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9" activeTab="24"/>
  </bookViews>
  <sheets>
    <sheet name="入力テンプレ2" sheetId="8" r:id="rId1"/>
    <sheet name="根ノ上高原" sheetId="16" r:id="rId2"/>
    <sheet name="東大OLK大会" sheetId="32" r:id="rId3"/>
    <sheet name="全日本ロング" sheetId="31" r:id="rId4"/>
    <sheet name="東海スプリントセレ" sheetId="6" r:id="rId5"/>
    <sheet name="東海インカレ" sheetId="4" r:id="rId6"/>
    <sheet name="関東スプリントセレ" sheetId="33" r:id="rId7"/>
    <sheet name="関西スプリントセレ" sheetId="30" r:id="rId8"/>
    <sheet name="関西インカレ" sheetId="27" r:id="rId9"/>
    <sheet name="名椙大会2日目" sheetId="37" r:id="rId10"/>
    <sheet name="インカレスプリント2018" sheetId="29" r:id="rId11"/>
    <sheet name="インカレロング2018" sheetId="19" r:id="rId12"/>
    <sheet name="クラブカップミドル" sheetId="39" r:id="rId13"/>
    <sheet name="全日本ミドル" sheetId="40" r:id="rId14"/>
    <sheet name="KOLC大会" sheetId="42" r:id="rId15"/>
    <sheet name="早大OC大会" sheetId="43" r:id="rId16"/>
    <sheet name="京大京女大会" sheetId="44" r:id="rId17"/>
    <sheet name="東海ミドルセレ" sheetId="50" r:id="rId18"/>
    <sheet name="大会ごとのスコア" sheetId="14" r:id="rId19"/>
    <sheet name="関西" sheetId="26" r:id="rId20"/>
    <sheet name="東海" sheetId="5" r:id="rId21"/>
    <sheet name="Sheet1" sheetId="45" r:id="rId22"/>
    <sheet name="Sheet2" sheetId="46" r:id="rId23"/>
    <sheet name="Sheet3 (2)" sheetId="48" r:id="rId24"/>
    <sheet name="Sheet3 (3)" sheetId="49" r:id="rId25"/>
    <sheet name="Sheet3" sheetId="47" r:id="rId26"/>
    <sheet name="関東" sheetId="34" r:id="rId27"/>
    <sheet name="エリート候補者シート" sheetId="38" r:id="rId28"/>
  </sheets>
  <calcPr calcId="152511"/>
</workbook>
</file>

<file path=xl/calcChain.xml><?xml version="1.0" encoding="utf-8"?>
<calcChain xmlns="http://schemas.openxmlformats.org/spreadsheetml/2006/main">
  <c r="M6" i="50" l="1" a="1"/>
  <c r="M6" i="50" s="1"/>
  <c r="AO50" i="34"/>
  <c r="AQ50" i="34" s="1"/>
  <c r="AP50" i="34"/>
  <c r="AO51" i="34"/>
  <c r="AP51" i="34"/>
  <c r="AQ51" i="34"/>
  <c r="AO52" i="34"/>
  <c r="AQ52" i="34" s="1"/>
  <c r="AP52" i="34"/>
  <c r="AO53" i="34"/>
  <c r="AQ53" i="34" s="1"/>
  <c r="AP53" i="34"/>
  <c r="AO54" i="34"/>
  <c r="AQ54" i="34" s="1"/>
  <c r="AP54" i="34"/>
  <c r="AO55" i="34"/>
  <c r="AQ55" i="34" s="1"/>
  <c r="AP55" i="34"/>
  <c r="AO56" i="34"/>
  <c r="AQ56" i="34" s="1"/>
  <c r="AP56" i="34"/>
  <c r="AO57" i="34"/>
  <c r="AQ57" i="34" s="1"/>
  <c r="AP57" i="34"/>
  <c r="AO58" i="34"/>
  <c r="AQ58" i="34" s="1"/>
  <c r="AP58" i="34"/>
  <c r="AO59" i="34"/>
  <c r="AQ59" i="34" s="1"/>
  <c r="AP59" i="34"/>
  <c r="AO60" i="34"/>
  <c r="AQ60" i="34" s="1"/>
  <c r="AP60" i="34"/>
  <c r="AO61" i="34"/>
  <c r="AQ61" i="34" s="1"/>
  <c r="AP61" i="34"/>
  <c r="AO62" i="34"/>
  <c r="AP62" i="34"/>
  <c r="AO63" i="34"/>
  <c r="AQ63" i="34" s="1"/>
  <c r="AP63" i="34"/>
  <c r="AO64" i="34"/>
  <c r="AQ64" i="34" s="1"/>
  <c r="AP64" i="34"/>
  <c r="AO65" i="34"/>
  <c r="AQ65" i="34" s="1"/>
  <c r="AP65" i="34"/>
  <c r="AO66" i="34"/>
  <c r="AQ66" i="34" s="1"/>
  <c r="AP66" i="34"/>
  <c r="AO67" i="34"/>
  <c r="AQ67" i="34" s="1"/>
  <c r="AP67" i="34"/>
  <c r="AO68" i="34"/>
  <c r="AQ68" i="34" s="1"/>
  <c r="AP68" i="34"/>
  <c r="AO69" i="34"/>
  <c r="AQ69" i="34" s="1"/>
  <c r="AP69" i="34"/>
  <c r="AO70" i="34"/>
  <c r="AP70" i="34"/>
  <c r="AO71" i="34"/>
  <c r="AQ71" i="34" s="1"/>
  <c r="AP71" i="34"/>
  <c r="AO72" i="34"/>
  <c r="AQ72" i="34" s="1"/>
  <c r="AP72" i="34"/>
  <c r="AO73" i="34"/>
  <c r="AQ73" i="34" s="1"/>
  <c r="AP73" i="34"/>
  <c r="AO74" i="34"/>
  <c r="AQ74" i="34" s="1"/>
  <c r="AP74" i="34"/>
  <c r="AO75" i="34"/>
  <c r="AQ75" i="34" s="1"/>
  <c r="AP75" i="34"/>
  <c r="AO76" i="34"/>
  <c r="AQ76" i="34" s="1"/>
  <c r="AP76" i="34"/>
  <c r="AO77" i="34"/>
  <c r="AQ77" i="34" s="1"/>
  <c r="AP77" i="34"/>
  <c r="AO78" i="34"/>
  <c r="AP78" i="34"/>
  <c r="AQ78" i="34"/>
  <c r="AO79" i="34"/>
  <c r="AQ79" i="34" s="1"/>
  <c r="AP79" i="34"/>
  <c r="AO80" i="34"/>
  <c r="AQ80" i="34" s="1"/>
  <c r="AP80" i="34"/>
  <c r="AO81" i="34"/>
  <c r="AQ81" i="34" s="1"/>
  <c r="AP81" i="34"/>
  <c r="AO82" i="34"/>
  <c r="AQ82" i="34" s="1"/>
  <c r="AP82" i="34"/>
  <c r="AO83" i="34"/>
  <c r="AQ83" i="34" s="1"/>
  <c r="AP83" i="34"/>
  <c r="AO84" i="34"/>
  <c r="AQ84" i="34" s="1"/>
  <c r="AP84" i="34"/>
  <c r="AO85" i="34"/>
  <c r="AP85" i="34"/>
  <c r="AO86" i="34"/>
  <c r="AQ86" i="34" s="1"/>
  <c r="AP86" i="34"/>
  <c r="AO87" i="34"/>
  <c r="AQ87" i="34" s="1"/>
  <c r="AP87" i="34"/>
  <c r="AO88" i="34"/>
  <c r="AQ88" i="34" s="1"/>
  <c r="AP88" i="34"/>
  <c r="AO89" i="34"/>
  <c r="AP89" i="34"/>
  <c r="AO90" i="34"/>
  <c r="AQ90" i="34" s="1"/>
  <c r="AP90" i="34"/>
  <c r="AO91" i="34"/>
  <c r="AQ91" i="34" s="1"/>
  <c r="AP91" i="34"/>
  <c r="AO92" i="34"/>
  <c r="AQ92" i="34" s="1"/>
  <c r="AP92" i="34"/>
  <c r="AO93" i="34"/>
  <c r="AQ93" i="34" s="1"/>
  <c r="AP93" i="34"/>
  <c r="AO94" i="34"/>
  <c r="AQ94" i="34" s="1"/>
  <c r="AP94" i="34"/>
  <c r="AO95" i="34"/>
  <c r="AQ95" i="34" s="1"/>
  <c r="AP95" i="34"/>
  <c r="AO96" i="34"/>
  <c r="AQ96" i="34" s="1"/>
  <c r="AP96" i="34"/>
  <c r="AO97" i="34"/>
  <c r="AP97" i="34"/>
  <c r="AO98" i="34"/>
  <c r="AQ98" i="34" s="1"/>
  <c r="AP98" i="34"/>
  <c r="AO99" i="34"/>
  <c r="AQ99" i="34" s="1"/>
  <c r="AP99" i="34"/>
  <c r="AO100" i="34"/>
  <c r="AQ100" i="34" s="1"/>
  <c r="AP100" i="34"/>
  <c r="AO101" i="34"/>
  <c r="AQ101" i="34" s="1"/>
  <c r="AP101" i="34"/>
  <c r="AO102" i="34"/>
  <c r="AQ102" i="34" s="1"/>
  <c r="AP102" i="34"/>
  <c r="AO103" i="34"/>
  <c r="AQ103" i="34" s="1"/>
  <c r="AP103" i="34"/>
  <c r="AO104" i="34"/>
  <c r="AQ104" i="34" s="1"/>
  <c r="AP104" i="34"/>
  <c r="AO105" i="34"/>
  <c r="AQ105" i="34" s="1"/>
  <c r="AP105" i="34"/>
  <c r="AO106" i="34"/>
  <c r="AQ106" i="34" s="1"/>
  <c r="AP106" i="34"/>
  <c r="AO107" i="34"/>
  <c r="AQ107" i="34" s="1"/>
  <c r="AP107" i="34"/>
  <c r="AO108" i="34"/>
  <c r="AQ108" i="34" s="1"/>
  <c r="AP108" i="34"/>
  <c r="AO109" i="34"/>
  <c r="AQ109" i="34" s="1"/>
  <c r="AP109" i="34"/>
  <c r="AO110" i="34"/>
  <c r="AQ110" i="34" s="1"/>
  <c r="AP110" i="34"/>
  <c r="AO111" i="34"/>
  <c r="AQ111" i="34" s="1"/>
  <c r="AP111" i="34"/>
  <c r="AO112" i="34"/>
  <c r="AQ112" i="34" s="1"/>
  <c r="AP112" i="34"/>
  <c r="AO113" i="34"/>
  <c r="AQ113" i="34" s="1"/>
  <c r="AP113" i="34"/>
  <c r="AO114" i="34"/>
  <c r="AQ114" i="34" s="1"/>
  <c r="AP114" i="34"/>
  <c r="AO115" i="34"/>
  <c r="AQ115" i="34" s="1"/>
  <c r="AP115" i="34"/>
  <c r="AO116" i="34"/>
  <c r="AQ116" i="34" s="1"/>
  <c r="AP116" i="34"/>
  <c r="AO117" i="34"/>
  <c r="AQ117" i="34" s="1"/>
  <c r="AP117" i="34"/>
  <c r="AO118" i="34"/>
  <c r="AQ118" i="34" s="1"/>
  <c r="AP118" i="34"/>
  <c r="AO119" i="34"/>
  <c r="AQ119" i="34" s="1"/>
  <c r="AP119" i="34"/>
  <c r="AO120" i="34"/>
  <c r="AQ120" i="34" s="1"/>
  <c r="AP120" i="34"/>
  <c r="AO121" i="34"/>
  <c r="AQ121" i="34" s="1"/>
  <c r="AP121" i="34"/>
  <c r="AO122" i="34"/>
  <c r="AQ122" i="34" s="1"/>
  <c r="AP122" i="34"/>
  <c r="AO123" i="34"/>
  <c r="AQ123" i="34" s="1"/>
  <c r="AP123" i="34"/>
  <c r="AO124" i="34"/>
  <c r="AQ124" i="34" s="1"/>
  <c r="AP124" i="34"/>
  <c r="AO125" i="34"/>
  <c r="AQ125" i="34" s="1"/>
  <c r="AP125" i="34"/>
  <c r="AO126" i="34"/>
  <c r="AQ126" i="34" s="1"/>
  <c r="AP126" i="34"/>
  <c r="AO127" i="34"/>
  <c r="AQ127" i="34" s="1"/>
  <c r="AP127" i="34"/>
  <c r="AO128" i="34"/>
  <c r="AQ128" i="34" s="1"/>
  <c r="AP128" i="34"/>
  <c r="AO129" i="34"/>
  <c r="AP129" i="34"/>
  <c r="AQ129" i="34"/>
  <c r="AO130" i="34"/>
  <c r="AQ130" i="34" s="1"/>
  <c r="AP130" i="34"/>
  <c r="AO131" i="34"/>
  <c r="AQ131" i="34" s="1"/>
  <c r="AP131" i="34"/>
  <c r="AO132" i="34"/>
  <c r="AQ132" i="34" s="1"/>
  <c r="AP132" i="34"/>
  <c r="AO133" i="34"/>
  <c r="AQ133" i="34" s="1"/>
  <c r="AP133" i="34"/>
  <c r="AO134" i="34"/>
  <c r="AQ134" i="34" s="1"/>
  <c r="AP134" i="34"/>
  <c r="AO135" i="34"/>
  <c r="AQ135" i="34" s="1"/>
  <c r="AP135" i="34"/>
  <c r="AO136" i="34"/>
  <c r="AQ136" i="34" s="1"/>
  <c r="AP136" i="34"/>
  <c r="AO137" i="34"/>
  <c r="AQ137" i="34" s="1"/>
  <c r="AP137" i="34"/>
  <c r="AO138" i="34"/>
  <c r="AQ138" i="34" s="1"/>
  <c r="AP138" i="34"/>
  <c r="AO139" i="34"/>
  <c r="AQ139" i="34" s="1"/>
  <c r="AP139" i="34"/>
  <c r="AO140" i="34"/>
  <c r="AQ140" i="34" s="1"/>
  <c r="AP140" i="34"/>
  <c r="AO141" i="34"/>
  <c r="AQ141" i="34" s="1"/>
  <c r="AP141" i="34"/>
  <c r="AO142" i="34"/>
  <c r="AP142" i="34"/>
  <c r="AQ142" i="34"/>
  <c r="AO143" i="34"/>
  <c r="AQ143" i="34" s="1"/>
  <c r="AP143" i="34"/>
  <c r="AO144" i="34"/>
  <c r="AQ144" i="34" s="1"/>
  <c r="AP144" i="34"/>
  <c r="AO145" i="34"/>
  <c r="AQ145" i="34" s="1"/>
  <c r="AP145" i="34"/>
  <c r="AO146" i="34"/>
  <c r="AQ146" i="34" s="1"/>
  <c r="AP146" i="34"/>
  <c r="AO147" i="34"/>
  <c r="AQ147" i="34" s="1"/>
  <c r="AP147" i="34"/>
  <c r="AO148" i="34"/>
  <c r="AQ148" i="34" s="1"/>
  <c r="AP148" i="34"/>
  <c r="AO149" i="34"/>
  <c r="AQ149" i="34" s="1"/>
  <c r="AP149" i="34"/>
  <c r="AO150" i="34"/>
  <c r="AQ150" i="34" s="1"/>
  <c r="AP150" i="34"/>
  <c r="AO151" i="34"/>
  <c r="AQ151" i="34" s="1"/>
  <c r="AP151" i="34"/>
  <c r="AO152" i="34"/>
  <c r="AQ152" i="34" s="1"/>
  <c r="AP152" i="34"/>
  <c r="AO153" i="34"/>
  <c r="AQ153" i="34" s="1"/>
  <c r="AP153" i="34"/>
  <c r="AO154" i="34"/>
  <c r="AQ154" i="34" s="1"/>
  <c r="AP154" i="34"/>
  <c r="AO155" i="34"/>
  <c r="AQ155" i="34" s="1"/>
  <c r="AP155" i="34"/>
  <c r="AO156" i="34"/>
  <c r="AQ156" i="34" s="1"/>
  <c r="AP156" i="34"/>
  <c r="AO157" i="34"/>
  <c r="AQ157" i="34" s="1"/>
  <c r="AP157" i="34"/>
  <c r="AO158" i="34"/>
  <c r="AQ158" i="34" s="1"/>
  <c r="AP158" i="34"/>
  <c r="AO159" i="34"/>
  <c r="AQ159" i="34" s="1"/>
  <c r="AP159" i="34"/>
  <c r="AO160" i="34"/>
  <c r="AQ160" i="34" s="1"/>
  <c r="AP160" i="34"/>
  <c r="AO161" i="34"/>
  <c r="AQ161" i="34" s="1"/>
  <c r="AP161" i="34"/>
  <c r="AO162" i="34"/>
  <c r="AQ162" i="34" s="1"/>
  <c r="AP162" i="34"/>
  <c r="AO163" i="34"/>
  <c r="AQ163" i="34" s="1"/>
  <c r="AP163" i="34"/>
  <c r="AO164" i="34"/>
  <c r="AQ164" i="34" s="1"/>
  <c r="AP164" i="34"/>
  <c r="AO165" i="34"/>
  <c r="AQ165" i="34" s="1"/>
  <c r="AP165" i="34"/>
  <c r="AO166" i="34"/>
  <c r="AQ166" i="34" s="1"/>
  <c r="AP166" i="34"/>
  <c r="AO167" i="34"/>
  <c r="AQ167" i="34" s="1"/>
  <c r="AP167" i="34"/>
  <c r="AO168" i="34"/>
  <c r="AQ168" i="34" s="1"/>
  <c r="AP168" i="34"/>
  <c r="AO169" i="34"/>
  <c r="AQ169" i="34" s="1"/>
  <c r="AP169" i="34"/>
  <c r="AO170" i="34"/>
  <c r="AQ170" i="34" s="1"/>
  <c r="AP170" i="34"/>
  <c r="AO171" i="34"/>
  <c r="AQ171" i="34" s="1"/>
  <c r="AP171" i="34"/>
  <c r="AO172" i="34"/>
  <c r="AQ172" i="34" s="1"/>
  <c r="AP172" i="34"/>
  <c r="AO173" i="34"/>
  <c r="AQ173" i="34" s="1"/>
  <c r="AP173" i="34"/>
  <c r="AO174" i="34"/>
  <c r="AQ174" i="34" s="1"/>
  <c r="AP174" i="34"/>
  <c r="AO175" i="34"/>
  <c r="AQ175" i="34" s="1"/>
  <c r="AP175" i="34"/>
  <c r="AO176" i="34"/>
  <c r="AQ176" i="34" s="1"/>
  <c r="AP176" i="34"/>
  <c r="AO177" i="34"/>
  <c r="AQ177" i="34" s="1"/>
  <c r="AP177" i="34"/>
  <c r="AO178" i="34"/>
  <c r="AQ178" i="34" s="1"/>
  <c r="AP178" i="34"/>
  <c r="AO179" i="34"/>
  <c r="AQ179" i="34" s="1"/>
  <c r="AP179" i="34"/>
  <c r="AO180" i="34"/>
  <c r="AQ180" i="34" s="1"/>
  <c r="AP180" i="34"/>
  <c r="AO181" i="34"/>
  <c r="AQ181" i="34" s="1"/>
  <c r="AP181" i="34"/>
  <c r="AO182" i="34"/>
  <c r="AQ182" i="34" s="1"/>
  <c r="AP182" i="34"/>
  <c r="AO183" i="34"/>
  <c r="AQ183" i="34" s="1"/>
  <c r="AP183" i="34"/>
  <c r="AO184" i="34"/>
  <c r="AQ184" i="34" s="1"/>
  <c r="AP184" i="34"/>
  <c r="AO185" i="34"/>
  <c r="AQ185" i="34" s="1"/>
  <c r="AP185" i="34"/>
  <c r="AO186" i="34"/>
  <c r="AQ186" i="34" s="1"/>
  <c r="AP186" i="34"/>
  <c r="AO187" i="34"/>
  <c r="AQ187" i="34" s="1"/>
  <c r="AP187" i="34"/>
  <c r="AO188" i="34"/>
  <c r="AQ188" i="34" s="1"/>
  <c r="AP188" i="34"/>
  <c r="AO189" i="34"/>
  <c r="AQ189" i="34" s="1"/>
  <c r="AP189" i="34"/>
  <c r="AO190" i="34"/>
  <c r="AQ190" i="34" s="1"/>
  <c r="AP190" i="34"/>
  <c r="AO191" i="34"/>
  <c r="AQ191" i="34" s="1"/>
  <c r="AP191" i="34"/>
  <c r="AO192" i="34"/>
  <c r="AQ192" i="34" s="1"/>
  <c r="AP192" i="34"/>
  <c r="AO193" i="34"/>
  <c r="AP193" i="34"/>
  <c r="AQ193" i="34"/>
  <c r="AO194" i="34"/>
  <c r="AQ194" i="34" s="1"/>
  <c r="AP194" i="34"/>
  <c r="AO195" i="34"/>
  <c r="AQ195" i="34" s="1"/>
  <c r="AP195" i="34"/>
  <c r="AO196" i="34"/>
  <c r="AQ196" i="34" s="1"/>
  <c r="AP196" i="34"/>
  <c r="AO197" i="34"/>
  <c r="AQ197" i="34" s="1"/>
  <c r="AP197" i="34"/>
  <c r="AO198" i="34"/>
  <c r="AQ198" i="34" s="1"/>
  <c r="AP198" i="34"/>
  <c r="AO199" i="34"/>
  <c r="AQ199" i="34" s="1"/>
  <c r="AP199" i="34"/>
  <c r="AO200" i="34"/>
  <c r="AQ200" i="34" s="1"/>
  <c r="AP200" i="34"/>
  <c r="AO201" i="34"/>
  <c r="AQ201" i="34" s="1"/>
  <c r="AP201" i="34"/>
  <c r="AO202" i="34"/>
  <c r="AQ202" i="34" s="1"/>
  <c r="AP202" i="34"/>
  <c r="AO203" i="34"/>
  <c r="AQ203" i="34" s="1"/>
  <c r="AP203" i="34"/>
  <c r="AO204" i="34"/>
  <c r="AQ204" i="34" s="1"/>
  <c r="AP204" i="34"/>
  <c r="AO205" i="34"/>
  <c r="AQ205" i="34" s="1"/>
  <c r="AP205" i="34"/>
  <c r="AO206" i="34"/>
  <c r="AP206" i="34"/>
  <c r="AQ206" i="34"/>
  <c r="AO207" i="34"/>
  <c r="AQ207" i="34" s="1"/>
  <c r="AP207" i="34"/>
  <c r="AO208" i="34"/>
  <c r="AQ208" i="34" s="1"/>
  <c r="AP208" i="34"/>
  <c r="AO209" i="34"/>
  <c r="AP209" i="34"/>
  <c r="AO210" i="34"/>
  <c r="AQ210" i="34" s="1"/>
  <c r="AP210" i="34"/>
  <c r="AO211" i="34"/>
  <c r="AQ211" i="34" s="1"/>
  <c r="AP211" i="34"/>
  <c r="AO212" i="34"/>
  <c r="AQ212" i="34" s="1"/>
  <c r="AP212" i="34"/>
  <c r="AO213" i="34"/>
  <c r="AQ213" i="34" s="1"/>
  <c r="AP213" i="34"/>
  <c r="AO214" i="34"/>
  <c r="AQ214" i="34" s="1"/>
  <c r="AP214" i="34"/>
  <c r="AO215" i="34"/>
  <c r="AQ215" i="34" s="1"/>
  <c r="AP215" i="34"/>
  <c r="AO216" i="34"/>
  <c r="AQ216" i="34" s="1"/>
  <c r="AP216" i="34"/>
  <c r="AO217" i="34"/>
  <c r="AQ217" i="34" s="1"/>
  <c r="AP217" i="34"/>
  <c r="AO218" i="34"/>
  <c r="AP218" i="34"/>
  <c r="AO219" i="34"/>
  <c r="AQ219" i="34" s="1"/>
  <c r="AP219" i="34"/>
  <c r="AO220" i="34"/>
  <c r="AQ220" i="34" s="1"/>
  <c r="AP220" i="34"/>
  <c r="AO221" i="34"/>
  <c r="AQ221" i="34" s="1"/>
  <c r="AP221" i="34"/>
  <c r="AO222" i="34"/>
  <c r="AQ222" i="34" s="1"/>
  <c r="AP222" i="34"/>
  <c r="AO223" i="34"/>
  <c r="AQ223" i="34" s="1"/>
  <c r="AP223" i="34"/>
  <c r="AO224" i="34"/>
  <c r="AQ224" i="34" s="1"/>
  <c r="AP224" i="34"/>
  <c r="AO225" i="34"/>
  <c r="AQ225" i="34" s="1"/>
  <c r="AP225" i="34"/>
  <c r="AO226" i="34"/>
  <c r="AQ226" i="34" s="1"/>
  <c r="AP226" i="34"/>
  <c r="AP49" i="34"/>
  <c r="AO49" i="34"/>
  <c r="AQ49" i="34" s="1"/>
  <c r="AP48" i="34"/>
  <c r="AO48" i="34"/>
  <c r="AQ48" i="34" s="1"/>
  <c r="AP47" i="34"/>
  <c r="AO47" i="34"/>
  <c r="AP46" i="34"/>
  <c r="AO46" i="34"/>
  <c r="AQ46" i="34" s="1"/>
  <c r="AP45" i="34"/>
  <c r="AO45" i="34"/>
  <c r="AQ45" i="34" s="1"/>
  <c r="AP44" i="34"/>
  <c r="AO44" i="34"/>
  <c r="AQ44" i="34" s="1"/>
  <c r="AP43" i="34"/>
  <c r="AO43" i="34"/>
  <c r="AQ43" i="34" s="1"/>
  <c r="AP42" i="34"/>
  <c r="AO42" i="34"/>
  <c r="AQ42" i="34" s="1"/>
  <c r="AP41" i="34"/>
  <c r="AO41" i="34"/>
  <c r="AQ41" i="34" s="1"/>
  <c r="AP40" i="34"/>
  <c r="AO40" i="34"/>
  <c r="AQ40" i="34" s="1"/>
  <c r="AP39" i="34"/>
  <c r="AO39" i="34"/>
  <c r="AQ39" i="34" s="1"/>
  <c r="AP38" i="34"/>
  <c r="AO38" i="34"/>
  <c r="AP37" i="34"/>
  <c r="AO37" i="34"/>
  <c r="AQ37" i="34" s="1"/>
  <c r="AP36" i="34"/>
  <c r="AO36" i="34"/>
  <c r="AQ36" i="34" s="1"/>
  <c r="AP35" i="34"/>
  <c r="AO35" i="34"/>
  <c r="AQ35" i="34" s="1"/>
  <c r="AP34" i="34"/>
  <c r="AO34" i="34"/>
  <c r="AQ34" i="34" s="1"/>
  <c r="AP33" i="34"/>
  <c r="AO33" i="34"/>
  <c r="AQ33" i="34" s="1"/>
  <c r="AP32" i="34"/>
  <c r="AO32" i="34"/>
  <c r="AQ32" i="34" s="1"/>
  <c r="AP31" i="34"/>
  <c r="AO31" i="34"/>
  <c r="AQ31" i="34" s="1"/>
  <c r="AP30" i="34"/>
  <c r="AO30" i="34"/>
  <c r="AQ30" i="34" s="1"/>
  <c r="AP29" i="34"/>
  <c r="AO29" i="34"/>
  <c r="AQ29" i="34" s="1"/>
  <c r="AP28" i="34"/>
  <c r="AO28" i="34"/>
  <c r="AP27" i="34"/>
  <c r="AO27" i="34"/>
  <c r="AP26" i="34"/>
  <c r="AO26" i="34"/>
  <c r="AQ26" i="34" s="1"/>
  <c r="AP25" i="34"/>
  <c r="AO25" i="34"/>
  <c r="AQ25" i="34" s="1"/>
  <c r="AP24" i="34"/>
  <c r="AO24" i="34"/>
  <c r="AP23" i="34"/>
  <c r="AO23" i="34"/>
  <c r="AQ23" i="34" s="1"/>
  <c r="AP22" i="34"/>
  <c r="AO22" i="34"/>
  <c r="AQ22" i="34" s="1"/>
  <c r="AP21" i="34"/>
  <c r="AO21" i="34"/>
  <c r="AQ21" i="34" s="1"/>
  <c r="AP20" i="34"/>
  <c r="AO20" i="34"/>
  <c r="AP19" i="34"/>
  <c r="AO19" i="34"/>
  <c r="AQ19" i="34" s="1"/>
  <c r="AP18" i="34"/>
  <c r="AO18" i="34"/>
  <c r="AQ18" i="34" s="1"/>
  <c r="AP17" i="34"/>
  <c r="AO17" i="34"/>
  <c r="AQ17" i="34" s="1"/>
  <c r="AP16" i="34"/>
  <c r="AO16" i="34"/>
  <c r="AQ16" i="34" s="1"/>
  <c r="AP15" i="34"/>
  <c r="AO15" i="34"/>
  <c r="AQ15" i="34" s="1"/>
  <c r="AP14" i="34"/>
  <c r="AO14" i="34"/>
  <c r="AP13" i="34"/>
  <c r="AO13" i="34"/>
  <c r="AQ13" i="34" s="1"/>
  <c r="AP12" i="34"/>
  <c r="AO12" i="34"/>
  <c r="AP11" i="34"/>
  <c r="AO11" i="34"/>
  <c r="AQ11" i="34" s="1"/>
  <c r="AP10" i="34"/>
  <c r="AO10" i="34"/>
  <c r="AQ10" i="34" s="1"/>
  <c r="AP9" i="34"/>
  <c r="AO9" i="34"/>
  <c r="AQ9" i="34" s="1"/>
  <c r="AP8" i="34"/>
  <c r="AO8" i="34"/>
  <c r="AQ8" i="34" s="1"/>
  <c r="AP7" i="34"/>
  <c r="AO7" i="34"/>
  <c r="AQ7" i="34" s="1"/>
  <c r="AP6" i="34"/>
  <c r="AO6" i="34"/>
  <c r="AP5" i="34"/>
  <c r="AO5" i="34"/>
  <c r="AP4" i="34"/>
  <c r="AO4" i="34"/>
  <c r="AQ4" i="34" s="1"/>
  <c r="AS63" i="26"/>
  <c r="AR63" i="26"/>
  <c r="AT63" i="26" s="1"/>
  <c r="AS62" i="26"/>
  <c r="AR62" i="26"/>
  <c r="AT62" i="26" s="1"/>
  <c r="AT61" i="26"/>
  <c r="AS61" i="26"/>
  <c r="AR61" i="26"/>
  <c r="AS60" i="26"/>
  <c r="AR60" i="26"/>
  <c r="AT60" i="26" s="1"/>
  <c r="AS59" i="26"/>
  <c r="AR59" i="26"/>
  <c r="AT59" i="26" s="1"/>
  <c r="AS58" i="26"/>
  <c r="AR58" i="26"/>
  <c r="AT58" i="26" s="1"/>
  <c r="AS57" i="26"/>
  <c r="AR57" i="26"/>
  <c r="AT57" i="26" s="1"/>
  <c r="AS56" i="26"/>
  <c r="AR56" i="26"/>
  <c r="AT56" i="26" s="1"/>
  <c r="AS55" i="26"/>
  <c r="AR55" i="26"/>
  <c r="AT55" i="26" s="1"/>
  <c r="AS54" i="26"/>
  <c r="AR54" i="26"/>
  <c r="AT54" i="26" s="1"/>
  <c r="AS53" i="26"/>
  <c r="AR53" i="26"/>
  <c r="AT53" i="26" s="1"/>
  <c r="AS52" i="26"/>
  <c r="AR52" i="26"/>
  <c r="AT52" i="26" s="1"/>
  <c r="AS51" i="26"/>
  <c r="AR51" i="26"/>
  <c r="AT51" i="26" s="1"/>
  <c r="AS50" i="26"/>
  <c r="AR50" i="26"/>
  <c r="AT50" i="26" s="1"/>
  <c r="AS49" i="26"/>
  <c r="AR49" i="26"/>
  <c r="AT49" i="26" s="1"/>
  <c r="AS48" i="26"/>
  <c r="AR48" i="26"/>
  <c r="AT48" i="26" s="1"/>
  <c r="AS47" i="26"/>
  <c r="AR47" i="26"/>
  <c r="AT47" i="26" s="1"/>
  <c r="AS46" i="26"/>
  <c r="AR46" i="26"/>
  <c r="AT46" i="26" s="1"/>
  <c r="AS45" i="26"/>
  <c r="AR45" i="26"/>
  <c r="AT45" i="26" s="1"/>
  <c r="AS44" i="26"/>
  <c r="AR44" i="26"/>
  <c r="AT44" i="26" s="1"/>
  <c r="AS43" i="26"/>
  <c r="AR43" i="26"/>
  <c r="AT43" i="26" s="1"/>
  <c r="AS42" i="26"/>
  <c r="AR42" i="26"/>
  <c r="AT42" i="26" s="1"/>
  <c r="AS41" i="26"/>
  <c r="AR41" i="26"/>
  <c r="AT41" i="26" s="1"/>
  <c r="AS40" i="26"/>
  <c r="AR40" i="26"/>
  <c r="AT40" i="26" s="1"/>
  <c r="AS39" i="26"/>
  <c r="AR39" i="26"/>
  <c r="AT39" i="26" s="1"/>
  <c r="AS38" i="26"/>
  <c r="AR38" i="26"/>
  <c r="AT38" i="26" s="1"/>
  <c r="AT37" i="26"/>
  <c r="AS37" i="26"/>
  <c r="AR37" i="26"/>
  <c r="AS36" i="26"/>
  <c r="AR36" i="26"/>
  <c r="AT36" i="26" s="1"/>
  <c r="AS35" i="26"/>
  <c r="AR35" i="26"/>
  <c r="AT35" i="26" s="1"/>
  <c r="AS34" i="26"/>
  <c r="AR34" i="26"/>
  <c r="AS33" i="26"/>
  <c r="AR33" i="26"/>
  <c r="AT33" i="26" s="1"/>
  <c r="AT32" i="26"/>
  <c r="AS32" i="26"/>
  <c r="AR32" i="26"/>
  <c r="AS31" i="26"/>
  <c r="AR31" i="26"/>
  <c r="AT31" i="26" s="1"/>
  <c r="AS30" i="26"/>
  <c r="AR30" i="26"/>
  <c r="AT30" i="26" s="1"/>
  <c r="AS29" i="26"/>
  <c r="AR29" i="26"/>
  <c r="AT29" i="26" s="1"/>
  <c r="AS28" i="26"/>
  <c r="AR28" i="26"/>
  <c r="AT28" i="26" s="1"/>
  <c r="AS27" i="26"/>
  <c r="AR27" i="26"/>
  <c r="AT27" i="26" s="1"/>
  <c r="AS26" i="26"/>
  <c r="AR26" i="26"/>
  <c r="AT26" i="26" s="1"/>
  <c r="AS25" i="26"/>
  <c r="AR25" i="26"/>
  <c r="AT25" i="26" s="1"/>
  <c r="AS24" i="26"/>
  <c r="AR24" i="26"/>
  <c r="AT24" i="26" s="1"/>
  <c r="AS23" i="26"/>
  <c r="AR23" i="26"/>
  <c r="AT23" i="26" s="1"/>
  <c r="AS22" i="26"/>
  <c r="AR22" i="26"/>
  <c r="AT22" i="26" s="1"/>
  <c r="AS21" i="26"/>
  <c r="AR21" i="26"/>
  <c r="AT21" i="26" s="1"/>
  <c r="AS20" i="26"/>
  <c r="AR20" i="26"/>
  <c r="AT20" i="26" s="1"/>
  <c r="AS19" i="26"/>
  <c r="AR19" i="26"/>
  <c r="AT19" i="26" s="1"/>
  <c r="AS18" i="26"/>
  <c r="AR18" i="26"/>
  <c r="AT18" i="26" s="1"/>
  <c r="AS17" i="26"/>
  <c r="AR17" i="26"/>
  <c r="AT17" i="26" s="1"/>
  <c r="AS16" i="26"/>
  <c r="AR16" i="26"/>
  <c r="AS15" i="26"/>
  <c r="AR15" i="26"/>
  <c r="AT15" i="26" s="1"/>
  <c r="AS14" i="26"/>
  <c r="AR14" i="26"/>
  <c r="AT14" i="26" s="1"/>
  <c r="AS13" i="26"/>
  <c r="AR13" i="26"/>
  <c r="AT13" i="26" s="1"/>
  <c r="AS12" i="26"/>
  <c r="AR12" i="26"/>
  <c r="AT12" i="26" s="1"/>
  <c r="AS11" i="26"/>
  <c r="AR11" i="26"/>
  <c r="AS10" i="26"/>
  <c r="AR10" i="26"/>
  <c r="AT10" i="26" s="1"/>
  <c r="AS9" i="26"/>
  <c r="AR9" i="26"/>
  <c r="AS8" i="26"/>
  <c r="AR8" i="26"/>
  <c r="AS7" i="26"/>
  <c r="AR7" i="26"/>
  <c r="AT7" i="26" s="1"/>
  <c r="AS6" i="26"/>
  <c r="AR6" i="26"/>
  <c r="AS5" i="26"/>
  <c r="AR5" i="26"/>
  <c r="AS4" i="26"/>
  <c r="AR4" i="26"/>
  <c r="AT4" i="26" s="1"/>
  <c r="AU5" i="5"/>
  <c r="AV5" i="5"/>
  <c r="AU6" i="5"/>
  <c r="AV6" i="5"/>
  <c r="AU7" i="5"/>
  <c r="AV7" i="5"/>
  <c r="AU8" i="5"/>
  <c r="AV8" i="5"/>
  <c r="AU9" i="5"/>
  <c r="AV9" i="5"/>
  <c r="AU10" i="5"/>
  <c r="AV10" i="5"/>
  <c r="AU11" i="5"/>
  <c r="AV11" i="5"/>
  <c r="AU12" i="5"/>
  <c r="AW12" i="5" s="1"/>
  <c r="AV12" i="5"/>
  <c r="AU13" i="5"/>
  <c r="AV13" i="5"/>
  <c r="AU14" i="5"/>
  <c r="AW14" i="5" s="1"/>
  <c r="AV14" i="5"/>
  <c r="AU15" i="5"/>
  <c r="AV15" i="5"/>
  <c r="AU16" i="5"/>
  <c r="AV16" i="5"/>
  <c r="AU17" i="5"/>
  <c r="AV17" i="5"/>
  <c r="AU18" i="5"/>
  <c r="AV18" i="5"/>
  <c r="AU19" i="5"/>
  <c r="AV19" i="5"/>
  <c r="AU20" i="5"/>
  <c r="AV20" i="5"/>
  <c r="AU21" i="5"/>
  <c r="AV21" i="5"/>
  <c r="AU22" i="5"/>
  <c r="AV22" i="5"/>
  <c r="AU23" i="5"/>
  <c r="AV23" i="5"/>
  <c r="AU24" i="5"/>
  <c r="AV24" i="5"/>
  <c r="AU25" i="5"/>
  <c r="AV25" i="5"/>
  <c r="AU26" i="5"/>
  <c r="AV26" i="5"/>
  <c r="AU27" i="5"/>
  <c r="AV27" i="5"/>
  <c r="AU28" i="5"/>
  <c r="AV28" i="5"/>
  <c r="AU29" i="5"/>
  <c r="AV29" i="5"/>
  <c r="AU30" i="5"/>
  <c r="AW30" i="5" s="1"/>
  <c r="AV30" i="5"/>
  <c r="AU31" i="5"/>
  <c r="AW31" i="5" s="1"/>
  <c r="AV31" i="5"/>
  <c r="AU32" i="5"/>
  <c r="AV32" i="5"/>
  <c r="AU33" i="5"/>
  <c r="AV33" i="5"/>
  <c r="AU34" i="5"/>
  <c r="AV34" i="5"/>
  <c r="AU35" i="5"/>
  <c r="AV35" i="5"/>
  <c r="AU36" i="5"/>
  <c r="AW36" i="5" s="1"/>
  <c r="AV36" i="5"/>
  <c r="AU37" i="5"/>
  <c r="AV37" i="5"/>
  <c r="AU38" i="5"/>
  <c r="AV38" i="5"/>
  <c r="AU39" i="5"/>
  <c r="AV39" i="5"/>
  <c r="AU40" i="5"/>
  <c r="AV40" i="5"/>
  <c r="AU41" i="5"/>
  <c r="AV41" i="5"/>
  <c r="AU42" i="5"/>
  <c r="AV42" i="5"/>
  <c r="AU43" i="5"/>
  <c r="AV43" i="5"/>
  <c r="AU44" i="5"/>
  <c r="AV44" i="5"/>
  <c r="AU45" i="5"/>
  <c r="AW45" i="5" s="1"/>
  <c r="AV45" i="5"/>
  <c r="AU46" i="5"/>
  <c r="AV46" i="5"/>
  <c r="AU47" i="5"/>
  <c r="AW47" i="5" s="1"/>
  <c r="AV47" i="5"/>
  <c r="AU48" i="5"/>
  <c r="AV48" i="5"/>
  <c r="AU49" i="5"/>
  <c r="AV49" i="5"/>
  <c r="AU50" i="5"/>
  <c r="AW50" i="5" s="1"/>
  <c r="AV50" i="5"/>
  <c r="AU51" i="5"/>
  <c r="AW51" i="5" s="1"/>
  <c r="AV51" i="5"/>
  <c r="AU52" i="5"/>
  <c r="AW52" i="5" s="1"/>
  <c r="AV52" i="5"/>
  <c r="AU53" i="5"/>
  <c r="AW53" i="5" s="1"/>
  <c r="AV53" i="5"/>
  <c r="AU54" i="5"/>
  <c r="AW54" i="5" s="1"/>
  <c r="AV54" i="5"/>
  <c r="AU55" i="5"/>
  <c r="AV55" i="5"/>
  <c r="AU56" i="5"/>
  <c r="AW56" i="5" s="1"/>
  <c r="AV56" i="5"/>
  <c r="AU57" i="5"/>
  <c r="AW57" i="5" s="1"/>
  <c r="AV57" i="5"/>
  <c r="AU58" i="5"/>
  <c r="AV58" i="5"/>
  <c r="AU59" i="5"/>
  <c r="AW59" i="5" s="1"/>
  <c r="AV59" i="5"/>
  <c r="AU60" i="5"/>
  <c r="AW60" i="5" s="1"/>
  <c r="AV60" i="5"/>
  <c r="AV4" i="5"/>
  <c r="AU4" i="5"/>
  <c r="AV63" i="5"/>
  <c r="AU63" i="5"/>
  <c r="AW63" i="5" s="1"/>
  <c r="AV62" i="5"/>
  <c r="AU62" i="5"/>
  <c r="AW62" i="5" s="1"/>
  <c r="AV61" i="5"/>
  <c r="AU61" i="5"/>
  <c r="AW61" i="5" s="1"/>
  <c r="L8" i="50"/>
  <c r="F191" i="50" s="1"/>
  <c r="M8" i="50" a="1"/>
  <c r="M8" i="50" s="1"/>
  <c r="M7" i="50" a="1"/>
  <c r="M7" i="50" s="1"/>
  <c r="L7" i="50"/>
  <c r="F167" i="50" s="1"/>
  <c r="L6" i="50"/>
  <c r="M5" i="50" a="1"/>
  <c r="M5" i="50" s="1"/>
  <c r="L5" i="50"/>
  <c r="F178" i="50" l="1"/>
  <c r="F183" i="50"/>
  <c r="AQ24" i="34" s="1"/>
  <c r="F199" i="50"/>
  <c r="F215" i="50"/>
  <c r="F187" i="50"/>
  <c r="F203" i="50"/>
  <c r="F219" i="50"/>
  <c r="F211" i="50"/>
  <c r="F195" i="50"/>
  <c r="F179" i="50"/>
  <c r="F175" i="50"/>
  <c r="F207" i="50"/>
  <c r="F176" i="50"/>
  <c r="F218" i="50"/>
  <c r="F210" i="50"/>
  <c r="AQ209" i="34" s="1"/>
  <c r="F202" i="50"/>
  <c r="F198" i="50"/>
  <c r="F221" i="50"/>
  <c r="F217" i="50"/>
  <c r="F213" i="50"/>
  <c r="F209" i="50"/>
  <c r="F205" i="50"/>
  <c r="F201" i="50"/>
  <c r="F197" i="50"/>
  <c r="F193" i="50"/>
  <c r="F189" i="50"/>
  <c r="AQ28" i="34" s="1"/>
  <c r="F185" i="50"/>
  <c r="F181" i="50"/>
  <c r="AQ14" i="34" s="1"/>
  <c r="F177" i="50"/>
  <c r="F220" i="50"/>
  <c r="F216" i="50"/>
  <c r="F212" i="50"/>
  <c r="F208" i="50"/>
  <c r="F204" i="50"/>
  <c r="F200" i="50"/>
  <c r="F196" i="50"/>
  <c r="AT34" i="26" s="1"/>
  <c r="F192" i="50"/>
  <c r="F188" i="50"/>
  <c r="AT8" i="26" s="1"/>
  <c r="F184" i="50"/>
  <c r="AQ47" i="34" s="1"/>
  <c r="F180" i="50"/>
  <c r="F222" i="50"/>
  <c r="F214" i="50"/>
  <c r="AQ89" i="34" s="1"/>
  <c r="F206" i="50"/>
  <c r="AQ62" i="34" s="1"/>
  <c r="F194" i="50"/>
  <c r="F190" i="50"/>
  <c r="F186" i="50"/>
  <c r="F182" i="50"/>
  <c r="F166" i="50"/>
  <c r="F162" i="50"/>
  <c r="F158" i="50"/>
  <c r="F154" i="50"/>
  <c r="F150" i="50"/>
  <c r="F146" i="50"/>
  <c r="F165" i="50"/>
  <c r="F161" i="50"/>
  <c r="F157" i="50"/>
  <c r="F153" i="50"/>
  <c r="F149" i="50"/>
  <c r="AQ85" i="34" s="1"/>
  <c r="F169" i="50"/>
  <c r="F164" i="50"/>
  <c r="F160" i="50"/>
  <c r="AQ70" i="34" s="1"/>
  <c r="F156" i="50"/>
  <c r="F152" i="50"/>
  <c r="F148" i="50"/>
  <c r="F168" i="50"/>
  <c r="F163" i="50"/>
  <c r="F159" i="50"/>
  <c r="AQ218" i="34" s="1"/>
  <c r="F155" i="50"/>
  <c r="F151" i="50"/>
  <c r="F147" i="50"/>
  <c r="F98" i="50"/>
  <c r="F113" i="50"/>
  <c r="F105" i="50"/>
  <c r="F100" i="50"/>
  <c r="F109" i="50"/>
  <c r="F101" i="50"/>
  <c r="F112" i="50"/>
  <c r="F108" i="50"/>
  <c r="F104" i="50"/>
  <c r="F115" i="50"/>
  <c r="F111" i="50"/>
  <c r="F107" i="50"/>
  <c r="F103" i="50"/>
  <c r="F99" i="50"/>
  <c r="F114" i="50"/>
  <c r="F110" i="50"/>
  <c r="F106" i="50"/>
  <c r="F102" i="50"/>
  <c r="F5" i="50"/>
  <c r="AW8" i="5" s="1"/>
  <c r="F145" i="50"/>
  <c r="F64" i="50"/>
  <c r="F60" i="50"/>
  <c r="F56" i="50"/>
  <c r="F52" i="50"/>
  <c r="AW48" i="5" s="1"/>
  <c r="F48" i="50"/>
  <c r="AW40" i="5" s="1"/>
  <c r="F44" i="50"/>
  <c r="AW26" i="5" s="1"/>
  <c r="F40" i="50"/>
  <c r="AW37" i="5" s="1"/>
  <c r="F36" i="50"/>
  <c r="AW42" i="5" s="1"/>
  <c r="F32" i="50"/>
  <c r="AW34" i="5" s="1"/>
  <c r="F28" i="50"/>
  <c r="AW55" i="5" s="1"/>
  <c r="F24" i="50"/>
  <c r="AW23" i="5" s="1"/>
  <c r="F20" i="50"/>
  <c r="AW18" i="5" s="1"/>
  <c r="F16" i="50"/>
  <c r="AW10" i="5" s="1"/>
  <c r="F12" i="50"/>
  <c r="AW22" i="5" s="1"/>
  <c r="F8" i="50"/>
  <c r="AW9" i="5" s="1"/>
  <c r="F63" i="50"/>
  <c r="F59" i="50"/>
  <c r="AW49" i="5" s="1"/>
  <c r="F55" i="50"/>
  <c r="AW39" i="5" s="1"/>
  <c r="F51" i="50"/>
  <c r="F47" i="50"/>
  <c r="F43" i="50"/>
  <c r="F39" i="50"/>
  <c r="F35" i="50"/>
  <c r="AW25" i="5" s="1"/>
  <c r="F31" i="50"/>
  <c r="AW43" i="5" s="1"/>
  <c r="F27" i="50"/>
  <c r="AW19" i="5" s="1"/>
  <c r="F23" i="50"/>
  <c r="AW20" i="5" s="1"/>
  <c r="F19" i="50"/>
  <c r="F15" i="50"/>
  <c r="AW24" i="5" s="1"/>
  <c r="F11" i="50"/>
  <c r="AW11" i="5" s="1"/>
  <c r="F7" i="50"/>
  <c r="AW7" i="5" s="1"/>
  <c r="F66" i="50"/>
  <c r="F62" i="50"/>
  <c r="F58" i="50"/>
  <c r="F54" i="50"/>
  <c r="F50" i="50"/>
  <c r="F46" i="50"/>
  <c r="AW41" i="5" s="1"/>
  <c r="F42" i="50"/>
  <c r="F38" i="50"/>
  <c r="AW33" i="5" s="1"/>
  <c r="F34" i="50"/>
  <c r="AW44" i="5" s="1"/>
  <c r="F30" i="50"/>
  <c r="F26" i="50"/>
  <c r="AW16" i="5" s="1"/>
  <c r="F22" i="50"/>
  <c r="AW29" i="5" s="1"/>
  <c r="F18" i="50"/>
  <c r="AW15" i="5" s="1"/>
  <c r="F14" i="50"/>
  <c r="F10" i="50"/>
  <c r="AW35" i="5" s="1"/>
  <c r="F6" i="50"/>
  <c r="AW4" i="5" s="1"/>
  <c r="F65" i="50"/>
  <c r="F61" i="50"/>
  <c r="AW46" i="5" s="1"/>
  <c r="F57" i="50"/>
  <c r="F53" i="50"/>
  <c r="F49" i="50"/>
  <c r="AW28" i="5" s="1"/>
  <c r="F45" i="50"/>
  <c r="F41" i="50"/>
  <c r="AW27" i="5" s="1"/>
  <c r="F37" i="50"/>
  <c r="AW32" i="5" s="1"/>
  <c r="F33" i="50"/>
  <c r="AW58" i="5" s="1"/>
  <c r="F29" i="50"/>
  <c r="AW38" i="5" s="1"/>
  <c r="F25" i="50"/>
  <c r="AW13" i="5" s="1"/>
  <c r="F21" i="50"/>
  <c r="F17" i="50"/>
  <c r="AW21" i="5" s="1"/>
  <c r="F13" i="50"/>
  <c r="AW17" i="5" s="1"/>
  <c r="F9" i="50"/>
  <c r="AW5" i="5" s="1"/>
  <c r="F95" i="50"/>
  <c r="F88" i="50"/>
  <c r="F92" i="50"/>
  <c r="F96" i="50"/>
  <c r="F122" i="50"/>
  <c r="F126" i="50"/>
  <c r="AQ27" i="34" s="1"/>
  <c r="F130" i="50"/>
  <c r="F134" i="50"/>
  <c r="AQ20" i="34" s="1"/>
  <c r="F138" i="50"/>
  <c r="F142" i="50"/>
  <c r="F86" i="50"/>
  <c r="F90" i="50"/>
  <c r="F94" i="50"/>
  <c r="F124" i="50"/>
  <c r="AQ6" i="34" s="1"/>
  <c r="F128" i="50"/>
  <c r="AQ12" i="34" s="1"/>
  <c r="F132" i="50"/>
  <c r="F136" i="50"/>
  <c r="F140" i="50"/>
  <c r="AT16" i="26" s="1"/>
  <c r="F144" i="50"/>
  <c r="AQ97" i="34" s="1"/>
  <c r="F4" i="50"/>
  <c r="AW6" i="5" s="1"/>
  <c r="F85" i="50"/>
  <c r="F89" i="50"/>
  <c r="F93" i="50"/>
  <c r="F97" i="50"/>
  <c r="F123" i="50"/>
  <c r="AQ5" i="34" s="1"/>
  <c r="F127" i="50"/>
  <c r="AT5" i="26" s="1"/>
  <c r="F131" i="50"/>
  <c r="AQ38" i="34" s="1"/>
  <c r="F135" i="50"/>
  <c r="AT11" i="26" s="1"/>
  <c r="F139" i="50"/>
  <c r="F143" i="50"/>
  <c r="AT9" i="26" s="1"/>
  <c r="F87" i="50"/>
  <c r="F91" i="50"/>
  <c r="F125" i="50"/>
  <c r="AT6" i="26" s="1"/>
  <c r="F129" i="50"/>
  <c r="F133" i="50"/>
  <c r="F137" i="50"/>
  <c r="F141" i="50"/>
  <c r="B56" i="45"/>
  <c r="C56" i="45"/>
  <c r="S56" i="45"/>
  <c r="E9" i="5"/>
  <c r="F9" i="5"/>
  <c r="G9" i="5"/>
  <c r="H9" i="5"/>
  <c r="I9" i="5"/>
  <c r="K9" i="5"/>
  <c r="M9" i="5" s="1"/>
  <c r="L9" i="5"/>
  <c r="N9" i="5"/>
  <c r="P9" i="5" s="1"/>
  <c r="O9" i="5"/>
  <c r="Q9" i="5"/>
  <c r="S9" i="5" s="1"/>
  <c r="R9" i="5"/>
  <c r="T9" i="5"/>
  <c r="V9" i="5" s="1"/>
  <c r="U9" i="5"/>
  <c r="W9" i="5"/>
  <c r="Y9" i="5" s="1"/>
  <c r="X9" i="5"/>
  <c r="Z9" i="5"/>
  <c r="AB9" i="5" s="1"/>
  <c r="AA9" i="5"/>
  <c r="AC9" i="5"/>
  <c r="AD9" i="5"/>
  <c r="AF9" i="5"/>
  <c r="AH9" i="5" s="1"/>
  <c r="AG9" i="5"/>
  <c r="AI9" i="5"/>
  <c r="AK9" i="5" s="1"/>
  <c r="AJ9" i="5"/>
  <c r="AL9" i="5"/>
  <c r="AN9" i="5" s="1"/>
  <c r="AM9" i="5"/>
  <c r="AO9" i="5"/>
  <c r="AQ9" i="5" s="1"/>
  <c r="AP9" i="5"/>
  <c r="AR9" i="5"/>
  <c r="AT9" i="5" s="1"/>
  <c r="AS9" i="5"/>
  <c r="I3" i="46"/>
  <c r="J3" i="46"/>
  <c r="K3" i="46"/>
  <c r="L3" i="46"/>
  <c r="M3" i="46"/>
  <c r="I4" i="46"/>
  <c r="J4" i="46"/>
  <c r="K4" i="46"/>
  <c r="L4" i="46"/>
  <c r="M4" i="46"/>
  <c r="I5" i="46"/>
  <c r="J5" i="46"/>
  <c r="K5" i="46"/>
  <c r="L5" i="46"/>
  <c r="M5" i="46"/>
  <c r="I6" i="46"/>
  <c r="J6" i="46"/>
  <c r="K6" i="46"/>
  <c r="L6" i="46"/>
  <c r="M6" i="46"/>
  <c r="I7" i="46"/>
  <c r="J7" i="46"/>
  <c r="K7" i="46"/>
  <c r="L7" i="46"/>
  <c r="M7" i="46"/>
  <c r="I8" i="46"/>
  <c r="J8" i="46"/>
  <c r="K8" i="46"/>
  <c r="L8" i="46"/>
  <c r="M8" i="46"/>
  <c r="I9" i="46"/>
  <c r="J9" i="46"/>
  <c r="K9" i="46"/>
  <c r="L9" i="46"/>
  <c r="M9" i="46"/>
  <c r="I10" i="46"/>
  <c r="J10" i="46"/>
  <c r="K10" i="46"/>
  <c r="L10" i="46"/>
  <c r="M10" i="46"/>
  <c r="I11" i="46"/>
  <c r="J11" i="46"/>
  <c r="K11" i="46"/>
  <c r="L11" i="46"/>
  <c r="M11" i="46"/>
  <c r="I12" i="46"/>
  <c r="J12" i="46"/>
  <c r="K12" i="46"/>
  <c r="L12" i="46"/>
  <c r="M12" i="46"/>
  <c r="I13" i="46"/>
  <c r="J13" i="46"/>
  <c r="K13" i="46"/>
  <c r="L13" i="46"/>
  <c r="M13" i="46"/>
  <c r="I14" i="46"/>
  <c r="J14" i="46"/>
  <c r="K14" i="46"/>
  <c r="L14" i="46"/>
  <c r="M14" i="46"/>
  <c r="I15" i="46"/>
  <c r="J15" i="46"/>
  <c r="K15" i="46"/>
  <c r="L15" i="46"/>
  <c r="M15" i="46"/>
  <c r="I16" i="46"/>
  <c r="J16" i="46"/>
  <c r="K16" i="46"/>
  <c r="L16" i="46"/>
  <c r="M16" i="46"/>
  <c r="I17" i="46"/>
  <c r="J17" i="46"/>
  <c r="K17" i="46"/>
  <c r="L17" i="46"/>
  <c r="M17" i="46"/>
  <c r="I18" i="46"/>
  <c r="J18" i="46"/>
  <c r="K18" i="46"/>
  <c r="L18" i="46"/>
  <c r="M18" i="46"/>
  <c r="I19" i="46"/>
  <c r="J19" i="46"/>
  <c r="K19" i="46"/>
  <c r="L19" i="46"/>
  <c r="M19" i="46"/>
  <c r="I20" i="46"/>
  <c r="J20" i="46"/>
  <c r="K20" i="46"/>
  <c r="L20" i="46"/>
  <c r="M20" i="46"/>
  <c r="I21" i="46"/>
  <c r="J21" i="46"/>
  <c r="K21" i="46"/>
  <c r="L21" i="46"/>
  <c r="M21" i="46"/>
  <c r="I22" i="46"/>
  <c r="J22" i="46"/>
  <c r="K22" i="46"/>
  <c r="L22" i="46"/>
  <c r="M22" i="46"/>
  <c r="I23" i="46"/>
  <c r="J23" i="46"/>
  <c r="K23" i="46"/>
  <c r="L23" i="46"/>
  <c r="M23" i="46"/>
  <c r="I24" i="46"/>
  <c r="J24" i="46"/>
  <c r="K24" i="46"/>
  <c r="L24" i="46"/>
  <c r="M24" i="46"/>
  <c r="I25" i="46"/>
  <c r="J25" i="46"/>
  <c r="K25" i="46"/>
  <c r="L25" i="46"/>
  <c r="M25" i="46"/>
  <c r="I26" i="46"/>
  <c r="J26" i="46"/>
  <c r="K26" i="46"/>
  <c r="L26" i="46"/>
  <c r="M26" i="46"/>
  <c r="I27" i="46"/>
  <c r="J27" i="46"/>
  <c r="K27" i="46"/>
  <c r="L27" i="46"/>
  <c r="M27" i="46"/>
  <c r="I28" i="46"/>
  <c r="J28" i="46"/>
  <c r="K28" i="46"/>
  <c r="L28" i="46"/>
  <c r="M28" i="46"/>
  <c r="I29" i="46"/>
  <c r="J29" i="46"/>
  <c r="K29" i="46"/>
  <c r="L29" i="46"/>
  <c r="M29" i="46"/>
  <c r="I30" i="46"/>
  <c r="J30" i="46"/>
  <c r="K30" i="46"/>
  <c r="L30" i="46"/>
  <c r="M30" i="46"/>
  <c r="I31" i="46"/>
  <c r="J31" i="46"/>
  <c r="K31" i="46"/>
  <c r="L31" i="46"/>
  <c r="M31" i="46"/>
  <c r="I32" i="46"/>
  <c r="J32" i="46"/>
  <c r="K32" i="46"/>
  <c r="L32" i="46"/>
  <c r="M32" i="46"/>
  <c r="I33" i="46"/>
  <c r="J33" i="46"/>
  <c r="K33" i="46"/>
  <c r="L33" i="46"/>
  <c r="M33" i="46"/>
  <c r="I34" i="46"/>
  <c r="J34" i="46"/>
  <c r="K34" i="46"/>
  <c r="L34" i="46"/>
  <c r="M34" i="46"/>
  <c r="I35" i="46"/>
  <c r="J35" i="46"/>
  <c r="K35" i="46"/>
  <c r="L35" i="46"/>
  <c r="M35" i="46"/>
  <c r="I36" i="46"/>
  <c r="J36" i="46"/>
  <c r="K36" i="46"/>
  <c r="L36" i="46"/>
  <c r="M36" i="46"/>
  <c r="I37" i="46"/>
  <c r="J37" i="46"/>
  <c r="K37" i="46"/>
  <c r="L37" i="46"/>
  <c r="M37" i="46"/>
  <c r="I38" i="46"/>
  <c r="J38" i="46"/>
  <c r="K38" i="46"/>
  <c r="L38" i="46"/>
  <c r="M38" i="46"/>
  <c r="I39" i="46"/>
  <c r="J39" i="46"/>
  <c r="K39" i="46"/>
  <c r="L39" i="46"/>
  <c r="M39" i="46"/>
  <c r="I40" i="46"/>
  <c r="J40" i="46"/>
  <c r="K40" i="46"/>
  <c r="L40" i="46"/>
  <c r="M40" i="46"/>
  <c r="I41" i="46"/>
  <c r="J41" i="46"/>
  <c r="K41" i="46"/>
  <c r="L41" i="46"/>
  <c r="M41" i="46"/>
  <c r="I42" i="46"/>
  <c r="J42" i="46"/>
  <c r="K42" i="46"/>
  <c r="L42" i="46"/>
  <c r="M42" i="46"/>
  <c r="I43" i="46"/>
  <c r="J43" i="46"/>
  <c r="K43" i="46"/>
  <c r="L43" i="46"/>
  <c r="M43" i="46"/>
  <c r="I44" i="46"/>
  <c r="J44" i="46"/>
  <c r="K44" i="46"/>
  <c r="L44" i="46"/>
  <c r="M44" i="46"/>
  <c r="I45" i="46"/>
  <c r="J45" i="46"/>
  <c r="K45" i="46"/>
  <c r="L45" i="46"/>
  <c r="M45" i="46"/>
  <c r="I46" i="46"/>
  <c r="J46" i="46"/>
  <c r="K46" i="46"/>
  <c r="L46" i="46"/>
  <c r="M46" i="46"/>
  <c r="I47" i="46"/>
  <c r="J47" i="46"/>
  <c r="K47" i="46"/>
  <c r="L47" i="46"/>
  <c r="M47" i="46"/>
  <c r="I48" i="46"/>
  <c r="J48" i="46"/>
  <c r="K48" i="46"/>
  <c r="L48" i="46"/>
  <c r="M48" i="46"/>
  <c r="I49" i="46"/>
  <c r="J49" i="46"/>
  <c r="K49" i="46"/>
  <c r="L49" i="46"/>
  <c r="M49" i="46"/>
  <c r="I50" i="46"/>
  <c r="J50" i="46"/>
  <c r="K50" i="46"/>
  <c r="L50" i="46"/>
  <c r="M50" i="46"/>
  <c r="I51" i="46"/>
  <c r="J51" i="46"/>
  <c r="K51" i="46"/>
  <c r="L51" i="46"/>
  <c r="M51" i="46"/>
  <c r="I52" i="46"/>
  <c r="J52" i="46"/>
  <c r="K52" i="46"/>
  <c r="L52" i="46"/>
  <c r="M52" i="46"/>
  <c r="I53" i="46"/>
  <c r="J53" i="46"/>
  <c r="K53" i="46"/>
  <c r="L53" i="46"/>
  <c r="M53" i="46"/>
  <c r="I54" i="46"/>
  <c r="J54" i="46"/>
  <c r="K54" i="46"/>
  <c r="L54" i="46"/>
  <c r="M54" i="46"/>
  <c r="I55" i="46"/>
  <c r="J55" i="46"/>
  <c r="K55" i="46"/>
  <c r="L55" i="46"/>
  <c r="M55" i="46"/>
  <c r="I56" i="46"/>
  <c r="J56" i="46"/>
  <c r="K56" i="46"/>
  <c r="L56" i="46"/>
  <c r="M56" i="46"/>
  <c r="I57" i="46"/>
  <c r="J57" i="46"/>
  <c r="K57" i="46"/>
  <c r="L57" i="46"/>
  <c r="M57" i="46"/>
  <c r="I58" i="46"/>
  <c r="J58" i="46"/>
  <c r="K58" i="46"/>
  <c r="L58" i="46"/>
  <c r="M58" i="46"/>
  <c r="M2" i="46"/>
  <c r="L2" i="46"/>
  <c r="K2" i="46"/>
  <c r="J2" i="46"/>
  <c r="I2" i="46"/>
  <c r="J9" i="5" l="1"/>
  <c r="E7" i="45" s="1"/>
  <c r="S3" i="45"/>
  <c r="S4" i="45"/>
  <c r="S5" i="45"/>
  <c r="S6" i="45"/>
  <c r="S7" i="45"/>
  <c r="S8" i="45"/>
  <c r="S9" i="45"/>
  <c r="S10" i="45"/>
  <c r="S11" i="45"/>
  <c r="S12" i="45"/>
  <c r="S13" i="45"/>
  <c r="S14" i="45"/>
  <c r="S15" i="45"/>
  <c r="S16" i="45"/>
  <c r="S17" i="45"/>
  <c r="S18" i="45"/>
  <c r="S19" i="45"/>
  <c r="S20" i="45"/>
  <c r="S21" i="45"/>
  <c r="S22" i="45"/>
  <c r="S23" i="45"/>
  <c r="S24" i="45"/>
  <c r="S25" i="45"/>
  <c r="S26" i="45"/>
  <c r="S27" i="45"/>
  <c r="S28" i="45"/>
  <c r="S29" i="45"/>
  <c r="S30" i="45"/>
  <c r="S31" i="45"/>
  <c r="S32" i="45"/>
  <c r="S33" i="45"/>
  <c r="S34" i="45"/>
  <c r="S35" i="45"/>
  <c r="S36" i="45"/>
  <c r="S37" i="45"/>
  <c r="S38" i="45"/>
  <c r="S39" i="45"/>
  <c r="S40" i="45"/>
  <c r="S41" i="45"/>
  <c r="S42" i="45"/>
  <c r="S43" i="45"/>
  <c r="S44" i="45"/>
  <c r="S45" i="45"/>
  <c r="S46" i="45"/>
  <c r="S47" i="45"/>
  <c r="S48" i="45"/>
  <c r="S49" i="45"/>
  <c r="S50" i="45"/>
  <c r="S51" i="45"/>
  <c r="S52" i="45"/>
  <c r="S53" i="45"/>
  <c r="S54" i="45"/>
  <c r="S55" i="45"/>
  <c r="S57" i="45"/>
  <c r="S58" i="45"/>
  <c r="S59" i="45"/>
  <c r="S60" i="45"/>
  <c r="S61" i="45"/>
  <c r="S62" i="45"/>
  <c r="S63" i="45"/>
  <c r="S64" i="45"/>
  <c r="S65" i="45"/>
  <c r="S2" i="45"/>
  <c r="I1" i="45"/>
  <c r="J1" i="45"/>
  <c r="K1" i="45"/>
  <c r="L1" i="45"/>
  <c r="M1" i="45"/>
  <c r="N1" i="45"/>
  <c r="O1" i="45"/>
  <c r="P1" i="45"/>
  <c r="Q1" i="45"/>
  <c r="I7" i="45"/>
  <c r="J7" i="45"/>
  <c r="K7" i="45"/>
  <c r="M7" i="45"/>
  <c r="N7" i="45"/>
  <c r="O7" i="45"/>
  <c r="P7" i="45"/>
  <c r="Q7" i="45"/>
  <c r="O9" i="45"/>
  <c r="D1" i="45"/>
  <c r="E1" i="45"/>
  <c r="F1" i="45"/>
  <c r="G1" i="45"/>
  <c r="H1" i="45"/>
  <c r="C2" i="45"/>
  <c r="D7" i="45"/>
  <c r="F7" i="45"/>
  <c r="G7" i="45"/>
  <c r="H7" i="45"/>
  <c r="E46" i="45"/>
  <c r="F46" i="45"/>
  <c r="E49" i="45"/>
  <c r="F49" i="45"/>
  <c r="E50" i="45"/>
  <c r="F50" i="45"/>
  <c r="E51" i="45"/>
  <c r="F51" i="45"/>
  <c r="E53" i="45"/>
  <c r="F53" i="45"/>
  <c r="E54" i="45"/>
  <c r="F54" i="45"/>
  <c r="E55" i="45"/>
  <c r="F55" i="45"/>
  <c r="B47" i="45"/>
  <c r="C47" i="45"/>
  <c r="B48" i="45"/>
  <c r="C48" i="45"/>
  <c r="B49" i="45"/>
  <c r="C49" i="45"/>
  <c r="B50" i="45"/>
  <c r="C50" i="45"/>
  <c r="B51" i="45"/>
  <c r="C51" i="45"/>
  <c r="B52" i="45"/>
  <c r="C52" i="45"/>
  <c r="B53" i="45"/>
  <c r="C53" i="45"/>
  <c r="B54" i="45"/>
  <c r="C54" i="45"/>
  <c r="B55" i="45"/>
  <c r="C55" i="45"/>
  <c r="B57" i="45"/>
  <c r="C57" i="45"/>
  <c r="B58" i="45"/>
  <c r="C58" i="45"/>
  <c r="B59" i="45"/>
  <c r="C59" i="45"/>
  <c r="B3" i="45"/>
  <c r="C3" i="45"/>
  <c r="B4" i="45"/>
  <c r="C4" i="45"/>
  <c r="B5" i="45"/>
  <c r="C5" i="45"/>
  <c r="B6" i="45"/>
  <c r="C6" i="45"/>
  <c r="B7" i="45"/>
  <c r="C7" i="45"/>
  <c r="B8" i="45"/>
  <c r="C8" i="45"/>
  <c r="B9" i="45"/>
  <c r="C9" i="45"/>
  <c r="B10" i="45"/>
  <c r="C10" i="45"/>
  <c r="B11" i="45"/>
  <c r="C11" i="45"/>
  <c r="B12" i="45"/>
  <c r="C12" i="45"/>
  <c r="B13" i="45"/>
  <c r="C13" i="45"/>
  <c r="B14" i="45"/>
  <c r="C14" i="45"/>
  <c r="B15" i="45"/>
  <c r="C15" i="45"/>
  <c r="B16" i="45"/>
  <c r="C16" i="45"/>
  <c r="B17" i="45"/>
  <c r="C17" i="45"/>
  <c r="B18" i="45"/>
  <c r="C18" i="45"/>
  <c r="B19" i="45"/>
  <c r="C19" i="45"/>
  <c r="B20" i="45"/>
  <c r="C20" i="45"/>
  <c r="B21" i="45"/>
  <c r="C21" i="45"/>
  <c r="B22" i="45"/>
  <c r="C22" i="45"/>
  <c r="B23" i="45"/>
  <c r="C23" i="45"/>
  <c r="B24" i="45"/>
  <c r="C24" i="45"/>
  <c r="B25" i="45"/>
  <c r="C25" i="45"/>
  <c r="B26" i="45"/>
  <c r="C26" i="45"/>
  <c r="B27" i="45"/>
  <c r="C27" i="45"/>
  <c r="B28" i="45"/>
  <c r="C28" i="45"/>
  <c r="B29" i="45"/>
  <c r="C29" i="45"/>
  <c r="B30" i="45"/>
  <c r="C30" i="45"/>
  <c r="B31" i="45"/>
  <c r="C31" i="45"/>
  <c r="B32" i="45"/>
  <c r="C32" i="45"/>
  <c r="B33" i="45"/>
  <c r="C33" i="45"/>
  <c r="B34" i="45"/>
  <c r="C34" i="45"/>
  <c r="B35" i="45"/>
  <c r="C35" i="45"/>
  <c r="B36" i="45"/>
  <c r="C36" i="45"/>
  <c r="B37" i="45"/>
  <c r="C37" i="45"/>
  <c r="B38" i="45"/>
  <c r="C38" i="45"/>
  <c r="B39" i="45"/>
  <c r="C39" i="45"/>
  <c r="B40" i="45"/>
  <c r="C40" i="45"/>
  <c r="B41" i="45"/>
  <c r="C41" i="45"/>
  <c r="B42" i="45"/>
  <c r="C42" i="45"/>
  <c r="B43" i="45"/>
  <c r="C43" i="45"/>
  <c r="B44" i="45"/>
  <c r="C44" i="45"/>
  <c r="B45" i="45"/>
  <c r="C45" i="45"/>
  <c r="B46" i="45"/>
  <c r="C46" i="45"/>
  <c r="B60" i="45"/>
  <c r="B61" i="45"/>
  <c r="B62" i="45"/>
  <c r="B63" i="45"/>
  <c r="B64" i="45"/>
  <c r="B65" i="45"/>
  <c r="B2" i="45"/>
  <c r="F122" i="44" l="1"/>
  <c r="F123" i="44"/>
  <c r="F124" i="44"/>
  <c r="F125" i="44"/>
  <c r="F126" i="44"/>
  <c r="F53" i="44"/>
  <c r="F54" i="44"/>
  <c r="F55" i="44"/>
  <c r="F56" i="44"/>
  <c r="F57" i="44"/>
  <c r="F58" i="44"/>
  <c r="AL9" i="34"/>
  <c r="AN9" i="34" s="1"/>
  <c r="AM9" i="34"/>
  <c r="AL10" i="34"/>
  <c r="AN10" i="34" s="1"/>
  <c r="AM10" i="34"/>
  <c r="AL11" i="34"/>
  <c r="AN11" i="34" s="1"/>
  <c r="AM11" i="34"/>
  <c r="AL12" i="34"/>
  <c r="AN12" i="34" s="1"/>
  <c r="AM12" i="34"/>
  <c r="AL13" i="34"/>
  <c r="AN13" i="34" s="1"/>
  <c r="AM13" i="34"/>
  <c r="AL14" i="34"/>
  <c r="AN14" i="34" s="1"/>
  <c r="AM14" i="34"/>
  <c r="AL15" i="34"/>
  <c r="AN15" i="34" s="1"/>
  <c r="AM15" i="34"/>
  <c r="AL16" i="34"/>
  <c r="AN16" i="34" s="1"/>
  <c r="AM16" i="34"/>
  <c r="AL17" i="34"/>
  <c r="AN17" i="34" s="1"/>
  <c r="AM17" i="34"/>
  <c r="AL18" i="34"/>
  <c r="AN18" i="34" s="1"/>
  <c r="AM18" i="34"/>
  <c r="AL19" i="34"/>
  <c r="AN19" i="34" s="1"/>
  <c r="AM19" i="34"/>
  <c r="AL20" i="34"/>
  <c r="AN20" i="34" s="1"/>
  <c r="AM20" i="34"/>
  <c r="AL21" i="34"/>
  <c r="AN21" i="34" s="1"/>
  <c r="AM21" i="34"/>
  <c r="AL22" i="34"/>
  <c r="AN22" i="34" s="1"/>
  <c r="AM22" i="34"/>
  <c r="AL23" i="34"/>
  <c r="AN23" i="34" s="1"/>
  <c r="AM23" i="34"/>
  <c r="AL24" i="34"/>
  <c r="AN24" i="34" s="1"/>
  <c r="AM24" i="34"/>
  <c r="AL25" i="34"/>
  <c r="AN25" i="34" s="1"/>
  <c r="AM25" i="34"/>
  <c r="AL26" i="34"/>
  <c r="AN26" i="34" s="1"/>
  <c r="AM26" i="34"/>
  <c r="AL27" i="34"/>
  <c r="AN27" i="34" s="1"/>
  <c r="AM27" i="34"/>
  <c r="AL28" i="34"/>
  <c r="AN28" i="34" s="1"/>
  <c r="AM28" i="34"/>
  <c r="AL29" i="34"/>
  <c r="AN29" i="34" s="1"/>
  <c r="AM29" i="34"/>
  <c r="AL30" i="34"/>
  <c r="AN30" i="34" s="1"/>
  <c r="AM30" i="34"/>
  <c r="AL31" i="34"/>
  <c r="AN31" i="34" s="1"/>
  <c r="AM31" i="34"/>
  <c r="AL32" i="34"/>
  <c r="AN32" i="34" s="1"/>
  <c r="AM32" i="34"/>
  <c r="AL33" i="34"/>
  <c r="AN33" i="34" s="1"/>
  <c r="AM33" i="34"/>
  <c r="AL34" i="34"/>
  <c r="AN34" i="34" s="1"/>
  <c r="AM34" i="34"/>
  <c r="AL35" i="34"/>
  <c r="AN35" i="34" s="1"/>
  <c r="AM35" i="34"/>
  <c r="AL36" i="34"/>
  <c r="AN36" i="34" s="1"/>
  <c r="AM36" i="34"/>
  <c r="AL37" i="34"/>
  <c r="AN37" i="34" s="1"/>
  <c r="AM37" i="34"/>
  <c r="AL38" i="34"/>
  <c r="AN38" i="34" s="1"/>
  <c r="AM38" i="34"/>
  <c r="AL39" i="34"/>
  <c r="AN39" i="34" s="1"/>
  <c r="AM39" i="34"/>
  <c r="AL40" i="34"/>
  <c r="AN40" i="34" s="1"/>
  <c r="AM40" i="34"/>
  <c r="AL41" i="34"/>
  <c r="AN41" i="34" s="1"/>
  <c r="AM41" i="34"/>
  <c r="AL42" i="34"/>
  <c r="AN42" i="34" s="1"/>
  <c r="AM42" i="34"/>
  <c r="AL43" i="34"/>
  <c r="AN43" i="34" s="1"/>
  <c r="AM43" i="34"/>
  <c r="AL44" i="34"/>
  <c r="AN44" i="34" s="1"/>
  <c r="AM44" i="34"/>
  <c r="AL45" i="34"/>
  <c r="AN45" i="34" s="1"/>
  <c r="AM45" i="34"/>
  <c r="AL46" i="34"/>
  <c r="AN46" i="34" s="1"/>
  <c r="AM46" i="34"/>
  <c r="AL47" i="34"/>
  <c r="AN47" i="34" s="1"/>
  <c r="AM47" i="34"/>
  <c r="AL48" i="34"/>
  <c r="AN48" i="34" s="1"/>
  <c r="AM48" i="34"/>
  <c r="AL49" i="34"/>
  <c r="AN49" i="34" s="1"/>
  <c r="AM49" i="34"/>
  <c r="AL50" i="34"/>
  <c r="AN50" i="34" s="1"/>
  <c r="AM50" i="34"/>
  <c r="AL51" i="34"/>
  <c r="AN51" i="34" s="1"/>
  <c r="AM51" i="34"/>
  <c r="AL52" i="34"/>
  <c r="AN52" i="34" s="1"/>
  <c r="AM52" i="34"/>
  <c r="AL53" i="34"/>
  <c r="AN53" i="34" s="1"/>
  <c r="AM53" i="34"/>
  <c r="AL54" i="34"/>
  <c r="AN54" i="34" s="1"/>
  <c r="AM54" i="34"/>
  <c r="AL55" i="34"/>
  <c r="AN55" i="34" s="1"/>
  <c r="AM55" i="34"/>
  <c r="AL56" i="34"/>
  <c r="AN56" i="34" s="1"/>
  <c r="AM56" i="34"/>
  <c r="AL57" i="34"/>
  <c r="AN57" i="34" s="1"/>
  <c r="AM57" i="34"/>
  <c r="AL58" i="34"/>
  <c r="AN58" i="34" s="1"/>
  <c r="AM58" i="34"/>
  <c r="AL59" i="34"/>
  <c r="AN59" i="34" s="1"/>
  <c r="AM59" i="34"/>
  <c r="AL60" i="34"/>
  <c r="AN60" i="34" s="1"/>
  <c r="AM60" i="34"/>
  <c r="AL61" i="34"/>
  <c r="AN61" i="34" s="1"/>
  <c r="AM61" i="34"/>
  <c r="AL62" i="34"/>
  <c r="AN62" i="34" s="1"/>
  <c r="AM62" i="34"/>
  <c r="AL63" i="34"/>
  <c r="AN63" i="34" s="1"/>
  <c r="AM63" i="34"/>
  <c r="AL64" i="34"/>
  <c r="AN64" i="34" s="1"/>
  <c r="AM64" i="34"/>
  <c r="AL65" i="34"/>
  <c r="AN65" i="34" s="1"/>
  <c r="AM65" i="34"/>
  <c r="AL66" i="34"/>
  <c r="AN66" i="34" s="1"/>
  <c r="AM66" i="34"/>
  <c r="AL67" i="34"/>
  <c r="AN67" i="34" s="1"/>
  <c r="AM67" i="34"/>
  <c r="AL68" i="34"/>
  <c r="AN68" i="34" s="1"/>
  <c r="AM68" i="34"/>
  <c r="AL69" i="34"/>
  <c r="AN69" i="34" s="1"/>
  <c r="AM69" i="34"/>
  <c r="AL70" i="34"/>
  <c r="AN70" i="34" s="1"/>
  <c r="AM70" i="34"/>
  <c r="AL71" i="34"/>
  <c r="AN71" i="34" s="1"/>
  <c r="AM71" i="34"/>
  <c r="AL72" i="34"/>
  <c r="AN72" i="34" s="1"/>
  <c r="AM72" i="34"/>
  <c r="AL73" i="34"/>
  <c r="AN73" i="34" s="1"/>
  <c r="AM73" i="34"/>
  <c r="AL74" i="34"/>
  <c r="AN74" i="34" s="1"/>
  <c r="AM74" i="34"/>
  <c r="AL75" i="34"/>
  <c r="AN75" i="34" s="1"/>
  <c r="AM75" i="34"/>
  <c r="AL76" i="34"/>
  <c r="AN76" i="34" s="1"/>
  <c r="AM76" i="34"/>
  <c r="AL77" i="34"/>
  <c r="AN77" i="34" s="1"/>
  <c r="AM77" i="34"/>
  <c r="AL78" i="34"/>
  <c r="AN78" i="34" s="1"/>
  <c r="AM78" i="34"/>
  <c r="AL79" i="34"/>
  <c r="AN79" i="34" s="1"/>
  <c r="AM79" i="34"/>
  <c r="AL80" i="34"/>
  <c r="AN80" i="34" s="1"/>
  <c r="AM80" i="34"/>
  <c r="AL81" i="34"/>
  <c r="AN81" i="34" s="1"/>
  <c r="AM81" i="34"/>
  <c r="AL82" i="34"/>
  <c r="AN82" i="34" s="1"/>
  <c r="AM82" i="34"/>
  <c r="AL83" i="34"/>
  <c r="AN83" i="34" s="1"/>
  <c r="AM83" i="34"/>
  <c r="AL84" i="34"/>
  <c r="AN84" i="34" s="1"/>
  <c r="AM84" i="34"/>
  <c r="AL85" i="34"/>
  <c r="AN85" i="34" s="1"/>
  <c r="AM85" i="34"/>
  <c r="AL86" i="34"/>
  <c r="AN86" i="34" s="1"/>
  <c r="AM86" i="34"/>
  <c r="AL87" i="34"/>
  <c r="AN87" i="34" s="1"/>
  <c r="AM87" i="34"/>
  <c r="AL88" i="34"/>
  <c r="AN88" i="34" s="1"/>
  <c r="AM88" i="34"/>
  <c r="AL89" i="34"/>
  <c r="AN89" i="34" s="1"/>
  <c r="AM89" i="34"/>
  <c r="AL90" i="34"/>
  <c r="AN90" i="34" s="1"/>
  <c r="AM90" i="34"/>
  <c r="AL91" i="34"/>
  <c r="AN91" i="34" s="1"/>
  <c r="AM91" i="34"/>
  <c r="AL92" i="34"/>
  <c r="AN92" i="34" s="1"/>
  <c r="AM92" i="34"/>
  <c r="AL93" i="34"/>
  <c r="AN93" i="34" s="1"/>
  <c r="AM93" i="34"/>
  <c r="AL94" i="34"/>
  <c r="AN94" i="34" s="1"/>
  <c r="AM94" i="34"/>
  <c r="AL95" i="34"/>
  <c r="AN95" i="34" s="1"/>
  <c r="AM95" i="34"/>
  <c r="AL96" i="34"/>
  <c r="AN96" i="34" s="1"/>
  <c r="AM96" i="34"/>
  <c r="AL97" i="34"/>
  <c r="AN97" i="34" s="1"/>
  <c r="AM97" i="34"/>
  <c r="AL98" i="34"/>
  <c r="AN98" i="34" s="1"/>
  <c r="AM98" i="34"/>
  <c r="AL99" i="34"/>
  <c r="AN99" i="34" s="1"/>
  <c r="AM99" i="34"/>
  <c r="AL100" i="34"/>
  <c r="AN100" i="34" s="1"/>
  <c r="AM100" i="34"/>
  <c r="AL101" i="34"/>
  <c r="AN101" i="34" s="1"/>
  <c r="AM101" i="34"/>
  <c r="AL102" i="34"/>
  <c r="AN102" i="34" s="1"/>
  <c r="AM102" i="34"/>
  <c r="AL103" i="34"/>
  <c r="AN103" i="34" s="1"/>
  <c r="AM103" i="34"/>
  <c r="AL104" i="34"/>
  <c r="AN104" i="34" s="1"/>
  <c r="AM104" i="34"/>
  <c r="AL105" i="34"/>
  <c r="AN105" i="34" s="1"/>
  <c r="AM105" i="34"/>
  <c r="AL106" i="34"/>
  <c r="AN106" i="34" s="1"/>
  <c r="AM106" i="34"/>
  <c r="AL107" i="34"/>
  <c r="AN107" i="34" s="1"/>
  <c r="AM107" i="34"/>
  <c r="AL108" i="34"/>
  <c r="AN108" i="34" s="1"/>
  <c r="AM108" i="34"/>
  <c r="AL109" i="34"/>
  <c r="AN109" i="34" s="1"/>
  <c r="AM109" i="34"/>
  <c r="AL110" i="34"/>
  <c r="AN110" i="34" s="1"/>
  <c r="AM110" i="34"/>
  <c r="AL111" i="34"/>
  <c r="AN111" i="34" s="1"/>
  <c r="AM111" i="34"/>
  <c r="AL112" i="34"/>
  <c r="AN112" i="34" s="1"/>
  <c r="AM112" i="34"/>
  <c r="AL113" i="34"/>
  <c r="AN113" i="34" s="1"/>
  <c r="AM113" i="34"/>
  <c r="AL114" i="34"/>
  <c r="AN114" i="34" s="1"/>
  <c r="AM114" i="34"/>
  <c r="AL115" i="34"/>
  <c r="AN115" i="34" s="1"/>
  <c r="AM115" i="34"/>
  <c r="AL116" i="34"/>
  <c r="AN116" i="34" s="1"/>
  <c r="AM116" i="34"/>
  <c r="AL117" i="34"/>
  <c r="AN117" i="34" s="1"/>
  <c r="AM117" i="34"/>
  <c r="AL118" i="34"/>
  <c r="AN118" i="34" s="1"/>
  <c r="AM118" i="34"/>
  <c r="AL119" i="34"/>
  <c r="AN119" i="34" s="1"/>
  <c r="AM119" i="34"/>
  <c r="AL120" i="34"/>
  <c r="AN120" i="34" s="1"/>
  <c r="AM120" i="34"/>
  <c r="AL121" i="34"/>
  <c r="AN121" i="34" s="1"/>
  <c r="AM121" i="34"/>
  <c r="AL122" i="34"/>
  <c r="AN122" i="34" s="1"/>
  <c r="AM122" i="34"/>
  <c r="AL123" i="34"/>
  <c r="AN123" i="34" s="1"/>
  <c r="AM123" i="34"/>
  <c r="AL124" i="34"/>
  <c r="AN124" i="34" s="1"/>
  <c r="AM124" i="34"/>
  <c r="AL125" i="34"/>
  <c r="AN125" i="34" s="1"/>
  <c r="AM125" i="34"/>
  <c r="AL126" i="34"/>
  <c r="AN126" i="34" s="1"/>
  <c r="AM126" i="34"/>
  <c r="AL127" i="34"/>
  <c r="AN127" i="34" s="1"/>
  <c r="AM127" i="34"/>
  <c r="AL128" i="34"/>
  <c r="AN128" i="34" s="1"/>
  <c r="AM128" i="34"/>
  <c r="AL129" i="34"/>
  <c r="AN129" i="34" s="1"/>
  <c r="AM129" i="34"/>
  <c r="AL130" i="34"/>
  <c r="AN130" i="34" s="1"/>
  <c r="AM130" i="34"/>
  <c r="AL131" i="34"/>
  <c r="AN131" i="34" s="1"/>
  <c r="AM131" i="34"/>
  <c r="AL132" i="34"/>
  <c r="AN132" i="34" s="1"/>
  <c r="AM132" i="34"/>
  <c r="AL133" i="34"/>
  <c r="AN133" i="34" s="1"/>
  <c r="AM133" i="34"/>
  <c r="AL134" i="34"/>
  <c r="AN134" i="34" s="1"/>
  <c r="AM134" i="34"/>
  <c r="AL135" i="34"/>
  <c r="AN135" i="34" s="1"/>
  <c r="AM135" i="34"/>
  <c r="AL136" i="34"/>
  <c r="AN136" i="34" s="1"/>
  <c r="AM136" i="34"/>
  <c r="AL137" i="34"/>
  <c r="AN137" i="34" s="1"/>
  <c r="AM137" i="34"/>
  <c r="AL138" i="34"/>
  <c r="AN138" i="34" s="1"/>
  <c r="AM138" i="34"/>
  <c r="AL139" i="34"/>
  <c r="AN139" i="34" s="1"/>
  <c r="AM139" i="34"/>
  <c r="AL140" i="34"/>
  <c r="AN140" i="34" s="1"/>
  <c r="AM140" i="34"/>
  <c r="AL141" i="34"/>
  <c r="AN141" i="34" s="1"/>
  <c r="AM141" i="34"/>
  <c r="AL142" i="34"/>
  <c r="AN142" i="34" s="1"/>
  <c r="AM142" i="34"/>
  <c r="AL143" i="34"/>
  <c r="AN143" i="34" s="1"/>
  <c r="AM143" i="34"/>
  <c r="AL144" i="34"/>
  <c r="AN144" i="34" s="1"/>
  <c r="AM144" i="34"/>
  <c r="AL145" i="34"/>
  <c r="AN145" i="34" s="1"/>
  <c r="AM145" i="34"/>
  <c r="AL146" i="34"/>
  <c r="AN146" i="34" s="1"/>
  <c r="AM146" i="34"/>
  <c r="AL147" i="34"/>
  <c r="AN147" i="34" s="1"/>
  <c r="AM147" i="34"/>
  <c r="AL148" i="34"/>
  <c r="AN148" i="34" s="1"/>
  <c r="AM148" i="34"/>
  <c r="AL149" i="34"/>
  <c r="AN149" i="34" s="1"/>
  <c r="AM149" i="34"/>
  <c r="AL150" i="34"/>
  <c r="AN150" i="34" s="1"/>
  <c r="AM150" i="34"/>
  <c r="AL151" i="34"/>
  <c r="AN151" i="34" s="1"/>
  <c r="AM151" i="34"/>
  <c r="AL152" i="34"/>
  <c r="AN152" i="34" s="1"/>
  <c r="AM152" i="34"/>
  <c r="AL153" i="34"/>
  <c r="AN153" i="34" s="1"/>
  <c r="AM153" i="34"/>
  <c r="AL154" i="34"/>
  <c r="AN154" i="34" s="1"/>
  <c r="AM154" i="34"/>
  <c r="AL155" i="34"/>
  <c r="AN155" i="34" s="1"/>
  <c r="AM155" i="34"/>
  <c r="AL156" i="34"/>
  <c r="AN156" i="34" s="1"/>
  <c r="AM156" i="34"/>
  <c r="AL157" i="34"/>
  <c r="AN157" i="34" s="1"/>
  <c r="AM157" i="34"/>
  <c r="AL158" i="34"/>
  <c r="AN158" i="34" s="1"/>
  <c r="AM158" i="34"/>
  <c r="AL159" i="34"/>
  <c r="AN159" i="34" s="1"/>
  <c r="AM159" i="34"/>
  <c r="AL160" i="34"/>
  <c r="AN160" i="34" s="1"/>
  <c r="AM160" i="34"/>
  <c r="AL161" i="34"/>
  <c r="AN161" i="34" s="1"/>
  <c r="AM161" i="34"/>
  <c r="AL162" i="34"/>
  <c r="AN162" i="34" s="1"/>
  <c r="AM162" i="34"/>
  <c r="AL163" i="34"/>
  <c r="AN163" i="34" s="1"/>
  <c r="AM163" i="34"/>
  <c r="AL164" i="34"/>
  <c r="AN164" i="34" s="1"/>
  <c r="AM164" i="34"/>
  <c r="AL165" i="34"/>
  <c r="AN165" i="34" s="1"/>
  <c r="AM165" i="34"/>
  <c r="AL166" i="34"/>
  <c r="AN166" i="34" s="1"/>
  <c r="AM166" i="34"/>
  <c r="AL167" i="34"/>
  <c r="AN167" i="34" s="1"/>
  <c r="AM167" i="34"/>
  <c r="AL168" i="34"/>
  <c r="AN168" i="34" s="1"/>
  <c r="AM168" i="34"/>
  <c r="AL169" i="34"/>
  <c r="AN169" i="34" s="1"/>
  <c r="AM169" i="34"/>
  <c r="AL170" i="34"/>
  <c r="AN170" i="34" s="1"/>
  <c r="AM170" i="34"/>
  <c r="AL171" i="34"/>
  <c r="AN171" i="34" s="1"/>
  <c r="AM171" i="34"/>
  <c r="AL172" i="34"/>
  <c r="AN172" i="34" s="1"/>
  <c r="AM172" i="34"/>
  <c r="AL173" i="34"/>
  <c r="AN173" i="34" s="1"/>
  <c r="AM173" i="34"/>
  <c r="AL174" i="34"/>
  <c r="AN174" i="34" s="1"/>
  <c r="AM174" i="34"/>
  <c r="AL175" i="34"/>
  <c r="AN175" i="34" s="1"/>
  <c r="AM175" i="34"/>
  <c r="AL176" i="34"/>
  <c r="AN176" i="34" s="1"/>
  <c r="AM176" i="34"/>
  <c r="AL177" i="34"/>
  <c r="AN177" i="34" s="1"/>
  <c r="AM177" i="34"/>
  <c r="AL178" i="34"/>
  <c r="AN178" i="34" s="1"/>
  <c r="AM178" i="34"/>
  <c r="AL179" i="34"/>
  <c r="AN179" i="34" s="1"/>
  <c r="AM179" i="34"/>
  <c r="AL180" i="34"/>
  <c r="AN180" i="34" s="1"/>
  <c r="AM180" i="34"/>
  <c r="AL181" i="34"/>
  <c r="AN181" i="34" s="1"/>
  <c r="AM181" i="34"/>
  <c r="AL182" i="34"/>
  <c r="AN182" i="34" s="1"/>
  <c r="AM182" i="34"/>
  <c r="AL183" i="34"/>
  <c r="AN183" i="34" s="1"/>
  <c r="AM183" i="34"/>
  <c r="AL184" i="34"/>
  <c r="AN184" i="34" s="1"/>
  <c r="AM184" i="34"/>
  <c r="AL185" i="34"/>
  <c r="AN185" i="34" s="1"/>
  <c r="AM185" i="34"/>
  <c r="AL186" i="34"/>
  <c r="AN186" i="34" s="1"/>
  <c r="AM186" i="34"/>
  <c r="AL187" i="34"/>
  <c r="AN187" i="34" s="1"/>
  <c r="AM187" i="34"/>
  <c r="AL188" i="34"/>
  <c r="AN188" i="34" s="1"/>
  <c r="AM188" i="34"/>
  <c r="AL189" i="34"/>
  <c r="AN189" i="34" s="1"/>
  <c r="AM189" i="34"/>
  <c r="AL190" i="34"/>
  <c r="AN190" i="34" s="1"/>
  <c r="AM190" i="34"/>
  <c r="AL191" i="34"/>
  <c r="AN191" i="34" s="1"/>
  <c r="AM191" i="34"/>
  <c r="AL192" i="34"/>
  <c r="AN192" i="34" s="1"/>
  <c r="AM192" i="34"/>
  <c r="AL193" i="34"/>
  <c r="AN193" i="34" s="1"/>
  <c r="AM193" i="34"/>
  <c r="AL194" i="34"/>
  <c r="AN194" i="34" s="1"/>
  <c r="AM194" i="34"/>
  <c r="AL195" i="34"/>
  <c r="AN195" i="34" s="1"/>
  <c r="AM195" i="34"/>
  <c r="AL196" i="34"/>
  <c r="AN196" i="34" s="1"/>
  <c r="AM196" i="34"/>
  <c r="AL197" i="34"/>
  <c r="AN197" i="34" s="1"/>
  <c r="AM197" i="34"/>
  <c r="AL198" i="34"/>
  <c r="AN198" i="34" s="1"/>
  <c r="AM198" i="34"/>
  <c r="AL199" i="34"/>
  <c r="AN199" i="34" s="1"/>
  <c r="AM199" i="34"/>
  <c r="AL200" i="34"/>
  <c r="AN200" i="34" s="1"/>
  <c r="AM200" i="34"/>
  <c r="AL201" i="34"/>
  <c r="AN201" i="34" s="1"/>
  <c r="AM201" i="34"/>
  <c r="AL202" i="34"/>
  <c r="AN202" i="34" s="1"/>
  <c r="AM202" i="34"/>
  <c r="AL203" i="34"/>
  <c r="AN203" i="34" s="1"/>
  <c r="AM203" i="34"/>
  <c r="AL204" i="34"/>
  <c r="AN204" i="34" s="1"/>
  <c r="AM204" i="34"/>
  <c r="AL205" i="34"/>
  <c r="AN205" i="34" s="1"/>
  <c r="AM205" i="34"/>
  <c r="AL206" i="34"/>
  <c r="AN206" i="34" s="1"/>
  <c r="AM206" i="34"/>
  <c r="AL207" i="34"/>
  <c r="AN207" i="34" s="1"/>
  <c r="AM207" i="34"/>
  <c r="AL208" i="34"/>
  <c r="AN208" i="34" s="1"/>
  <c r="AM208" i="34"/>
  <c r="AL209" i="34"/>
  <c r="AN209" i="34" s="1"/>
  <c r="AM209" i="34"/>
  <c r="AL210" i="34"/>
  <c r="AN210" i="34" s="1"/>
  <c r="AM210" i="34"/>
  <c r="AL211" i="34"/>
  <c r="AN211" i="34" s="1"/>
  <c r="AM211" i="34"/>
  <c r="AL212" i="34"/>
  <c r="AN212" i="34" s="1"/>
  <c r="AM212" i="34"/>
  <c r="AL213" i="34"/>
  <c r="AN213" i="34" s="1"/>
  <c r="AM213" i="34"/>
  <c r="AL214" i="34"/>
  <c r="AN214" i="34" s="1"/>
  <c r="AM214" i="34"/>
  <c r="AL215" i="34"/>
  <c r="AN215" i="34" s="1"/>
  <c r="AM215" i="34"/>
  <c r="AL216" i="34"/>
  <c r="AN216" i="34" s="1"/>
  <c r="AM216" i="34"/>
  <c r="AL217" i="34"/>
  <c r="AN217" i="34" s="1"/>
  <c r="AM217" i="34"/>
  <c r="AL218" i="34"/>
  <c r="AN218" i="34" s="1"/>
  <c r="AM218" i="34"/>
  <c r="AL219" i="34"/>
  <c r="AN219" i="34" s="1"/>
  <c r="AM219" i="34"/>
  <c r="AL220" i="34"/>
  <c r="AN220" i="34" s="1"/>
  <c r="AM220" i="34"/>
  <c r="AL221" i="34"/>
  <c r="AN221" i="34" s="1"/>
  <c r="AM221" i="34"/>
  <c r="AL222" i="34"/>
  <c r="AN222" i="34" s="1"/>
  <c r="AM222" i="34"/>
  <c r="AL223" i="34"/>
  <c r="AN223" i="34" s="1"/>
  <c r="AM223" i="34"/>
  <c r="AL224" i="34"/>
  <c r="AN224" i="34" s="1"/>
  <c r="AM224" i="34"/>
  <c r="AL225" i="34"/>
  <c r="AN225" i="34" s="1"/>
  <c r="AM225" i="34"/>
  <c r="AL226" i="34"/>
  <c r="AN226" i="34" s="1"/>
  <c r="AM226" i="34"/>
  <c r="AM8" i="34"/>
  <c r="AL8" i="34"/>
  <c r="AN8" i="34" s="1"/>
  <c r="AM7" i="34"/>
  <c r="AL7" i="34"/>
  <c r="AN7" i="34" s="1"/>
  <c r="AM6" i="34"/>
  <c r="AL6" i="34"/>
  <c r="AN6" i="34" s="1"/>
  <c r="AM5" i="34"/>
  <c r="AL5" i="34"/>
  <c r="AN5" i="34" s="1"/>
  <c r="AM4" i="34"/>
  <c r="AL4" i="34"/>
  <c r="AN4" i="34" s="1"/>
  <c r="AR33" i="5"/>
  <c r="AT33" i="5" s="1"/>
  <c r="Q31" i="45" s="1"/>
  <c r="AS33" i="5"/>
  <c r="AR34" i="5"/>
  <c r="AT34" i="5" s="1"/>
  <c r="Q32" i="45" s="1"/>
  <c r="AS34" i="5"/>
  <c r="AR35" i="5"/>
  <c r="AT35" i="5" s="1"/>
  <c r="Q33" i="45" s="1"/>
  <c r="AS35" i="5"/>
  <c r="AR36" i="5"/>
  <c r="AT36" i="5" s="1"/>
  <c r="Q34" i="45" s="1"/>
  <c r="AS36" i="5"/>
  <c r="AR37" i="5"/>
  <c r="AT37" i="5" s="1"/>
  <c r="Q35" i="45" s="1"/>
  <c r="AS37" i="5"/>
  <c r="AR38" i="5"/>
  <c r="AT38" i="5" s="1"/>
  <c r="Q36" i="45" s="1"/>
  <c r="AS38" i="5"/>
  <c r="AR39" i="5"/>
  <c r="AT39" i="5" s="1"/>
  <c r="Q37" i="45" s="1"/>
  <c r="AS39" i="5"/>
  <c r="AR40" i="5"/>
  <c r="AT40" i="5" s="1"/>
  <c r="Q38" i="45" s="1"/>
  <c r="AS40" i="5"/>
  <c r="AR41" i="5"/>
  <c r="AT41" i="5" s="1"/>
  <c r="Q39" i="45" s="1"/>
  <c r="AS41" i="5"/>
  <c r="AR42" i="5"/>
  <c r="AT42" i="5" s="1"/>
  <c r="Q40" i="45" s="1"/>
  <c r="AS42" i="5"/>
  <c r="AR43" i="5"/>
  <c r="AT43" i="5" s="1"/>
  <c r="Q41" i="45" s="1"/>
  <c r="AS43" i="5"/>
  <c r="AR44" i="5"/>
  <c r="AT44" i="5" s="1"/>
  <c r="Q42" i="45" s="1"/>
  <c r="AS44" i="5"/>
  <c r="AR45" i="5"/>
  <c r="AT45" i="5" s="1"/>
  <c r="Q43" i="45" s="1"/>
  <c r="AS45" i="5"/>
  <c r="AR46" i="5"/>
  <c r="AT46" i="5" s="1"/>
  <c r="Q44" i="45" s="1"/>
  <c r="AS46" i="5"/>
  <c r="AR47" i="5"/>
  <c r="AT47" i="5" s="1"/>
  <c r="Q45" i="45" s="1"/>
  <c r="AS47" i="5"/>
  <c r="AR48" i="5"/>
  <c r="AT48" i="5" s="1"/>
  <c r="Q46" i="45" s="1"/>
  <c r="AS48" i="5"/>
  <c r="AR49" i="5"/>
  <c r="AT49" i="5" s="1"/>
  <c r="Q47" i="45" s="1"/>
  <c r="AS49" i="5"/>
  <c r="AR50" i="5"/>
  <c r="AT50" i="5" s="1"/>
  <c r="Q48" i="45" s="1"/>
  <c r="AS50" i="5"/>
  <c r="AR51" i="5"/>
  <c r="AT51" i="5" s="1"/>
  <c r="Q49" i="45" s="1"/>
  <c r="AS51" i="5"/>
  <c r="AR52" i="5"/>
  <c r="AT52" i="5" s="1"/>
  <c r="Q50" i="45" s="1"/>
  <c r="AS52" i="5"/>
  <c r="AR53" i="5"/>
  <c r="AT53" i="5" s="1"/>
  <c r="Q51" i="45" s="1"/>
  <c r="AS53" i="5"/>
  <c r="AR54" i="5"/>
  <c r="AT54" i="5" s="1"/>
  <c r="Q52" i="45" s="1"/>
  <c r="AS54" i="5"/>
  <c r="AR55" i="5"/>
  <c r="AT55" i="5" s="1"/>
  <c r="Q53" i="45" s="1"/>
  <c r="AS55" i="5"/>
  <c r="AR56" i="5"/>
  <c r="AT56" i="5" s="1"/>
  <c r="Q54" i="45" s="1"/>
  <c r="AS56" i="5"/>
  <c r="AR57" i="5"/>
  <c r="AT57" i="5" s="1"/>
  <c r="Q55" i="45" s="1"/>
  <c r="AS57" i="5"/>
  <c r="AR58" i="5"/>
  <c r="AT58" i="5" s="1"/>
  <c r="Q56" i="45" s="1"/>
  <c r="AS58" i="5"/>
  <c r="AR59" i="5"/>
  <c r="AT59" i="5" s="1"/>
  <c r="Q57" i="45" s="1"/>
  <c r="AS59" i="5"/>
  <c r="AR60" i="5"/>
  <c r="AT60" i="5" s="1"/>
  <c r="Q58" i="45" s="1"/>
  <c r="AS60" i="5"/>
  <c r="AR61" i="5"/>
  <c r="AT61" i="5" s="1"/>
  <c r="AS61" i="5"/>
  <c r="AS63" i="5"/>
  <c r="AR63" i="5"/>
  <c r="AT63" i="5" s="1"/>
  <c r="AS62" i="5"/>
  <c r="AR62" i="5"/>
  <c r="AT62" i="5" s="1"/>
  <c r="AS32" i="5"/>
  <c r="AR32" i="5"/>
  <c r="AT32" i="5" s="1"/>
  <c r="Q30" i="45" s="1"/>
  <c r="AS31" i="5"/>
  <c r="AR31" i="5"/>
  <c r="AT31" i="5" s="1"/>
  <c r="Q29" i="45" s="1"/>
  <c r="AS30" i="5"/>
  <c r="AR30" i="5"/>
  <c r="AT30" i="5" s="1"/>
  <c r="Q28" i="45" s="1"/>
  <c r="AS29" i="5"/>
  <c r="AR29" i="5"/>
  <c r="AT29" i="5" s="1"/>
  <c r="Q27" i="45" s="1"/>
  <c r="AS28" i="5"/>
  <c r="AR28" i="5"/>
  <c r="AT28" i="5" s="1"/>
  <c r="Q26" i="45" s="1"/>
  <c r="AS27" i="5"/>
  <c r="AR27" i="5"/>
  <c r="AT27" i="5" s="1"/>
  <c r="Q25" i="45" s="1"/>
  <c r="AS26" i="5"/>
  <c r="AR26" i="5"/>
  <c r="AT26" i="5" s="1"/>
  <c r="Q24" i="45" s="1"/>
  <c r="AS25" i="5"/>
  <c r="AR25" i="5"/>
  <c r="AT25" i="5" s="1"/>
  <c r="Q23" i="45" s="1"/>
  <c r="AS24" i="5"/>
  <c r="AR24" i="5"/>
  <c r="AT24" i="5" s="1"/>
  <c r="Q22" i="45" s="1"/>
  <c r="AS23" i="5"/>
  <c r="AR23" i="5"/>
  <c r="AT23" i="5" s="1"/>
  <c r="Q21" i="45" s="1"/>
  <c r="AS22" i="5"/>
  <c r="AR22" i="5"/>
  <c r="AT22" i="5" s="1"/>
  <c r="Q20" i="45" s="1"/>
  <c r="AS21" i="5"/>
  <c r="AR21" i="5"/>
  <c r="AT21" i="5" s="1"/>
  <c r="Q19" i="45" s="1"/>
  <c r="AS20" i="5"/>
  <c r="AR20" i="5"/>
  <c r="AT20" i="5" s="1"/>
  <c r="Q18" i="45" s="1"/>
  <c r="AS19" i="5"/>
  <c r="AR19" i="5"/>
  <c r="AT19" i="5" s="1"/>
  <c r="Q17" i="45" s="1"/>
  <c r="AS18" i="5"/>
  <c r="AR18" i="5"/>
  <c r="AT18" i="5" s="1"/>
  <c r="Q16" i="45" s="1"/>
  <c r="AS17" i="5"/>
  <c r="AR17" i="5"/>
  <c r="AT17" i="5" s="1"/>
  <c r="Q15" i="45" s="1"/>
  <c r="AS16" i="5"/>
  <c r="AR16" i="5"/>
  <c r="AT16" i="5" s="1"/>
  <c r="Q14" i="45" s="1"/>
  <c r="AS15" i="5"/>
  <c r="AR15" i="5"/>
  <c r="AT15" i="5" s="1"/>
  <c r="Q13" i="45" s="1"/>
  <c r="AS14" i="5"/>
  <c r="AR14" i="5"/>
  <c r="AT14" i="5" s="1"/>
  <c r="Q12" i="45" s="1"/>
  <c r="AS13" i="5"/>
  <c r="AR13" i="5"/>
  <c r="AT13" i="5" s="1"/>
  <c r="Q11" i="45" s="1"/>
  <c r="AS12" i="5"/>
  <c r="AR12" i="5"/>
  <c r="AT12" i="5" s="1"/>
  <c r="Q10" i="45" s="1"/>
  <c r="AS11" i="5"/>
  <c r="AR11" i="5"/>
  <c r="AT11" i="5" s="1"/>
  <c r="Q9" i="45" s="1"/>
  <c r="AS10" i="5"/>
  <c r="AR10" i="5"/>
  <c r="AT10" i="5" s="1"/>
  <c r="Q8" i="45" s="1"/>
  <c r="AS8" i="5"/>
  <c r="AR8" i="5"/>
  <c r="AT8" i="5" s="1"/>
  <c r="Q6" i="45" s="1"/>
  <c r="AS7" i="5"/>
  <c r="AR7" i="5"/>
  <c r="AT7" i="5" s="1"/>
  <c r="Q5" i="45" s="1"/>
  <c r="AS6" i="5"/>
  <c r="AR6" i="5"/>
  <c r="AT6" i="5" s="1"/>
  <c r="Q4" i="45" s="1"/>
  <c r="AS5" i="5"/>
  <c r="AR5" i="5"/>
  <c r="AT5" i="5" s="1"/>
  <c r="Q3" i="45" s="1"/>
  <c r="AS4" i="5"/>
  <c r="AR4" i="5"/>
  <c r="AT4" i="5" s="1"/>
  <c r="Q2" i="45" s="1"/>
  <c r="AO5" i="26"/>
  <c r="AQ5" i="26" s="1"/>
  <c r="AP5" i="26"/>
  <c r="AO6" i="26"/>
  <c r="AQ6" i="26" s="1"/>
  <c r="AP6" i="26"/>
  <c r="AO7" i="26"/>
  <c r="AQ7" i="26" s="1"/>
  <c r="AP7" i="26"/>
  <c r="AO8" i="26"/>
  <c r="AQ8" i="26" s="1"/>
  <c r="AP8" i="26"/>
  <c r="AO9" i="26"/>
  <c r="AQ9" i="26" s="1"/>
  <c r="AP9" i="26"/>
  <c r="AO10" i="26"/>
  <c r="AQ10" i="26" s="1"/>
  <c r="AP10" i="26"/>
  <c r="AO11" i="26"/>
  <c r="AQ11" i="26" s="1"/>
  <c r="AP11" i="26"/>
  <c r="AO12" i="26"/>
  <c r="AQ12" i="26" s="1"/>
  <c r="AP12" i="26"/>
  <c r="AO13" i="26"/>
  <c r="AQ13" i="26" s="1"/>
  <c r="AP13" i="26"/>
  <c r="AO14" i="26"/>
  <c r="AQ14" i="26" s="1"/>
  <c r="AP14" i="26"/>
  <c r="AO15" i="26"/>
  <c r="AQ15" i="26" s="1"/>
  <c r="AP15" i="26"/>
  <c r="AO16" i="26"/>
  <c r="AQ16" i="26" s="1"/>
  <c r="AP16" i="26"/>
  <c r="AO17" i="26"/>
  <c r="AQ17" i="26" s="1"/>
  <c r="AP17" i="26"/>
  <c r="AO18" i="26"/>
  <c r="AQ18" i="26" s="1"/>
  <c r="AP18" i="26"/>
  <c r="AO19" i="26"/>
  <c r="AQ19" i="26" s="1"/>
  <c r="AP19" i="26"/>
  <c r="AO20" i="26"/>
  <c r="AQ20" i="26" s="1"/>
  <c r="AP20" i="26"/>
  <c r="AO21" i="26"/>
  <c r="AQ21" i="26" s="1"/>
  <c r="AP21" i="26"/>
  <c r="AO22" i="26"/>
  <c r="AQ22" i="26" s="1"/>
  <c r="AP22" i="26"/>
  <c r="AO23" i="26"/>
  <c r="AQ23" i="26" s="1"/>
  <c r="AP23" i="26"/>
  <c r="AO24" i="26"/>
  <c r="AQ24" i="26" s="1"/>
  <c r="AP24" i="26"/>
  <c r="AO25" i="26"/>
  <c r="AQ25" i="26" s="1"/>
  <c r="AP25" i="26"/>
  <c r="AO26" i="26"/>
  <c r="AQ26" i="26" s="1"/>
  <c r="AP26" i="26"/>
  <c r="AO27" i="26"/>
  <c r="AQ27" i="26" s="1"/>
  <c r="AP27" i="26"/>
  <c r="AO28" i="26"/>
  <c r="AQ28" i="26" s="1"/>
  <c r="AP28" i="26"/>
  <c r="AO29" i="26"/>
  <c r="AQ29" i="26" s="1"/>
  <c r="AP29" i="26"/>
  <c r="AO30" i="26"/>
  <c r="AQ30" i="26" s="1"/>
  <c r="AP30" i="26"/>
  <c r="AO31" i="26"/>
  <c r="AQ31" i="26" s="1"/>
  <c r="AP31" i="26"/>
  <c r="AO32" i="26"/>
  <c r="AQ32" i="26" s="1"/>
  <c r="AP32" i="26"/>
  <c r="AO33" i="26"/>
  <c r="AQ33" i="26" s="1"/>
  <c r="AP33" i="26"/>
  <c r="AO34" i="26"/>
  <c r="AQ34" i="26" s="1"/>
  <c r="AP34" i="26"/>
  <c r="AO35" i="26"/>
  <c r="AQ35" i="26" s="1"/>
  <c r="AP35" i="26"/>
  <c r="AO36" i="26"/>
  <c r="AQ36" i="26" s="1"/>
  <c r="AP36" i="26"/>
  <c r="AO37" i="26"/>
  <c r="AQ37" i="26" s="1"/>
  <c r="AP37" i="26"/>
  <c r="AO38" i="26"/>
  <c r="AQ38" i="26" s="1"/>
  <c r="AP38" i="26"/>
  <c r="AO39" i="26"/>
  <c r="AQ39" i="26" s="1"/>
  <c r="AP39" i="26"/>
  <c r="AO40" i="26"/>
  <c r="AP40" i="26"/>
  <c r="AO41" i="26"/>
  <c r="AQ41" i="26" s="1"/>
  <c r="AP41" i="26"/>
  <c r="AO42" i="26"/>
  <c r="AQ42" i="26" s="1"/>
  <c r="AP42" i="26"/>
  <c r="AO43" i="26"/>
  <c r="AQ43" i="26" s="1"/>
  <c r="AP43" i="26"/>
  <c r="AO44" i="26"/>
  <c r="AQ44" i="26" s="1"/>
  <c r="AP44" i="26"/>
  <c r="AO45" i="26"/>
  <c r="AQ45" i="26" s="1"/>
  <c r="AP45" i="26"/>
  <c r="AO46" i="26"/>
  <c r="AQ46" i="26" s="1"/>
  <c r="AP46" i="26"/>
  <c r="AO47" i="26"/>
  <c r="AQ47" i="26" s="1"/>
  <c r="AP47" i="26"/>
  <c r="AO48" i="26"/>
  <c r="AQ48" i="26" s="1"/>
  <c r="AP48" i="26"/>
  <c r="AO49" i="26"/>
  <c r="AQ49" i="26" s="1"/>
  <c r="AP49" i="26"/>
  <c r="AP4" i="26"/>
  <c r="AO4" i="26"/>
  <c r="AQ4" i="26" s="1"/>
  <c r="AP63" i="26"/>
  <c r="AO63" i="26"/>
  <c r="AQ63" i="26" s="1"/>
  <c r="AP62" i="26"/>
  <c r="AO62" i="26"/>
  <c r="AQ62" i="26" s="1"/>
  <c r="AP61" i="26"/>
  <c r="AO61" i="26"/>
  <c r="AQ61" i="26" s="1"/>
  <c r="AP60" i="26"/>
  <c r="AO60" i="26"/>
  <c r="AQ60" i="26" s="1"/>
  <c r="AP59" i="26"/>
  <c r="AO59" i="26"/>
  <c r="AQ59" i="26" s="1"/>
  <c r="AP58" i="26"/>
  <c r="AO58" i="26"/>
  <c r="AQ58" i="26" s="1"/>
  <c r="AP57" i="26"/>
  <c r="AO57" i="26"/>
  <c r="AQ57" i="26" s="1"/>
  <c r="AP56" i="26"/>
  <c r="AO56" i="26"/>
  <c r="AQ56" i="26" s="1"/>
  <c r="AP55" i="26"/>
  <c r="AO55" i="26"/>
  <c r="AQ55" i="26" s="1"/>
  <c r="AP54" i="26"/>
  <c r="AO54" i="26"/>
  <c r="AQ54" i="26" s="1"/>
  <c r="AP53" i="26"/>
  <c r="AO53" i="26"/>
  <c r="AQ53" i="26" s="1"/>
  <c r="AP52" i="26"/>
  <c r="AO52" i="26"/>
  <c r="AQ52" i="26" s="1"/>
  <c r="AP51" i="26"/>
  <c r="AO51" i="26"/>
  <c r="AQ51" i="26" s="1"/>
  <c r="AP50" i="26"/>
  <c r="AO50" i="26"/>
  <c r="AQ50" i="26" s="1"/>
  <c r="M12" i="44" a="1"/>
  <c r="M12" i="44" s="1"/>
  <c r="L12" i="44"/>
  <c r="M11" i="44" a="1"/>
  <c r="M11" i="44" s="1"/>
  <c r="L11" i="44"/>
  <c r="M10" i="44" a="1"/>
  <c r="M10" i="44" s="1"/>
  <c r="L10" i="44"/>
  <c r="M9" i="44" a="1"/>
  <c r="M9" i="44" s="1"/>
  <c r="L9" i="44"/>
  <c r="M7" i="44" a="1"/>
  <c r="M7" i="44" s="1"/>
  <c r="L7" i="44"/>
  <c r="M6" i="44" a="1"/>
  <c r="M6" i="44" s="1"/>
  <c r="L6" i="44"/>
  <c r="M5" i="44" a="1"/>
  <c r="M5" i="44" s="1"/>
  <c r="L5" i="44"/>
  <c r="F5" i="44" s="1"/>
  <c r="AQ40" i="26" l="1"/>
  <c r="F118" i="44"/>
  <c r="F17" i="44"/>
  <c r="F9" i="44"/>
  <c r="F13" i="44"/>
  <c r="F21" i="44"/>
  <c r="F29" i="44"/>
  <c r="F36" i="44"/>
  <c r="F44" i="44"/>
  <c r="F52" i="44"/>
  <c r="F61" i="44"/>
  <c r="F69" i="44"/>
  <c r="F77" i="44"/>
  <c r="F85" i="44"/>
  <c r="F93" i="44"/>
  <c r="F128" i="44"/>
  <c r="F144" i="44"/>
  <c r="F51" i="44"/>
  <c r="F47" i="44"/>
  <c r="F43" i="44"/>
  <c r="F39" i="44"/>
  <c r="F35" i="44"/>
  <c r="F28" i="44"/>
  <c r="F24" i="44"/>
  <c r="F20" i="44"/>
  <c r="F16" i="44"/>
  <c r="F4" i="44"/>
  <c r="F49" i="44"/>
  <c r="F45" i="44"/>
  <c r="F41" i="44"/>
  <c r="F37" i="44"/>
  <c r="F30" i="44"/>
  <c r="F26" i="44"/>
  <c r="F22" i="44"/>
  <c r="F18" i="44"/>
  <c r="F14" i="44"/>
  <c r="F8" i="44"/>
  <c r="F12" i="44"/>
  <c r="F15" i="44"/>
  <c r="F23" i="44"/>
  <c r="F31" i="44"/>
  <c r="F38" i="44"/>
  <c r="F46" i="44"/>
  <c r="F63" i="44"/>
  <c r="F71" i="44"/>
  <c r="F79" i="44"/>
  <c r="F87" i="44"/>
  <c r="F95" i="44"/>
  <c r="F132" i="44"/>
  <c r="F119" i="44"/>
  <c r="F96" i="44"/>
  <c r="F92" i="44"/>
  <c r="F88" i="44"/>
  <c r="F84" i="44"/>
  <c r="F80" i="44"/>
  <c r="F76" i="44"/>
  <c r="F72" i="44"/>
  <c r="F68" i="44"/>
  <c r="F64" i="44"/>
  <c r="F60" i="44"/>
  <c r="F121" i="44"/>
  <c r="F98" i="44"/>
  <c r="F94" i="44"/>
  <c r="F90" i="44"/>
  <c r="F86" i="44"/>
  <c r="F82" i="44"/>
  <c r="F78" i="44"/>
  <c r="F74" i="44"/>
  <c r="F70" i="44"/>
  <c r="F66" i="44"/>
  <c r="F62" i="44"/>
  <c r="F7" i="44"/>
  <c r="F11" i="44"/>
  <c r="F25" i="44"/>
  <c r="F40" i="44"/>
  <c r="F48" i="44"/>
  <c r="F65" i="44"/>
  <c r="F73" i="44"/>
  <c r="F81" i="44"/>
  <c r="F89" i="44"/>
  <c r="F97" i="44"/>
  <c r="F120" i="44"/>
  <c r="F136" i="44"/>
  <c r="F6" i="44"/>
  <c r="F147" i="44"/>
  <c r="F143" i="44"/>
  <c r="F139" i="44"/>
  <c r="F135" i="44"/>
  <c r="F131" i="44"/>
  <c r="F127" i="44"/>
  <c r="F146" i="44"/>
  <c r="F142" i="44"/>
  <c r="F138" i="44"/>
  <c r="F134" i="44"/>
  <c r="F130" i="44"/>
  <c r="F145" i="44"/>
  <c r="F141" i="44"/>
  <c r="F137" i="44"/>
  <c r="F133" i="44"/>
  <c r="F129" i="44"/>
  <c r="F10" i="44"/>
  <c r="F19" i="44"/>
  <c r="F27" i="44"/>
  <c r="F34" i="44"/>
  <c r="F42" i="44"/>
  <c r="F50" i="44"/>
  <c r="F59" i="44"/>
  <c r="F67" i="44"/>
  <c r="F75" i="44"/>
  <c r="F83" i="44"/>
  <c r="F91" i="44"/>
  <c r="F140" i="44"/>
  <c r="AI62" i="34" l="1"/>
  <c r="AK62" i="34" s="1"/>
  <c r="AJ62" i="34"/>
  <c r="AI69" i="34"/>
  <c r="AK69" i="34" s="1"/>
  <c r="AJ69" i="34"/>
  <c r="AI44" i="34"/>
  <c r="AK44" i="34" s="1"/>
  <c r="AJ44" i="34"/>
  <c r="AI47" i="34"/>
  <c r="AK47" i="34" s="1"/>
  <c r="AJ47" i="34"/>
  <c r="AI70" i="34"/>
  <c r="AK70" i="34" s="1"/>
  <c r="AJ70" i="34"/>
  <c r="AI72" i="34"/>
  <c r="AK72" i="34" s="1"/>
  <c r="AJ72" i="34"/>
  <c r="AI71" i="34"/>
  <c r="AK71" i="34" s="1"/>
  <c r="AJ71" i="34"/>
  <c r="AI68" i="34"/>
  <c r="AK68" i="34" s="1"/>
  <c r="AJ68" i="34"/>
  <c r="AI75" i="34"/>
  <c r="AK75" i="34" s="1"/>
  <c r="AJ75" i="34"/>
  <c r="AI76" i="34"/>
  <c r="AK76" i="34" s="1"/>
  <c r="AJ76" i="34"/>
  <c r="AI73" i="34"/>
  <c r="AK73" i="34" s="1"/>
  <c r="AJ73" i="34"/>
  <c r="AI79" i="34"/>
  <c r="AK79" i="34" s="1"/>
  <c r="AJ79" i="34"/>
  <c r="AI80" i="34"/>
  <c r="AK80" i="34" s="1"/>
  <c r="AJ80" i="34"/>
  <c r="AI81" i="34"/>
  <c r="AK81" i="34" s="1"/>
  <c r="AJ81" i="34"/>
  <c r="AI77" i="34"/>
  <c r="AK77" i="34" s="1"/>
  <c r="AJ77" i="34"/>
  <c r="AI57" i="34"/>
  <c r="AK57" i="34" s="1"/>
  <c r="AJ57" i="34"/>
  <c r="AI85" i="34"/>
  <c r="AK85" i="34" s="1"/>
  <c r="AJ85" i="34"/>
  <c r="AI86" i="34"/>
  <c r="AK86" i="34" s="1"/>
  <c r="AJ86" i="34"/>
  <c r="AI88" i="34"/>
  <c r="AK88" i="34" s="1"/>
  <c r="AJ88" i="34"/>
  <c r="AI37" i="34"/>
  <c r="AK37" i="34" s="1"/>
  <c r="AJ37" i="34"/>
  <c r="AI89" i="34"/>
  <c r="AK89" i="34" s="1"/>
  <c r="AJ89" i="34"/>
  <c r="AI93" i="34"/>
  <c r="AK93" i="34" s="1"/>
  <c r="AJ93" i="34"/>
  <c r="AI87" i="34"/>
  <c r="AK87" i="34" s="1"/>
  <c r="AJ87" i="34"/>
  <c r="AI78" i="34"/>
  <c r="AK78" i="34" s="1"/>
  <c r="AJ78" i="34"/>
  <c r="AI94" i="34"/>
  <c r="AK94" i="34" s="1"/>
  <c r="AJ94" i="34"/>
  <c r="AI96" i="34"/>
  <c r="AK96" i="34" s="1"/>
  <c r="AJ96" i="34"/>
  <c r="AI83" i="34"/>
  <c r="AK83" i="34" s="1"/>
  <c r="AJ83" i="34"/>
  <c r="AI82" i="34"/>
  <c r="AK82" i="34" s="1"/>
  <c r="AJ82" i="34"/>
  <c r="AI65" i="34"/>
  <c r="AK65" i="34" s="1"/>
  <c r="AJ65" i="34"/>
  <c r="AI84" i="34"/>
  <c r="AK84" i="34" s="1"/>
  <c r="AJ84" i="34"/>
  <c r="AI99" i="34"/>
  <c r="AK99" i="34" s="1"/>
  <c r="AJ99" i="34"/>
  <c r="AI90" i="34"/>
  <c r="AK90" i="34" s="1"/>
  <c r="AJ90" i="34"/>
  <c r="AI97" i="34"/>
  <c r="AK97" i="34" s="1"/>
  <c r="AJ97" i="34"/>
  <c r="AI100" i="34"/>
  <c r="AK100" i="34" s="1"/>
  <c r="AJ100" i="34"/>
  <c r="AI101" i="34"/>
  <c r="AK101" i="34" s="1"/>
  <c r="AJ101" i="34"/>
  <c r="AI102" i="34"/>
  <c r="AK102" i="34" s="1"/>
  <c r="AJ102" i="34"/>
  <c r="AI103" i="34"/>
  <c r="AK103" i="34" s="1"/>
  <c r="AJ103" i="34"/>
  <c r="AI105" i="34"/>
  <c r="AK105" i="34" s="1"/>
  <c r="AJ105" i="34"/>
  <c r="AI98" i="34"/>
  <c r="AK98" i="34" s="1"/>
  <c r="AJ98" i="34"/>
  <c r="AI92" i="34"/>
  <c r="AK92" i="34" s="1"/>
  <c r="AJ92" i="34"/>
  <c r="AI91" i="34"/>
  <c r="AK91" i="34" s="1"/>
  <c r="AJ91" i="34"/>
  <c r="AI109" i="34"/>
  <c r="AK109" i="34" s="1"/>
  <c r="AJ109" i="34"/>
  <c r="AI106" i="34"/>
  <c r="AK106" i="34" s="1"/>
  <c r="AJ106" i="34"/>
  <c r="AI95" i="34"/>
  <c r="AK95" i="34" s="1"/>
  <c r="AJ95" i="34"/>
  <c r="AI111" i="34"/>
  <c r="AK111" i="34" s="1"/>
  <c r="AJ111" i="34"/>
  <c r="AI112" i="34"/>
  <c r="AK112" i="34" s="1"/>
  <c r="AJ112" i="34"/>
  <c r="AI113" i="34"/>
  <c r="AK113" i="34" s="1"/>
  <c r="AJ113" i="34"/>
  <c r="AI74" i="34"/>
  <c r="AK74" i="34" s="1"/>
  <c r="AJ74" i="34"/>
  <c r="AI114" i="34"/>
  <c r="AK114" i="34" s="1"/>
  <c r="AJ114" i="34"/>
  <c r="AI115" i="34"/>
  <c r="AK115" i="34" s="1"/>
  <c r="AJ115" i="34"/>
  <c r="AI116" i="34"/>
  <c r="AK116" i="34" s="1"/>
  <c r="AJ116" i="34"/>
  <c r="AI117" i="34"/>
  <c r="AK117" i="34" s="1"/>
  <c r="AJ117" i="34"/>
  <c r="AI118" i="34"/>
  <c r="AK118" i="34" s="1"/>
  <c r="AJ118" i="34"/>
  <c r="AI122" i="34"/>
  <c r="AK122" i="34" s="1"/>
  <c r="AJ122" i="34"/>
  <c r="AI124" i="34"/>
  <c r="AK124" i="34" s="1"/>
  <c r="AJ124" i="34"/>
  <c r="AI127" i="34"/>
  <c r="AK127" i="34" s="1"/>
  <c r="AJ127" i="34"/>
  <c r="AI128" i="34"/>
  <c r="AK128" i="34" s="1"/>
  <c r="AJ128" i="34"/>
  <c r="AI129" i="34"/>
  <c r="AK129" i="34" s="1"/>
  <c r="AJ129" i="34"/>
  <c r="AI131" i="34"/>
  <c r="AK131" i="34" s="1"/>
  <c r="AJ131" i="34"/>
  <c r="AI132" i="34"/>
  <c r="AK132" i="34" s="1"/>
  <c r="AJ132" i="34"/>
  <c r="AI28" i="34"/>
  <c r="AK28" i="34" s="1"/>
  <c r="AJ28" i="34"/>
  <c r="AI135" i="34"/>
  <c r="AK135" i="34" s="1"/>
  <c r="AJ135" i="34"/>
  <c r="AI136" i="34"/>
  <c r="AK136" i="34" s="1"/>
  <c r="AJ136" i="34"/>
  <c r="AI139" i="34"/>
  <c r="AK139" i="34" s="1"/>
  <c r="AJ139" i="34"/>
  <c r="AI140" i="34"/>
  <c r="AK140" i="34" s="1"/>
  <c r="AJ140" i="34"/>
  <c r="AI142" i="34"/>
  <c r="AK142" i="34" s="1"/>
  <c r="AJ142" i="34"/>
  <c r="AI143" i="34"/>
  <c r="AK143" i="34" s="1"/>
  <c r="AJ143" i="34"/>
  <c r="AI145" i="34"/>
  <c r="AK145" i="34" s="1"/>
  <c r="AJ145" i="34"/>
  <c r="AI147" i="34"/>
  <c r="AK147" i="34" s="1"/>
  <c r="AJ147" i="34"/>
  <c r="AI120" i="34"/>
  <c r="AK120" i="34" s="1"/>
  <c r="AJ120" i="34"/>
  <c r="AI130" i="34"/>
  <c r="AK130" i="34" s="1"/>
  <c r="AJ130" i="34"/>
  <c r="AI150" i="34"/>
  <c r="AK150" i="34" s="1"/>
  <c r="AJ150" i="34"/>
  <c r="AI151" i="34"/>
  <c r="AK151" i="34" s="1"/>
  <c r="AJ151" i="34"/>
  <c r="AI153" i="34"/>
  <c r="AK153" i="34" s="1"/>
  <c r="AJ153" i="34"/>
  <c r="AI152" i="34"/>
  <c r="AK152" i="34" s="1"/>
  <c r="AJ152" i="34"/>
  <c r="AI156" i="34"/>
  <c r="AK156" i="34" s="1"/>
  <c r="AJ156" i="34"/>
  <c r="AI157" i="34"/>
  <c r="AK157" i="34" s="1"/>
  <c r="AJ157" i="34"/>
  <c r="AI125" i="34"/>
  <c r="AK125" i="34" s="1"/>
  <c r="AJ125" i="34"/>
  <c r="AI158" i="34"/>
  <c r="AK158" i="34" s="1"/>
  <c r="AJ158" i="34"/>
  <c r="AI159" i="34"/>
  <c r="AK159" i="34" s="1"/>
  <c r="AJ159" i="34"/>
  <c r="AI119" i="34"/>
  <c r="AK119" i="34" s="1"/>
  <c r="AJ119" i="34"/>
  <c r="AI110" i="34"/>
  <c r="AK110" i="34" s="1"/>
  <c r="AJ110" i="34"/>
  <c r="AI160" i="34"/>
  <c r="AK160" i="34" s="1"/>
  <c r="AJ160" i="34"/>
  <c r="AI161" i="34"/>
  <c r="AK161" i="34" s="1"/>
  <c r="AJ161" i="34"/>
  <c r="AI162" i="34"/>
  <c r="AK162" i="34" s="1"/>
  <c r="AJ162" i="34"/>
  <c r="AI163" i="34"/>
  <c r="AK163" i="34" s="1"/>
  <c r="AJ163" i="34"/>
  <c r="AI108" i="34"/>
  <c r="AK108" i="34" s="1"/>
  <c r="AJ108" i="34"/>
  <c r="AI164" i="34"/>
  <c r="AK164" i="34" s="1"/>
  <c r="AJ164" i="34"/>
  <c r="AI165" i="34"/>
  <c r="AK165" i="34" s="1"/>
  <c r="AJ165" i="34"/>
  <c r="AI133" i="34"/>
  <c r="AK133" i="34" s="1"/>
  <c r="AJ133" i="34"/>
  <c r="AI166" i="34"/>
  <c r="AK166" i="34" s="1"/>
  <c r="AJ166" i="34"/>
  <c r="AI167" i="34"/>
  <c r="AK167" i="34" s="1"/>
  <c r="AJ167" i="34"/>
  <c r="AI168" i="34"/>
  <c r="AK168" i="34" s="1"/>
  <c r="AJ168" i="34"/>
  <c r="AI149" i="34"/>
  <c r="AK149" i="34" s="1"/>
  <c r="AJ149" i="34"/>
  <c r="AI169" i="34"/>
  <c r="AK169" i="34" s="1"/>
  <c r="AJ169" i="34"/>
  <c r="AI137" i="34"/>
  <c r="AK137" i="34" s="1"/>
  <c r="AJ137" i="34"/>
  <c r="AI148" i="34"/>
  <c r="AK148" i="34" s="1"/>
  <c r="AJ148" i="34"/>
  <c r="AI170" i="34"/>
  <c r="AK170" i="34" s="1"/>
  <c r="AJ170" i="34"/>
  <c r="AI171" i="34"/>
  <c r="AK171" i="34" s="1"/>
  <c r="AJ171" i="34"/>
  <c r="AI172" i="34"/>
  <c r="AK172" i="34" s="1"/>
  <c r="AJ172" i="34"/>
  <c r="AI173" i="34"/>
  <c r="AK173" i="34" s="1"/>
  <c r="AJ173" i="34"/>
  <c r="AI174" i="34"/>
  <c r="AK174" i="34" s="1"/>
  <c r="AJ174" i="34"/>
  <c r="AI175" i="34"/>
  <c r="AK175" i="34" s="1"/>
  <c r="AJ175" i="34"/>
  <c r="AI176" i="34"/>
  <c r="AK176" i="34" s="1"/>
  <c r="AJ176" i="34"/>
  <c r="AI177" i="34"/>
  <c r="AK177" i="34" s="1"/>
  <c r="AJ177" i="34"/>
  <c r="AI178" i="34"/>
  <c r="AK178" i="34" s="1"/>
  <c r="AJ178" i="34"/>
  <c r="AI179" i="34"/>
  <c r="AK179" i="34" s="1"/>
  <c r="AJ179" i="34"/>
  <c r="AI180" i="34"/>
  <c r="AK180" i="34" s="1"/>
  <c r="AJ180" i="34"/>
  <c r="AI181" i="34"/>
  <c r="AK181" i="34" s="1"/>
  <c r="AJ181" i="34"/>
  <c r="AI123" i="34"/>
  <c r="AK123" i="34" s="1"/>
  <c r="AJ123" i="34"/>
  <c r="AI182" i="34"/>
  <c r="AK182" i="34" s="1"/>
  <c r="AJ182" i="34"/>
  <c r="AI126" i="34"/>
  <c r="AK126" i="34" s="1"/>
  <c r="AJ126" i="34"/>
  <c r="AI183" i="34"/>
  <c r="AK183" i="34" s="1"/>
  <c r="AJ183" i="34"/>
  <c r="AI184" i="34"/>
  <c r="AK184" i="34" s="1"/>
  <c r="AJ184" i="34"/>
  <c r="AI185" i="34"/>
  <c r="AK185" i="34" s="1"/>
  <c r="AJ185" i="34"/>
  <c r="AI144" i="34"/>
  <c r="AK144" i="34" s="1"/>
  <c r="AJ144" i="34"/>
  <c r="AI186" i="34"/>
  <c r="AK186" i="34" s="1"/>
  <c r="AJ186" i="34"/>
  <c r="AI187" i="34"/>
  <c r="AK187" i="34" s="1"/>
  <c r="AJ187" i="34"/>
  <c r="AI188" i="34"/>
  <c r="AK188" i="34" s="1"/>
  <c r="AJ188" i="34"/>
  <c r="AI155" i="34"/>
  <c r="AK155" i="34" s="1"/>
  <c r="AJ155" i="34"/>
  <c r="AI189" i="34"/>
  <c r="AK189" i="34" s="1"/>
  <c r="AJ189" i="34"/>
  <c r="AI190" i="34"/>
  <c r="AK190" i="34" s="1"/>
  <c r="AJ190" i="34"/>
  <c r="AI191" i="34"/>
  <c r="AK191" i="34" s="1"/>
  <c r="AJ191" i="34"/>
  <c r="AI192" i="34"/>
  <c r="AK192" i="34" s="1"/>
  <c r="AJ192" i="34"/>
  <c r="AI193" i="34"/>
  <c r="AK193" i="34" s="1"/>
  <c r="AJ193" i="34"/>
  <c r="AI194" i="34"/>
  <c r="AK194" i="34" s="1"/>
  <c r="AJ194" i="34"/>
  <c r="AI195" i="34"/>
  <c r="AK195" i="34" s="1"/>
  <c r="AJ195" i="34"/>
  <c r="AI107" i="34"/>
  <c r="AK107" i="34" s="1"/>
  <c r="AJ107" i="34"/>
  <c r="AI104" i="34"/>
  <c r="AK104" i="34" s="1"/>
  <c r="AJ104" i="34"/>
  <c r="AI196" i="34"/>
  <c r="AK196" i="34" s="1"/>
  <c r="AJ196" i="34"/>
  <c r="AI197" i="34"/>
  <c r="AK197" i="34" s="1"/>
  <c r="AJ197" i="34"/>
  <c r="AI198" i="34"/>
  <c r="AK198" i="34" s="1"/>
  <c r="AJ198" i="34"/>
  <c r="AI199" i="34"/>
  <c r="AK199" i="34" s="1"/>
  <c r="AJ199" i="34"/>
  <c r="AI200" i="34"/>
  <c r="AK200" i="34" s="1"/>
  <c r="AJ200" i="34"/>
  <c r="AI201" i="34"/>
  <c r="AK201" i="34" s="1"/>
  <c r="AJ201" i="34"/>
  <c r="AI146" i="34"/>
  <c r="AK146" i="34" s="1"/>
  <c r="AJ146" i="34"/>
  <c r="AI121" i="34"/>
  <c r="AK121" i="34" s="1"/>
  <c r="AJ121" i="34"/>
  <c r="AI134" i="34"/>
  <c r="AK134" i="34" s="1"/>
  <c r="AJ134" i="34"/>
  <c r="AI154" i="34"/>
  <c r="AK154" i="34" s="1"/>
  <c r="AJ154" i="34"/>
  <c r="AI202" i="34"/>
  <c r="AK202" i="34" s="1"/>
  <c r="AJ202" i="34"/>
  <c r="AI138" i="34"/>
  <c r="AK138" i="34" s="1"/>
  <c r="AJ138" i="34"/>
  <c r="AI203" i="34"/>
  <c r="AK203" i="34" s="1"/>
  <c r="AJ203" i="34"/>
  <c r="AI204" i="34"/>
  <c r="AK204" i="34" s="1"/>
  <c r="AJ204" i="34"/>
  <c r="AI205" i="34"/>
  <c r="AK205" i="34" s="1"/>
  <c r="AJ205" i="34"/>
  <c r="AI206" i="34"/>
  <c r="AK206" i="34" s="1"/>
  <c r="AJ206" i="34"/>
  <c r="AI207" i="34"/>
  <c r="AK207" i="34" s="1"/>
  <c r="AJ207" i="34"/>
  <c r="AI208" i="34"/>
  <c r="AK208" i="34" s="1"/>
  <c r="AJ208" i="34"/>
  <c r="AI209" i="34"/>
  <c r="AK209" i="34" s="1"/>
  <c r="AJ209" i="34"/>
  <c r="AI210" i="34"/>
  <c r="AK210" i="34" s="1"/>
  <c r="AJ210" i="34"/>
  <c r="AI211" i="34"/>
  <c r="AK211" i="34" s="1"/>
  <c r="AJ211" i="34"/>
  <c r="AI212" i="34"/>
  <c r="AK212" i="34" s="1"/>
  <c r="AJ212" i="34"/>
  <c r="AI213" i="34"/>
  <c r="AK213" i="34" s="1"/>
  <c r="AJ213" i="34"/>
  <c r="AI214" i="34"/>
  <c r="AK214" i="34" s="1"/>
  <c r="AJ214" i="34"/>
  <c r="AI215" i="34"/>
  <c r="AK215" i="34" s="1"/>
  <c r="AJ215" i="34"/>
  <c r="AI216" i="34"/>
  <c r="AK216" i="34" s="1"/>
  <c r="AJ216" i="34"/>
  <c r="AI217" i="34"/>
  <c r="AK217" i="34" s="1"/>
  <c r="AJ217" i="34"/>
  <c r="AI218" i="34"/>
  <c r="AK218" i="34" s="1"/>
  <c r="AJ218" i="34"/>
  <c r="AI219" i="34"/>
  <c r="AK219" i="34" s="1"/>
  <c r="AJ219" i="34"/>
  <c r="AI220" i="34"/>
  <c r="AK220" i="34" s="1"/>
  <c r="AJ220" i="34"/>
  <c r="AI221" i="34"/>
  <c r="AK221" i="34" s="1"/>
  <c r="AJ221" i="34"/>
  <c r="AI222" i="34"/>
  <c r="AK222" i="34" s="1"/>
  <c r="AJ222" i="34"/>
  <c r="AI141" i="34"/>
  <c r="AK141" i="34" s="1"/>
  <c r="AJ141" i="34"/>
  <c r="AI223" i="34"/>
  <c r="AK223" i="34" s="1"/>
  <c r="AJ223" i="34"/>
  <c r="AI224" i="34"/>
  <c r="AK224" i="34" s="1"/>
  <c r="AJ224" i="34"/>
  <c r="AI225" i="34"/>
  <c r="AK225" i="34" s="1"/>
  <c r="AJ225" i="34"/>
  <c r="AI226" i="34"/>
  <c r="AK226" i="34" s="1"/>
  <c r="AJ226" i="34"/>
  <c r="AI227" i="34"/>
  <c r="AJ227" i="34"/>
  <c r="AI228" i="34"/>
  <c r="AJ228" i="34"/>
  <c r="AI229" i="34"/>
  <c r="AJ229" i="34"/>
  <c r="AI230" i="34"/>
  <c r="AJ230" i="34"/>
  <c r="AI231" i="34"/>
  <c r="AJ231" i="34"/>
  <c r="AI232" i="34"/>
  <c r="AJ232" i="34"/>
  <c r="AI233" i="34"/>
  <c r="AJ233" i="34"/>
  <c r="AI234" i="34"/>
  <c r="AJ234" i="34"/>
  <c r="AJ67" i="34"/>
  <c r="AI67" i="34"/>
  <c r="AK67" i="34" s="1"/>
  <c r="AJ66" i="34"/>
  <c r="AI66" i="34"/>
  <c r="AK66" i="34" s="1"/>
  <c r="AJ59" i="34"/>
  <c r="AI59" i="34"/>
  <c r="AK59" i="34" s="1"/>
  <c r="AJ55" i="34"/>
  <c r="AI55" i="34"/>
  <c r="AK55" i="34" s="1"/>
  <c r="AJ64" i="34"/>
  <c r="AI64" i="34"/>
  <c r="AK64" i="34" s="1"/>
  <c r="AJ63" i="34"/>
  <c r="AI63" i="34"/>
  <c r="AK63" i="34" s="1"/>
  <c r="AJ61" i="34"/>
  <c r="AI61" i="34"/>
  <c r="AK61" i="34" s="1"/>
  <c r="AJ60" i="34"/>
  <c r="AI60" i="34"/>
  <c r="AK60" i="34" s="1"/>
  <c r="AJ36" i="34"/>
  <c r="AI36" i="34"/>
  <c r="AK36" i="34" s="1"/>
  <c r="AJ42" i="34"/>
  <c r="AI42" i="34"/>
  <c r="AK42" i="34" s="1"/>
  <c r="AJ48" i="34"/>
  <c r="AI48" i="34"/>
  <c r="AK48" i="34" s="1"/>
  <c r="AJ58" i="34"/>
  <c r="AI58" i="34"/>
  <c r="AK58" i="34" s="1"/>
  <c r="AJ51" i="34"/>
  <c r="AI51" i="34"/>
  <c r="AK51" i="34" s="1"/>
  <c r="AJ54" i="34"/>
  <c r="AI54" i="34"/>
  <c r="AK54" i="34" s="1"/>
  <c r="AJ32" i="34"/>
  <c r="AI32" i="34"/>
  <c r="AK32" i="34" s="1"/>
  <c r="AJ56" i="34"/>
  <c r="AI56" i="34"/>
  <c r="AK56" i="34" s="1"/>
  <c r="AJ46" i="34"/>
  <c r="AI46" i="34"/>
  <c r="AK46" i="34" s="1"/>
  <c r="AJ49" i="34"/>
  <c r="AI49" i="34"/>
  <c r="AK49" i="34" s="1"/>
  <c r="AJ34" i="34"/>
  <c r="AI34" i="34"/>
  <c r="AK34" i="34" s="1"/>
  <c r="AJ38" i="34"/>
  <c r="AI38" i="34"/>
  <c r="AK38" i="34" s="1"/>
  <c r="AJ53" i="34"/>
  <c r="AI53" i="34"/>
  <c r="AK53" i="34" s="1"/>
  <c r="AJ52" i="34"/>
  <c r="AI52" i="34"/>
  <c r="AK52" i="34" s="1"/>
  <c r="AJ39" i="34"/>
  <c r="AI39" i="34"/>
  <c r="AK39" i="34" s="1"/>
  <c r="AJ50" i="34"/>
  <c r="AI50" i="34"/>
  <c r="AK50" i="34" s="1"/>
  <c r="AJ40" i="34"/>
  <c r="AI40" i="34"/>
  <c r="AK40" i="34" s="1"/>
  <c r="AJ35" i="34"/>
  <c r="AI35" i="34"/>
  <c r="AK35" i="34" s="1"/>
  <c r="AJ45" i="34"/>
  <c r="AI45" i="34"/>
  <c r="AK45" i="34" s="1"/>
  <c r="AJ43" i="34"/>
  <c r="AI43" i="34"/>
  <c r="AK43" i="34" s="1"/>
  <c r="AJ41" i="34"/>
  <c r="AI41" i="34"/>
  <c r="AK41" i="34" s="1"/>
  <c r="AJ24" i="34"/>
  <c r="AI24" i="34"/>
  <c r="AK24" i="34" s="1"/>
  <c r="AJ33" i="34"/>
  <c r="AI33" i="34"/>
  <c r="AK33" i="34" s="1"/>
  <c r="AJ31" i="34"/>
  <c r="AI31" i="34"/>
  <c r="AK31" i="34" s="1"/>
  <c r="AJ30" i="34"/>
  <c r="AI30" i="34"/>
  <c r="AK30" i="34" s="1"/>
  <c r="AJ29" i="34"/>
  <c r="AI29" i="34"/>
  <c r="AK29" i="34" s="1"/>
  <c r="AJ23" i="34"/>
  <c r="AI23" i="34"/>
  <c r="AK23" i="34" s="1"/>
  <c r="AJ27" i="34"/>
  <c r="AI27" i="34"/>
  <c r="AK27" i="34" s="1"/>
  <c r="AJ26" i="34"/>
  <c r="AI26" i="34"/>
  <c r="AK26" i="34" s="1"/>
  <c r="AJ22" i="34"/>
  <c r="AI22" i="34"/>
  <c r="AK22" i="34" s="1"/>
  <c r="AJ14" i="34"/>
  <c r="AI14" i="34"/>
  <c r="AK14" i="34" s="1"/>
  <c r="AJ25" i="34"/>
  <c r="AI25" i="34"/>
  <c r="AK25" i="34" s="1"/>
  <c r="AJ21" i="34"/>
  <c r="AI21" i="34"/>
  <c r="AK21" i="34" s="1"/>
  <c r="AJ16" i="34"/>
  <c r="AI16" i="34"/>
  <c r="AK16" i="34" s="1"/>
  <c r="AJ19" i="34"/>
  <c r="AI19" i="34"/>
  <c r="AK19" i="34" s="1"/>
  <c r="AJ20" i="34"/>
  <c r="AI20" i="34"/>
  <c r="AK20" i="34" s="1"/>
  <c r="AJ18" i="34"/>
  <c r="AI18" i="34"/>
  <c r="AK18" i="34" s="1"/>
  <c r="AJ17" i="34"/>
  <c r="AI17" i="34"/>
  <c r="AK17" i="34" s="1"/>
  <c r="AJ15" i="34"/>
  <c r="AI15" i="34"/>
  <c r="AK15" i="34" s="1"/>
  <c r="AJ11" i="34"/>
  <c r="AI11" i="34"/>
  <c r="AK11" i="34" s="1"/>
  <c r="AJ13" i="34"/>
  <c r="AI13" i="34"/>
  <c r="AK13" i="34" s="1"/>
  <c r="AJ12" i="34"/>
  <c r="AI12" i="34"/>
  <c r="AK12" i="34" s="1"/>
  <c r="AJ7" i="34"/>
  <c r="AI7" i="34"/>
  <c r="AK7" i="34" s="1"/>
  <c r="AJ10" i="34"/>
  <c r="AI10" i="34"/>
  <c r="AK10" i="34" s="1"/>
  <c r="AJ6" i="34"/>
  <c r="AI6" i="34"/>
  <c r="AK6" i="34" s="1"/>
  <c r="AJ8" i="34"/>
  <c r="AI8" i="34"/>
  <c r="AK8" i="34" s="1"/>
  <c r="AJ9" i="34"/>
  <c r="AI9" i="34"/>
  <c r="AK9" i="34" s="1"/>
  <c r="AJ4" i="34"/>
  <c r="AI4" i="34"/>
  <c r="AK4" i="34" s="1"/>
  <c r="AJ5" i="34"/>
  <c r="AI5" i="34"/>
  <c r="AK5" i="34" s="1"/>
  <c r="AO8" i="5"/>
  <c r="AQ8" i="5" s="1"/>
  <c r="P6" i="45" s="1"/>
  <c r="AP8" i="5"/>
  <c r="AO12" i="5"/>
  <c r="AQ12" i="5" s="1"/>
  <c r="P10" i="45" s="1"/>
  <c r="AP12" i="5"/>
  <c r="AO13" i="5"/>
  <c r="AQ13" i="5" s="1"/>
  <c r="P11" i="45" s="1"/>
  <c r="AP13" i="5"/>
  <c r="AO11" i="5"/>
  <c r="AQ11" i="5" s="1"/>
  <c r="P9" i="45" s="1"/>
  <c r="AP11" i="5"/>
  <c r="AO15" i="5"/>
  <c r="AQ15" i="5" s="1"/>
  <c r="P13" i="45" s="1"/>
  <c r="AP15" i="5"/>
  <c r="AO18" i="5"/>
  <c r="AQ18" i="5" s="1"/>
  <c r="P16" i="45" s="1"/>
  <c r="AP18" i="5"/>
  <c r="AO10" i="5"/>
  <c r="AQ10" i="5" s="1"/>
  <c r="P8" i="45" s="1"/>
  <c r="AP10" i="5"/>
  <c r="AO14" i="5"/>
  <c r="AQ14" i="5" s="1"/>
  <c r="P12" i="45" s="1"/>
  <c r="AP14" i="5"/>
  <c r="AO22" i="5"/>
  <c r="AQ22" i="5" s="1"/>
  <c r="P20" i="45" s="1"/>
  <c r="AP22" i="5"/>
  <c r="AO20" i="5"/>
  <c r="AQ20" i="5" s="1"/>
  <c r="P18" i="45" s="1"/>
  <c r="AP20" i="5"/>
  <c r="AO24" i="5"/>
  <c r="AQ24" i="5" s="1"/>
  <c r="P22" i="45" s="1"/>
  <c r="AP24" i="5"/>
  <c r="AO21" i="5"/>
  <c r="AQ21" i="5" s="1"/>
  <c r="P19" i="45" s="1"/>
  <c r="AP21" i="5"/>
  <c r="AO26" i="5"/>
  <c r="AQ26" i="5" s="1"/>
  <c r="P24" i="45" s="1"/>
  <c r="AP26" i="5"/>
  <c r="AO25" i="5"/>
  <c r="AQ25" i="5" s="1"/>
  <c r="P23" i="45" s="1"/>
  <c r="AP25" i="5"/>
  <c r="AO16" i="5"/>
  <c r="AQ16" i="5" s="1"/>
  <c r="P14" i="45" s="1"/>
  <c r="AP16" i="5"/>
  <c r="AO17" i="5"/>
  <c r="AQ17" i="5" s="1"/>
  <c r="P15" i="45" s="1"/>
  <c r="AP17" i="5"/>
  <c r="AO19" i="5"/>
  <c r="AQ19" i="5" s="1"/>
  <c r="P17" i="45" s="1"/>
  <c r="AP19" i="5"/>
  <c r="AO30" i="5"/>
  <c r="AQ30" i="5" s="1"/>
  <c r="P28" i="45" s="1"/>
  <c r="AP30" i="5"/>
  <c r="AO28" i="5"/>
  <c r="AQ28" i="5" s="1"/>
  <c r="P26" i="45" s="1"/>
  <c r="AP28" i="5"/>
  <c r="AO29" i="5"/>
  <c r="AQ29" i="5" s="1"/>
  <c r="P27" i="45" s="1"/>
  <c r="AP29" i="5"/>
  <c r="AO27" i="5"/>
  <c r="AQ27" i="5" s="1"/>
  <c r="P25" i="45" s="1"/>
  <c r="AP27" i="5"/>
  <c r="AO31" i="5"/>
  <c r="AQ31" i="5" s="1"/>
  <c r="P29" i="45" s="1"/>
  <c r="AP31" i="5"/>
  <c r="AO35" i="5"/>
  <c r="AQ35" i="5" s="1"/>
  <c r="P33" i="45" s="1"/>
  <c r="AP35" i="5"/>
  <c r="AO33" i="5"/>
  <c r="AQ33" i="5" s="1"/>
  <c r="P31" i="45" s="1"/>
  <c r="AP33" i="5"/>
  <c r="AO34" i="5"/>
  <c r="AQ34" i="5" s="1"/>
  <c r="P32" i="45" s="1"/>
  <c r="AP34" i="5"/>
  <c r="AO23" i="5"/>
  <c r="AQ23" i="5" s="1"/>
  <c r="P21" i="45" s="1"/>
  <c r="AP23" i="5"/>
  <c r="AO32" i="5"/>
  <c r="AQ32" i="5" s="1"/>
  <c r="P30" i="45" s="1"/>
  <c r="AP32" i="5"/>
  <c r="AO36" i="5"/>
  <c r="AQ36" i="5" s="1"/>
  <c r="P34" i="45" s="1"/>
  <c r="AP36" i="5"/>
  <c r="AO37" i="5"/>
  <c r="AQ37" i="5" s="1"/>
  <c r="P35" i="45" s="1"/>
  <c r="AP37" i="5"/>
  <c r="AO42" i="5"/>
  <c r="AQ42" i="5" s="1"/>
  <c r="P40" i="45" s="1"/>
  <c r="AP42" i="5"/>
  <c r="AO38" i="5"/>
  <c r="AQ38" i="5" s="1"/>
  <c r="P36" i="45" s="1"/>
  <c r="AP38" i="5"/>
  <c r="AO40" i="5"/>
  <c r="AQ40" i="5" s="1"/>
  <c r="P38" i="45" s="1"/>
  <c r="AP40" i="5"/>
  <c r="AO39" i="5"/>
  <c r="AQ39" i="5" s="1"/>
  <c r="P37" i="45" s="1"/>
  <c r="AP39" i="5"/>
  <c r="AO43" i="5"/>
  <c r="AQ43" i="5" s="1"/>
  <c r="P41" i="45" s="1"/>
  <c r="AP43" i="5"/>
  <c r="AO47" i="5"/>
  <c r="AQ47" i="5" s="1"/>
  <c r="P45" i="45" s="1"/>
  <c r="AP47" i="5"/>
  <c r="AO41" i="5"/>
  <c r="AQ41" i="5" s="1"/>
  <c r="P39" i="45" s="1"/>
  <c r="AP41" i="5"/>
  <c r="AO45" i="5"/>
  <c r="AQ45" i="5" s="1"/>
  <c r="P43" i="45" s="1"/>
  <c r="AP45" i="5"/>
  <c r="AO44" i="5"/>
  <c r="AQ44" i="5" s="1"/>
  <c r="P42" i="45" s="1"/>
  <c r="AP44" i="5"/>
  <c r="AO48" i="5"/>
  <c r="AQ48" i="5" s="1"/>
  <c r="P46" i="45" s="1"/>
  <c r="AP48" i="5"/>
  <c r="AO46" i="5"/>
  <c r="AQ46" i="5" s="1"/>
  <c r="P44" i="45" s="1"/>
  <c r="AP46" i="5"/>
  <c r="AO49" i="5"/>
  <c r="AQ49" i="5" s="1"/>
  <c r="P47" i="45" s="1"/>
  <c r="AP49" i="5"/>
  <c r="AO51" i="5"/>
  <c r="AQ51" i="5" s="1"/>
  <c r="P49" i="45" s="1"/>
  <c r="AP51" i="5"/>
  <c r="AO50" i="5"/>
  <c r="AQ50" i="5" s="1"/>
  <c r="P48" i="45" s="1"/>
  <c r="AP50" i="5"/>
  <c r="AO52" i="5"/>
  <c r="AQ52" i="5" s="1"/>
  <c r="P50" i="45" s="1"/>
  <c r="AP52" i="5"/>
  <c r="AO53" i="5"/>
  <c r="AQ53" i="5" s="1"/>
  <c r="P51" i="45" s="1"/>
  <c r="AP53" i="5"/>
  <c r="AO54" i="5"/>
  <c r="AQ54" i="5" s="1"/>
  <c r="P52" i="45" s="1"/>
  <c r="AP54" i="5"/>
  <c r="AO55" i="5"/>
  <c r="AQ55" i="5" s="1"/>
  <c r="P53" i="45" s="1"/>
  <c r="AP55" i="5"/>
  <c r="AO56" i="5"/>
  <c r="AQ56" i="5" s="1"/>
  <c r="P54" i="45" s="1"/>
  <c r="AP56" i="5"/>
  <c r="AO57" i="5"/>
  <c r="AQ57" i="5" s="1"/>
  <c r="P55" i="45" s="1"/>
  <c r="AP57" i="5"/>
  <c r="AO58" i="5"/>
  <c r="AQ58" i="5" s="1"/>
  <c r="P56" i="45" s="1"/>
  <c r="AP58" i="5"/>
  <c r="AO59" i="5"/>
  <c r="AQ59" i="5" s="1"/>
  <c r="P57" i="45" s="1"/>
  <c r="AP59" i="5"/>
  <c r="AO60" i="5"/>
  <c r="AQ60" i="5" s="1"/>
  <c r="P58" i="45" s="1"/>
  <c r="AP60" i="5"/>
  <c r="AO61" i="5"/>
  <c r="AQ61" i="5" s="1"/>
  <c r="AP61" i="5"/>
  <c r="AO62" i="5"/>
  <c r="AQ62" i="5" s="1"/>
  <c r="AP62" i="5"/>
  <c r="AO63" i="5"/>
  <c r="AQ63" i="5" s="1"/>
  <c r="AP63" i="5"/>
  <c r="AP7" i="5"/>
  <c r="AO7" i="5"/>
  <c r="AQ7" i="5" s="1"/>
  <c r="P5" i="45" s="1"/>
  <c r="AP6" i="5"/>
  <c r="AO6" i="5"/>
  <c r="AQ6" i="5" s="1"/>
  <c r="P4" i="45" s="1"/>
  <c r="AP5" i="5"/>
  <c r="AO5" i="5"/>
  <c r="AQ5" i="5" s="1"/>
  <c r="P3" i="45" s="1"/>
  <c r="AP4" i="5"/>
  <c r="AO4" i="5"/>
  <c r="AQ4" i="5" s="1"/>
  <c r="P2" i="45" s="1"/>
  <c r="AL24" i="26"/>
  <c r="AN24" i="26" s="1"/>
  <c r="AM24" i="26"/>
  <c r="AL26" i="26"/>
  <c r="AN26" i="26" s="1"/>
  <c r="AM26" i="26"/>
  <c r="AL27" i="26"/>
  <c r="AN27" i="26" s="1"/>
  <c r="AM27" i="26"/>
  <c r="AL28" i="26"/>
  <c r="AN28" i="26" s="1"/>
  <c r="AM28" i="26"/>
  <c r="AL30" i="26"/>
  <c r="AN30" i="26" s="1"/>
  <c r="AM30" i="26"/>
  <c r="AL32" i="26"/>
  <c r="AN32" i="26" s="1"/>
  <c r="AM32" i="26"/>
  <c r="AL29" i="26"/>
  <c r="AN29" i="26" s="1"/>
  <c r="AM29" i="26"/>
  <c r="AL35" i="26"/>
  <c r="AN35" i="26" s="1"/>
  <c r="AM35" i="26"/>
  <c r="AL33" i="26"/>
  <c r="AN33" i="26" s="1"/>
  <c r="AM33" i="26"/>
  <c r="AL34" i="26"/>
  <c r="AN34" i="26" s="1"/>
  <c r="AM34" i="26"/>
  <c r="AL36" i="26"/>
  <c r="AN36" i="26" s="1"/>
  <c r="AM36" i="26"/>
  <c r="AL37" i="26"/>
  <c r="AN37" i="26" s="1"/>
  <c r="AM37" i="26"/>
  <c r="AL38" i="26"/>
  <c r="AN38" i="26" s="1"/>
  <c r="AM38" i="26"/>
  <c r="AL41" i="26"/>
  <c r="AN41" i="26" s="1"/>
  <c r="AM41" i="26"/>
  <c r="AL40" i="26"/>
  <c r="AN40" i="26" s="1"/>
  <c r="AM40" i="26"/>
  <c r="AL39" i="26"/>
  <c r="AN39" i="26" s="1"/>
  <c r="AM39" i="26"/>
  <c r="AL42" i="26"/>
  <c r="AN42" i="26" s="1"/>
  <c r="AM42" i="26"/>
  <c r="AL43" i="26"/>
  <c r="AN43" i="26" s="1"/>
  <c r="AM43" i="26"/>
  <c r="AL44" i="26"/>
  <c r="AN44" i="26" s="1"/>
  <c r="AM44" i="26"/>
  <c r="AL45" i="26"/>
  <c r="AN45" i="26" s="1"/>
  <c r="AM45" i="26"/>
  <c r="AL31" i="26"/>
  <c r="AN31" i="26" s="1"/>
  <c r="AM31" i="26"/>
  <c r="AL46" i="26"/>
  <c r="AN46" i="26" s="1"/>
  <c r="AM46" i="26"/>
  <c r="AL47" i="26"/>
  <c r="AN47" i="26" s="1"/>
  <c r="AM47" i="26"/>
  <c r="AL48" i="26"/>
  <c r="AN48" i="26" s="1"/>
  <c r="AM48" i="26"/>
  <c r="AL49" i="26"/>
  <c r="AN49" i="26" s="1"/>
  <c r="AM49" i="26"/>
  <c r="AL6" i="26"/>
  <c r="AN6" i="26" s="1"/>
  <c r="AM6" i="26"/>
  <c r="AL5" i="26"/>
  <c r="AN5" i="26" s="1"/>
  <c r="AM5" i="26"/>
  <c r="AL7" i="26"/>
  <c r="AN7" i="26" s="1"/>
  <c r="AM7" i="26"/>
  <c r="AL8" i="26"/>
  <c r="AN8" i="26" s="1"/>
  <c r="AM8" i="26"/>
  <c r="AL9" i="26"/>
  <c r="AN9" i="26" s="1"/>
  <c r="AM9" i="26"/>
  <c r="AL10" i="26"/>
  <c r="AN10" i="26" s="1"/>
  <c r="AM10" i="26"/>
  <c r="AL11" i="26"/>
  <c r="AN11" i="26" s="1"/>
  <c r="AM11" i="26"/>
  <c r="AL13" i="26"/>
  <c r="AN13" i="26" s="1"/>
  <c r="AM13" i="26"/>
  <c r="AL14" i="26"/>
  <c r="AN14" i="26" s="1"/>
  <c r="AM14" i="26"/>
  <c r="AL17" i="26"/>
  <c r="AN17" i="26" s="1"/>
  <c r="AM17" i="26"/>
  <c r="AL12" i="26"/>
  <c r="AN12" i="26" s="1"/>
  <c r="AM12" i="26"/>
  <c r="AL20" i="26"/>
  <c r="AN20" i="26" s="1"/>
  <c r="AM20" i="26"/>
  <c r="AL16" i="26"/>
  <c r="AN16" i="26" s="1"/>
  <c r="AM16" i="26"/>
  <c r="AL19" i="26"/>
  <c r="AN19" i="26" s="1"/>
  <c r="AM19" i="26"/>
  <c r="AL15" i="26"/>
  <c r="AN15" i="26" s="1"/>
  <c r="AM15" i="26"/>
  <c r="AL18" i="26"/>
  <c r="AN18" i="26" s="1"/>
  <c r="AM18" i="26"/>
  <c r="AL21" i="26"/>
  <c r="AN21" i="26" s="1"/>
  <c r="AM21" i="26"/>
  <c r="AL22" i="26"/>
  <c r="AN22" i="26" s="1"/>
  <c r="AM22" i="26"/>
  <c r="AL23" i="26"/>
  <c r="AN23" i="26" s="1"/>
  <c r="AM23" i="26"/>
  <c r="AL25" i="26"/>
  <c r="AN25" i="26" s="1"/>
  <c r="AM25" i="26"/>
  <c r="AM4" i="26"/>
  <c r="AL4" i="26"/>
  <c r="AN4" i="26" s="1"/>
  <c r="AM63" i="26"/>
  <c r="AL63" i="26"/>
  <c r="AN63" i="26" s="1"/>
  <c r="AM62" i="26"/>
  <c r="AL62" i="26"/>
  <c r="AN62" i="26" s="1"/>
  <c r="AM61" i="26"/>
  <c r="AL61" i="26"/>
  <c r="AN61" i="26" s="1"/>
  <c r="AM60" i="26"/>
  <c r="AL60" i="26"/>
  <c r="AN60" i="26" s="1"/>
  <c r="AM59" i="26"/>
  <c r="AL59" i="26"/>
  <c r="AN59" i="26" s="1"/>
  <c r="AM58" i="26"/>
  <c r="AL58" i="26"/>
  <c r="AN58" i="26" s="1"/>
  <c r="AM57" i="26"/>
  <c r="AL57" i="26"/>
  <c r="AN57" i="26" s="1"/>
  <c r="AM56" i="26"/>
  <c r="AL56" i="26"/>
  <c r="AN56" i="26" s="1"/>
  <c r="AM55" i="26"/>
  <c r="AL55" i="26"/>
  <c r="AN55" i="26" s="1"/>
  <c r="AM54" i="26"/>
  <c r="AL54" i="26"/>
  <c r="AN54" i="26" s="1"/>
  <c r="AM53" i="26"/>
  <c r="AL53" i="26"/>
  <c r="AN53" i="26" s="1"/>
  <c r="AM52" i="26"/>
  <c r="AL52" i="26"/>
  <c r="AN52" i="26" s="1"/>
  <c r="AM51" i="26"/>
  <c r="AL51" i="26"/>
  <c r="AN51" i="26" s="1"/>
  <c r="AM50" i="26"/>
  <c r="AL50" i="26"/>
  <c r="AN50" i="26" s="1"/>
  <c r="F205" i="43"/>
  <c r="F210" i="43"/>
  <c r="F213" i="43"/>
  <c r="F218" i="43"/>
  <c r="F221" i="43"/>
  <c r="F226" i="43"/>
  <c r="F202" i="43"/>
  <c r="M12" i="43" a="1"/>
  <c r="M12" i="43" s="1"/>
  <c r="L12" i="43"/>
  <c r="M11" i="43" a="1"/>
  <c r="M11" i="43" s="1"/>
  <c r="L11" i="43"/>
  <c r="M10" i="43" a="1"/>
  <c r="M10" i="43" s="1"/>
  <c r="L10" i="43"/>
  <c r="M9" i="43" a="1"/>
  <c r="M9" i="43" s="1"/>
  <c r="L9" i="43"/>
  <c r="M8" i="43" a="1"/>
  <c r="M8" i="43" s="1"/>
  <c r="L8" i="43"/>
  <c r="F201" i="43" s="1"/>
  <c r="M7" i="43" a="1"/>
  <c r="M7" i="43" s="1"/>
  <c r="L7" i="43"/>
  <c r="M6" i="43" a="1"/>
  <c r="M6" i="43" s="1"/>
  <c r="L6" i="43"/>
  <c r="M5" i="43" a="1"/>
  <c r="M5" i="43" s="1"/>
  <c r="L5" i="43"/>
  <c r="AG234" i="34"/>
  <c r="AF234" i="34"/>
  <c r="AG233" i="34"/>
  <c r="AF233" i="34"/>
  <c r="AG232" i="34"/>
  <c r="AF232" i="34"/>
  <c r="AG231" i="34"/>
  <c r="AF231" i="34"/>
  <c r="AG230" i="34"/>
  <c r="AF230" i="34"/>
  <c r="AG229" i="34"/>
  <c r="AF229" i="34"/>
  <c r="AG228" i="34"/>
  <c r="AF228" i="34"/>
  <c r="AG227" i="34"/>
  <c r="AF227" i="34"/>
  <c r="AG226" i="34"/>
  <c r="AF226" i="34"/>
  <c r="AH226" i="34" s="1"/>
  <c r="AG225" i="34"/>
  <c r="AF225" i="34"/>
  <c r="AH225" i="34" s="1"/>
  <c r="AG224" i="34"/>
  <c r="AF224" i="34"/>
  <c r="AH224" i="34" s="1"/>
  <c r="AG223" i="34"/>
  <c r="AF223" i="34"/>
  <c r="AH223" i="34" s="1"/>
  <c r="AG141" i="34"/>
  <c r="AF141" i="34"/>
  <c r="AH141" i="34" s="1"/>
  <c r="AG222" i="34"/>
  <c r="AF222" i="34"/>
  <c r="AH222" i="34" s="1"/>
  <c r="AG221" i="34"/>
  <c r="AF221" i="34"/>
  <c r="AH221" i="34" s="1"/>
  <c r="AG220" i="34"/>
  <c r="AF220" i="34"/>
  <c r="AH220" i="34" s="1"/>
  <c r="AG219" i="34"/>
  <c r="AF219" i="34"/>
  <c r="AH219" i="34" s="1"/>
  <c r="AG218" i="34"/>
  <c r="AF218" i="34"/>
  <c r="AH218" i="34" s="1"/>
  <c r="AG217" i="34"/>
  <c r="AF217" i="34"/>
  <c r="AH217" i="34" s="1"/>
  <c r="AG216" i="34"/>
  <c r="AF216" i="34"/>
  <c r="AH216" i="34" s="1"/>
  <c r="AG215" i="34"/>
  <c r="AF215" i="34"/>
  <c r="AH215" i="34" s="1"/>
  <c r="AG214" i="34"/>
  <c r="AF214" i="34"/>
  <c r="AH214" i="34" s="1"/>
  <c r="AG213" i="34"/>
  <c r="AF213" i="34"/>
  <c r="AH213" i="34" s="1"/>
  <c r="AG212" i="34"/>
  <c r="AF212" i="34"/>
  <c r="AH212" i="34" s="1"/>
  <c r="AG211" i="34"/>
  <c r="AF211" i="34"/>
  <c r="AH211" i="34" s="1"/>
  <c r="AG210" i="34"/>
  <c r="AF210" i="34"/>
  <c r="AH210" i="34" s="1"/>
  <c r="AG209" i="34"/>
  <c r="AF209" i="34"/>
  <c r="AH209" i="34" s="1"/>
  <c r="AG208" i="34"/>
  <c r="AF208" i="34"/>
  <c r="AH208" i="34" s="1"/>
  <c r="AG207" i="34"/>
  <c r="AF207" i="34"/>
  <c r="AH207" i="34" s="1"/>
  <c r="AG206" i="34"/>
  <c r="AF206" i="34"/>
  <c r="AH206" i="34" s="1"/>
  <c r="AG205" i="34"/>
  <c r="AF205" i="34"/>
  <c r="AH205" i="34" s="1"/>
  <c r="AG204" i="34"/>
  <c r="AF204" i="34"/>
  <c r="AH204" i="34" s="1"/>
  <c r="AG203" i="34"/>
  <c r="AF203" i="34"/>
  <c r="AH203" i="34" s="1"/>
  <c r="AG138" i="34"/>
  <c r="AF138" i="34"/>
  <c r="AH138" i="34" s="1"/>
  <c r="AG202" i="34"/>
  <c r="AF202" i="34"/>
  <c r="AH202" i="34" s="1"/>
  <c r="AG154" i="34"/>
  <c r="AF154" i="34"/>
  <c r="AH154" i="34" s="1"/>
  <c r="AG134" i="34"/>
  <c r="AF134" i="34"/>
  <c r="AH134" i="34" s="1"/>
  <c r="AG121" i="34"/>
  <c r="AF121" i="34"/>
  <c r="AH121" i="34" s="1"/>
  <c r="AG146" i="34"/>
  <c r="AF146" i="34"/>
  <c r="AH146" i="34" s="1"/>
  <c r="AG201" i="34"/>
  <c r="AF201" i="34"/>
  <c r="AH201" i="34" s="1"/>
  <c r="AG200" i="34"/>
  <c r="AF200" i="34"/>
  <c r="AH200" i="34" s="1"/>
  <c r="AG199" i="34"/>
  <c r="AF199" i="34"/>
  <c r="AH199" i="34" s="1"/>
  <c r="AG198" i="34"/>
  <c r="AF198" i="34"/>
  <c r="AH198" i="34" s="1"/>
  <c r="AG197" i="34"/>
  <c r="AF197" i="34"/>
  <c r="AH197" i="34" s="1"/>
  <c r="AG196" i="34"/>
  <c r="AF196" i="34"/>
  <c r="AH196" i="34" s="1"/>
  <c r="AG104" i="34"/>
  <c r="AF104" i="34"/>
  <c r="AH104" i="34" s="1"/>
  <c r="AG107" i="34"/>
  <c r="AF107" i="34"/>
  <c r="AH107" i="34" s="1"/>
  <c r="AG195" i="34"/>
  <c r="AF195" i="34"/>
  <c r="AH195" i="34" s="1"/>
  <c r="AG194" i="34"/>
  <c r="AF194" i="34"/>
  <c r="AH194" i="34" s="1"/>
  <c r="AG193" i="34"/>
  <c r="AF193" i="34"/>
  <c r="AH193" i="34" s="1"/>
  <c r="AG192" i="34"/>
  <c r="AF192" i="34"/>
  <c r="AH192" i="34" s="1"/>
  <c r="AG191" i="34"/>
  <c r="AF191" i="34"/>
  <c r="AH191" i="34" s="1"/>
  <c r="AG190" i="34"/>
  <c r="AF190" i="34"/>
  <c r="AH190" i="34" s="1"/>
  <c r="AG189" i="34"/>
  <c r="AF189" i="34"/>
  <c r="AH189" i="34" s="1"/>
  <c r="AG155" i="34"/>
  <c r="AF155" i="34"/>
  <c r="AH155" i="34" s="1"/>
  <c r="AG188" i="34"/>
  <c r="AF188" i="34"/>
  <c r="AH188" i="34" s="1"/>
  <c r="AG187" i="34"/>
  <c r="AF187" i="34"/>
  <c r="AH187" i="34" s="1"/>
  <c r="AG186" i="34"/>
  <c r="AF186" i="34"/>
  <c r="AH186" i="34" s="1"/>
  <c r="AG144" i="34"/>
  <c r="AF144" i="34"/>
  <c r="AH144" i="34" s="1"/>
  <c r="AG185" i="34"/>
  <c r="AF185" i="34"/>
  <c r="AH185" i="34" s="1"/>
  <c r="AG184" i="34"/>
  <c r="AF184" i="34"/>
  <c r="AH184" i="34" s="1"/>
  <c r="AG183" i="34"/>
  <c r="AF183" i="34"/>
  <c r="AH183" i="34" s="1"/>
  <c r="AG126" i="34"/>
  <c r="AF126" i="34"/>
  <c r="AH126" i="34" s="1"/>
  <c r="AG182" i="34"/>
  <c r="AF182" i="34"/>
  <c r="AH182" i="34" s="1"/>
  <c r="AG123" i="34"/>
  <c r="AF123" i="34"/>
  <c r="AH123" i="34" s="1"/>
  <c r="AG181" i="34"/>
  <c r="AF181" i="34"/>
  <c r="AH181" i="34" s="1"/>
  <c r="AG180" i="34"/>
  <c r="AF180" i="34"/>
  <c r="AH180" i="34" s="1"/>
  <c r="AG179" i="34"/>
  <c r="AF179" i="34"/>
  <c r="AH179" i="34" s="1"/>
  <c r="AG178" i="34"/>
  <c r="AF178" i="34"/>
  <c r="AH178" i="34" s="1"/>
  <c r="AG177" i="34"/>
  <c r="AF177" i="34"/>
  <c r="AH177" i="34" s="1"/>
  <c r="AG176" i="34"/>
  <c r="AF176" i="34"/>
  <c r="AH176" i="34" s="1"/>
  <c r="AG175" i="34"/>
  <c r="AF175" i="34"/>
  <c r="AH175" i="34" s="1"/>
  <c r="AG174" i="34"/>
  <c r="AF174" i="34"/>
  <c r="AH174" i="34" s="1"/>
  <c r="AG173" i="34"/>
  <c r="AF173" i="34"/>
  <c r="AH173" i="34" s="1"/>
  <c r="AG172" i="34"/>
  <c r="AF172" i="34"/>
  <c r="AH172" i="34" s="1"/>
  <c r="AG171" i="34"/>
  <c r="AF171" i="34"/>
  <c r="AH171" i="34" s="1"/>
  <c r="AG170" i="34"/>
  <c r="AF170" i="34"/>
  <c r="AH170" i="34" s="1"/>
  <c r="AG148" i="34"/>
  <c r="AF148" i="34"/>
  <c r="AH148" i="34" s="1"/>
  <c r="AG137" i="34"/>
  <c r="AF137" i="34"/>
  <c r="AH137" i="34" s="1"/>
  <c r="AG169" i="34"/>
  <c r="AF169" i="34"/>
  <c r="AH169" i="34" s="1"/>
  <c r="AG149" i="34"/>
  <c r="AF149" i="34"/>
  <c r="AH149" i="34" s="1"/>
  <c r="AG168" i="34"/>
  <c r="AF168" i="34"/>
  <c r="AH168" i="34" s="1"/>
  <c r="AG167" i="34"/>
  <c r="AF167" i="34"/>
  <c r="AH167" i="34" s="1"/>
  <c r="AG166" i="34"/>
  <c r="AF166" i="34"/>
  <c r="AH166" i="34" s="1"/>
  <c r="AG133" i="34"/>
  <c r="AF133" i="34"/>
  <c r="AH133" i="34" s="1"/>
  <c r="AG165" i="34"/>
  <c r="AF165" i="34"/>
  <c r="AH165" i="34" s="1"/>
  <c r="AG164" i="34"/>
  <c r="AF164" i="34"/>
  <c r="AH164" i="34" s="1"/>
  <c r="AG108" i="34"/>
  <c r="AF108" i="34"/>
  <c r="AH108" i="34" s="1"/>
  <c r="AG163" i="34"/>
  <c r="AF163" i="34"/>
  <c r="AH163" i="34" s="1"/>
  <c r="AG162" i="34"/>
  <c r="AF162" i="34"/>
  <c r="AH162" i="34" s="1"/>
  <c r="AG161" i="34"/>
  <c r="AF161" i="34"/>
  <c r="AH161" i="34" s="1"/>
  <c r="AG160" i="34"/>
  <c r="AF160" i="34"/>
  <c r="AH160" i="34" s="1"/>
  <c r="AG110" i="34"/>
  <c r="AF110" i="34"/>
  <c r="AH110" i="34" s="1"/>
  <c r="AG119" i="34"/>
  <c r="AF119" i="34"/>
  <c r="AH119" i="34" s="1"/>
  <c r="AG159" i="34"/>
  <c r="AF159" i="34"/>
  <c r="AH159" i="34" s="1"/>
  <c r="AG158" i="34"/>
  <c r="AF158" i="34"/>
  <c r="AH158" i="34" s="1"/>
  <c r="AG125" i="34"/>
  <c r="AF125" i="34"/>
  <c r="AH125" i="34" s="1"/>
  <c r="AG157" i="34"/>
  <c r="AF157" i="34"/>
  <c r="AH157" i="34" s="1"/>
  <c r="AG156" i="34"/>
  <c r="AF156" i="34"/>
  <c r="AH156" i="34" s="1"/>
  <c r="AG152" i="34"/>
  <c r="AF152" i="34"/>
  <c r="AH152" i="34" s="1"/>
  <c r="AG153" i="34"/>
  <c r="AF153" i="34"/>
  <c r="AH153" i="34" s="1"/>
  <c r="AG151" i="34"/>
  <c r="AF151" i="34"/>
  <c r="AH151" i="34" s="1"/>
  <c r="AG150" i="34"/>
  <c r="AF150" i="34"/>
  <c r="AH150" i="34" s="1"/>
  <c r="AG130" i="34"/>
  <c r="AF130" i="34"/>
  <c r="AH130" i="34" s="1"/>
  <c r="AG120" i="34"/>
  <c r="AF120" i="34"/>
  <c r="AH120" i="34" s="1"/>
  <c r="AG147" i="34"/>
  <c r="AF147" i="34"/>
  <c r="AH147" i="34" s="1"/>
  <c r="AG145" i="34"/>
  <c r="AF145" i="34"/>
  <c r="AH145" i="34" s="1"/>
  <c r="AG143" i="34"/>
  <c r="AF143" i="34"/>
  <c r="AH143" i="34" s="1"/>
  <c r="AG142" i="34"/>
  <c r="AF142" i="34"/>
  <c r="AH142" i="34" s="1"/>
  <c r="AG140" i="34"/>
  <c r="AF140" i="34"/>
  <c r="AH140" i="34" s="1"/>
  <c r="AG139" i="34"/>
  <c r="AF139" i="34"/>
  <c r="AH139" i="34" s="1"/>
  <c r="AG136" i="34"/>
  <c r="AF136" i="34"/>
  <c r="AH136" i="34" s="1"/>
  <c r="AG135" i="34"/>
  <c r="AF135" i="34"/>
  <c r="AH135" i="34" s="1"/>
  <c r="AG28" i="34"/>
  <c r="AF28" i="34"/>
  <c r="AH28" i="34" s="1"/>
  <c r="AG132" i="34"/>
  <c r="AF132" i="34"/>
  <c r="AH132" i="34" s="1"/>
  <c r="AG131" i="34"/>
  <c r="AF131" i="34"/>
  <c r="AH131" i="34" s="1"/>
  <c r="AG129" i="34"/>
  <c r="AF129" i="34"/>
  <c r="AH129" i="34" s="1"/>
  <c r="AG128" i="34"/>
  <c r="AF128" i="34"/>
  <c r="AH128" i="34" s="1"/>
  <c r="AG127" i="34"/>
  <c r="AF127" i="34"/>
  <c r="AH127" i="34" s="1"/>
  <c r="AG124" i="34"/>
  <c r="AF124" i="34"/>
  <c r="AH124" i="34" s="1"/>
  <c r="AG122" i="34"/>
  <c r="AF122" i="34"/>
  <c r="AH122" i="34" s="1"/>
  <c r="AG118" i="34"/>
  <c r="AF118" i="34"/>
  <c r="AH118" i="34" s="1"/>
  <c r="AG117" i="34"/>
  <c r="AF117" i="34"/>
  <c r="AH117" i="34" s="1"/>
  <c r="AG116" i="34"/>
  <c r="AF116" i="34"/>
  <c r="AH116" i="34" s="1"/>
  <c r="AG115" i="34"/>
  <c r="AF115" i="34"/>
  <c r="AH115" i="34" s="1"/>
  <c r="AG114" i="34"/>
  <c r="AF114" i="34"/>
  <c r="AH114" i="34" s="1"/>
  <c r="AG74" i="34"/>
  <c r="AF74" i="34"/>
  <c r="AH74" i="34" s="1"/>
  <c r="AG113" i="34"/>
  <c r="AF113" i="34"/>
  <c r="AH113" i="34" s="1"/>
  <c r="AG112" i="34"/>
  <c r="AF112" i="34"/>
  <c r="AH112" i="34" s="1"/>
  <c r="AG111" i="34"/>
  <c r="AF111" i="34"/>
  <c r="AH111" i="34" s="1"/>
  <c r="AG95" i="34"/>
  <c r="AF95" i="34"/>
  <c r="AH95" i="34" s="1"/>
  <c r="AG106" i="34"/>
  <c r="AF106" i="34"/>
  <c r="AH106" i="34" s="1"/>
  <c r="AG109" i="34"/>
  <c r="AF109" i="34"/>
  <c r="AH109" i="34" s="1"/>
  <c r="AG91" i="34"/>
  <c r="AF91" i="34"/>
  <c r="AH91" i="34" s="1"/>
  <c r="AG92" i="34"/>
  <c r="AF92" i="34"/>
  <c r="AH92" i="34" s="1"/>
  <c r="AG98" i="34"/>
  <c r="AF98" i="34"/>
  <c r="AH98" i="34" s="1"/>
  <c r="AG105" i="34"/>
  <c r="AF105" i="34"/>
  <c r="AH105" i="34" s="1"/>
  <c r="AG103" i="34"/>
  <c r="AF103" i="34"/>
  <c r="AH103" i="34" s="1"/>
  <c r="AG102" i="34"/>
  <c r="AF102" i="34"/>
  <c r="AH102" i="34" s="1"/>
  <c r="AG101" i="34"/>
  <c r="AF101" i="34"/>
  <c r="AH101" i="34" s="1"/>
  <c r="AG100" i="34"/>
  <c r="AF100" i="34"/>
  <c r="AH100" i="34" s="1"/>
  <c r="AG97" i="34"/>
  <c r="AF97" i="34"/>
  <c r="AH97" i="34" s="1"/>
  <c r="AG90" i="34"/>
  <c r="AF90" i="34"/>
  <c r="AH90" i="34" s="1"/>
  <c r="AG99" i="34"/>
  <c r="AF99" i="34"/>
  <c r="AH99" i="34" s="1"/>
  <c r="AG84" i="34"/>
  <c r="AF84" i="34"/>
  <c r="AH84" i="34" s="1"/>
  <c r="AG65" i="34"/>
  <c r="AF65" i="34"/>
  <c r="AH65" i="34" s="1"/>
  <c r="AG82" i="34"/>
  <c r="AF82" i="34"/>
  <c r="AH82" i="34" s="1"/>
  <c r="AG83" i="34"/>
  <c r="AF83" i="34"/>
  <c r="AH83" i="34" s="1"/>
  <c r="AG96" i="34"/>
  <c r="AF96" i="34"/>
  <c r="AH96" i="34" s="1"/>
  <c r="AG94" i="34"/>
  <c r="AF94" i="34"/>
  <c r="AH94" i="34" s="1"/>
  <c r="AG78" i="34"/>
  <c r="AF78" i="34"/>
  <c r="AH78" i="34" s="1"/>
  <c r="AG87" i="34"/>
  <c r="AF87" i="34"/>
  <c r="AH87" i="34" s="1"/>
  <c r="AG93" i="34"/>
  <c r="AF93" i="34"/>
  <c r="AH93" i="34" s="1"/>
  <c r="AG89" i="34"/>
  <c r="AF89" i="34"/>
  <c r="AH89" i="34" s="1"/>
  <c r="AG37" i="34"/>
  <c r="AF37" i="34"/>
  <c r="AH37" i="34" s="1"/>
  <c r="AG88" i="34"/>
  <c r="AF88" i="34"/>
  <c r="AH88" i="34" s="1"/>
  <c r="AG86" i="34"/>
  <c r="AF86" i="34"/>
  <c r="AH86" i="34" s="1"/>
  <c r="AG85" i="34"/>
  <c r="AF85" i="34"/>
  <c r="AH85" i="34" s="1"/>
  <c r="AG57" i="34"/>
  <c r="AF57" i="34"/>
  <c r="AH57" i="34" s="1"/>
  <c r="AG77" i="34"/>
  <c r="AF77" i="34"/>
  <c r="AH77" i="34" s="1"/>
  <c r="AG81" i="34"/>
  <c r="AF81" i="34"/>
  <c r="AH81" i="34" s="1"/>
  <c r="AG80" i="34"/>
  <c r="AF80" i="34"/>
  <c r="AH80" i="34" s="1"/>
  <c r="AG79" i="34"/>
  <c r="AF79" i="34"/>
  <c r="AH79" i="34" s="1"/>
  <c r="AG73" i="34"/>
  <c r="AF73" i="34"/>
  <c r="AH73" i="34" s="1"/>
  <c r="AG76" i="34"/>
  <c r="AF76" i="34"/>
  <c r="AH76" i="34" s="1"/>
  <c r="AG75" i="34"/>
  <c r="AF75" i="34"/>
  <c r="AH75" i="34" s="1"/>
  <c r="AG68" i="34"/>
  <c r="AF68" i="34"/>
  <c r="AH68" i="34" s="1"/>
  <c r="AG71" i="34"/>
  <c r="AF71" i="34"/>
  <c r="AH71" i="34" s="1"/>
  <c r="AG72" i="34"/>
  <c r="AF72" i="34"/>
  <c r="AH72" i="34" s="1"/>
  <c r="AG70" i="34"/>
  <c r="AF70" i="34"/>
  <c r="AH70" i="34" s="1"/>
  <c r="AG47" i="34"/>
  <c r="AF47" i="34"/>
  <c r="AH47" i="34" s="1"/>
  <c r="AG44" i="34"/>
  <c r="AF44" i="34"/>
  <c r="AH44" i="34" s="1"/>
  <c r="AG69" i="34"/>
  <c r="AF69" i="34"/>
  <c r="AH69" i="34" s="1"/>
  <c r="AG62" i="34"/>
  <c r="AF62" i="34"/>
  <c r="AH62" i="34" s="1"/>
  <c r="AG67" i="34"/>
  <c r="AF67" i="34"/>
  <c r="AH67" i="34" s="1"/>
  <c r="AG66" i="34"/>
  <c r="AF66" i="34"/>
  <c r="AH66" i="34" s="1"/>
  <c r="AG59" i="34"/>
  <c r="AF59" i="34"/>
  <c r="AH59" i="34" s="1"/>
  <c r="AG55" i="34"/>
  <c r="AF55" i="34"/>
  <c r="AH55" i="34" s="1"/>
  <c r="AG64" i="34"/>
  <c r="AF64" i="34"/>
  <c r="AH64" i="34" s="1"/>
  <c r="AG63" i="34"/>
  <c r="AF63" i="34"/>
  <c r="AH63" i="34" s="1"/>
  <c r="AG61" i="34"/>
  <c r="AF61" i="34"/>
  <c r="AH61" i="34" s="1"/>
  <c r="AG60" i="34"/>
  <c r="AF60" i="34"/>
  <c r="AH60" i="34" s="1"/>
  <c r="AG36" i="34"/>
  <c r="AF36" i="34"/>
  <c r="AH36" i="34" s="1"/>
  <c r="AG42" i="34"/>
  <c r="AF42" i="34"/>
  <c r="AH42" i="34" s="1"/>
  <c r="AG48" i="34"/>
  <c r="AF48" i="34"/>
  <c r="AH48" i="34" s="1"/>
  <c r="AG58" i="34"/>
  <c r="AF58" i="34"/>
  <c r="AH58" i="34" s="1"/>
  <c r="AG51" i="34"/>
  <c r="AF51" i="34"/>
  <c r="AH51" i="34" s="1"/>
  <c r="AG54" i="34"/>
  <c r="AF54" i="34"/>
  <c r="AH54" i="34" s="1"/>
  <c r="AG32" i="34"/>
  <c r="AF32" i="34"/>
  <c r="AH32" i="34" s="1"/>
  <c r="AG56" i="34"/>
  <c r="AF56" i="34"/>
  <c r="AH56" i="34" s="1"/>
  <c r="AG46" i="34"/>
  <c r="AF46" i="34"/>
  <c r="AH46" i="34" s="1"/>
  <c r="AG49" i="34"/>
  <c r="AF49" i="34"/>
  <c r="AH49" i="34" s="1"/>
  <c r="AG34" i="34"/>
  <c r="AF34" i="34"/>
  <c r="AH34" i="34" s="1"/>
  <c r="AG38" i="34"/>
  <c r="AF38" i="34"/>
  <c r="AH38" i="34" s="1"/>
  <c r="AG53" i="34"/>
  <c r="AF53" i="34"/>
  <c r="AH53" i="34" s="1"/>
  <c r="AG52" i="34"/>
  <c r="AF52" i="34"/>
  <c r="AH52" i="34" s="1"/>
  <c r="AG39" i="34"/>
  <c r="AF39" i="34"/>
  <c r="AH39" i="34" s="1"/>
  <c r="AG50" i="34"/>
  <c r="AF50" i="34"/>
  <c r="AH50" i="34" s="1"/>
  <c r="AG40" i="34"/>
  <c r="AF40" i="34"/>
  <c r="AH40" i="34" s="1"/>
  <c r="AG35" i="34"/>
  <c r="AF35" i="34"/>
  <c r="AH35" i="34" s="1"/>
  <c r="AG45" i="34"/>
  <c r="AF45" i="34"/>
  <c r="AH45" i="34" s="1"/>
  <c r="AG43" i="34"/>
  <c r="AF43" i="34"/>
  <c r="AH43" i="34" s="1"/>
  <c r="AG41" i="34"/>
  <c r="AF41" i="34"/>
  <c r="AH41" i="34" s="1"/>
  <c r="AG24" i="34"/>
  <c r="AF24" i="34"/>
  <c r="AH24" i="34" s="1"/>
  <c r="AG33" i="34"/>
  <c r="AF33" i="34"/>
  <c r="AH33" i="34" s="1"/>
  <c r="AG31" i="34"/>
  <c r="AF31" i="34"/>
  <c r="AH31" i="34" s="1"/>
  <c r="AG30" i="34"/>
  <c r="AF30" i="34"/>
  <c r="AH30" i="34" s="1"/>
  <c r="AG29" i="34"/>
  <c r="AF29" i="34"/>
  <c r="AH29" i="34" s="1"/>
  <c r="AG23" i="34"/>
  <c r="AF23" i="34"/>
  <c r="AH23" i="34" s="1"/>
  <c r="AG27" i="34"/>
  <c r="AF27" i="34"/>
  <c r="AH27" i="34" s="1"/>
  <c r="AG26" i="34"/>
  <c r="AF26" i="34"/>
  <c r="AH26" i="34" s="1"/>
  <c r="AG22" i="34"/>
  <c r="AF22" i="34"/>
  <c r="AH22" i="34" s="1"/>
  <c r="AG14" i="34"/>
  <c r="AF14" i="34"/>
  <c r="AH14" i="34" s="1"/>
  <c r="AG25" i="34"/>
  <c r="AF25" i="34"/>
  <c r="AH25" i="34" s="1"/>
  <c r="AG21" i="34"/>
  <c r="AF21" i="34"/>
  <c r="AH21" i="34" s="1"/>
  <c r="AG16" i="34"/>
  <c r="AF16" i="34"/>
  <c r="AH16" i="34" s="1"/>
  <c r="AG19" i="34"/>
  <c r="AF19" i="34"/>
  <c r="AH19" i="34" s="1"/>
  <c r="AG20" i="34"/>
  <c r="AF20" i="34"/>
  <c r="AH20" i="34" s="1"/>
  <c r="AG18" i="34"/>
  <c r="AF18" i="34"/>
  <c r="AH18" i="34" s="1"/>
  <c r="AG17" i="34"/>
  <c r="AF17" i="34"/>
  <c r="AH17" i="34" s="1"/>
  <c r="AG15" i="34"/>
  <c r="AF15" i="34"/>
  <c r="AH15" i="34" s="1"/>
  <c r="AG11" i="34"/>
  <c r="AF11" i="34"/>
  <c r="AH11" i="34" s="1"/>
  <c r="AG13" i="34"/>
  <c r="AF13" i="34"/>
  <c r="AH13" i="34" s="1"/>
  <c r="AG12" i="34"/>
  <c r="AF12" i="34"/>
  <c r="AH12" i="34" s="1"/>
  <c r="AG7" i="34"/>
  <c r="AF7" i="34"/>
  <c r="AH7" i="34" s="1"/>
  <c r="AG10" i="34"/>
  <c r="AF10" i="34"/>
  <c r="AH10" i="34" s="1"/>
  <c r="AG6" i="34"/>
  <c r="AF6" i="34"/>
  <c r="AH6" i="34" s="1"/>
  <c r="AG8" i="34"/>
  <c r="AF8" i="34"/>
  <c r="AH8" i="34" s="1"/>
  <c r="AG9" i="34"/>
  <c r="AF9" i="34"/>
  <c r="AH9" i="34" s="1"/>
  <c r="AG4" i="34"/>
  <c r="AF4" i="34"/>
  <c r="AH4" i="34" s="1"/>
  <c r="AG5" i="34"/>
  <c r="AF5" i="34"/>
  <c r="AH5" i="34" s="1"/>
  <c r="AL54" i="5"/>
  <c r="AN54" i="5" s="1"/>
  <c r="O52" i="45" s="1"/>
  <c r="AM54" i="5"/>
  <c r="AL55" i="5"/>
  <c r="AN55" i="5" s="1"/>
  <c r="O53" i="45" s="1"/>
  <c r="AM55" i="5"/>
  <c r="AL56" i="5"/>
  <c r="AN56" i="5" s="1"/>
  <c r="O54" i="45" s="1"/>
  <c r="AM56" i="5"/>
  <c r="AL57" i="5"/>
  <c r="AN57" i="5" s="1"/>
  <c r="O55" i="45" s="1"/>
  <c r="AM57" i="5"/>
  <c r="AL58" i="5"/>
  <c r="AN58" i="5" s="1"/>
  <c r="O56" i="45" s="1"/>
  <c r="AM58" i="5"/>
  <c r="AL59" i="5"/>
  <c r="AN59" i="5" s="1"/>
  <c r="O57" i="45" s="1"/>
  <c r="AM59" i="5"/>
  <c r="AL47" i="5"/>
  <c r="AN47" i="5" s="1"/>
  <c r="O45" i="45" s="1"/>
  <c r="AM47" i="5"/>
  <c r="AL41" i="5"/>
  <c r="AN41" i="5" s="1"/>
  <c r="O39" i="45" s="1"/>
  <c r="AM41" i="5"/>
  <c r="AL45" i="5"/>
  <c r="AN45" i="5" s="1"/>
  <c r="O43" i="45" s="1"/>
  <c r="AM45" i="5"/>
  <c r="AL44" i="5"/>
  <c r="AN44" i="5" s="1"/>
  <c r="O42" i="45" s="1"/>
  <c r="AM44" i="5"/>
  <c r="AL48" i="5"/>
  <c r="AN48" i="5" s="1"/>
  <c r="O46" i="45" s="1"/>
  <c r="AM48" i="5"/>
  <c r="AL46" i="5"/>
  <c r="AN46" i="5" s="1"/>
  <c r="O44" i="45" s="1"/>
  <c r="AM46" i="5"/>
  <c r="AL49" i="5"/>
  <c r="AN49" i="5" s="1"/>
  <c r="O47" i="45" s="1"/>
  <c r="AM49" i="5"/>
  <c r="AL51" i="5"/>
  <c r="AN51" i="5" s="1"/>
  <c r="O49" i="45" s="1"/>
  <c r="AM51" i="5"/>
  <c r="AL50" i="5"/>
  <c r="AN50" i="5" s="1"/>
  <c r="O48" i="45" s="1"/>
  <c r="AM50" i="5"/>
  <c r="AL52" i="5"/>
  <c r="AN52" i="5" s="1"/>
  <c r="O50" i="45" s="1"/>
  <c r="AM52" i="5"/>
  <c r="AL53" i="5"/>
  <c r="AN53" i="5" s="1"/>
  <c r="O51" i="45" s="1"/>
  <c r="AM53" i="5"/>
  <c r="AM63" i="5"/>
  <c r="AL63" i="5"/>
  <c r="AN63" i="5" s="1"/>
  <c r="AM62" i="5"/>
  <c r="AL62" i="5"/>
  <c r="AN62" i="5" s="1"/>
  <c r="AM61" i="5"/>
  <c r="AL61" i="5"/>
  <c r="AN61" i="5" s="1"/>
  <c r="AM60" i="5"/>
  <c r="AL60" i="5"/>
  <c r="AN60" i="5" s="1"/>
  <c r="O58" i="45" s="1"/>
  <c r="AM43" i="5"/>
  <c r="AL43" i="5"/>
  <c r="AN43" i="5" s="1"/>
  <c r="O41" i="45" s="1"/>
  <c r="AM39" i="5"/>
  <c r="AL39" i="5"/>
  <c r="AN39" i="5" s="1"/>
  <c r="O37" i="45" s="1"/>
  <c r="AM40" i="5"/>
  <c r="AL40" i="5"/>
  <c r="AN40" i="5" s="1"/>
  <c r="O38" i="45" s="1"/>
  <c r="AM38" i="5"/>
  <c r="AL38" i="5"/>
  <c r="AN38" i="5" s="1"/>
  <c r="O36" i="45" s="1"/>
  <c r="AM42" i="5"/>
  <c r="AL42" i="5"/>
  <c r="AN42" i="5" s="1"/>
  <c r="O40" i="45" s="1"/>
  <c r="AM37" i="5"/>
  <c r="AL37" i="5"/>
  <c r="AN37" i="5" s="1"/>
  <c r="O35" i="45" s="1"/>
  <c r="AM36" i="5"/>
  <c r="AL36" i="5"/>
  <c r="AN36" i="5" s="1"/>
  <c r="O34" i="45" s="1"/>
  <c r="AM32" i="5"/>
  <c r="AL32" i="5"/>
  <c r="AN32" i="5" s="1"/>
  <c r="O30" i="45" s="1"/>
  <c r="AM23" i="5"/>
  <c r="AL23" i="5"/>
  <c r="AN23" i="5" s="1"/>
  <c r="O21" i="45" s="1"/>
  <c r="AM34" i="5"/>
  <c r="AL34" i="5"/>
  <c r="AN34" i="5" s="1"/>
  <c r="O32" i="45" s="1"/>
  <c r="AM33" i="5"/>
  <c r="AL33" i="5"/>
  <c r="AN33" i="5" s="1"/>
  <c r="O31" i="45" s="1"/>
  <c r="AM35" i="5"/>
  <c r="AL35" i="5"/>
  <c r="AN35" i="5" s="1"/>
  <c r="O33" i="45" s="1"/>
  <c r="AM31" i="5"/>
  <c r="AL31" i="5"/>
  <c r="AN31" i="5" s="1"/>
  <c r="O29" i="45" s="1"/>
  <c r="AM27" i="5"/>
  <c r="AL27" i="5"/>
  <c r="AN27" i="5" s="1"/>
  <c r="O25" i="45" s="1"/>
  <c r="AM29" i="5"/>
  <c r="AL29" i="5"/>
  <c r="AN29" i="5" s="1"/>
  <c r="O27" i="45" s="1"/>
  <c r="AM28" i="5"/>
  <c r="AL28" i="5"/>
  <c r="AN28" i="5" s="1"/>
  <c r="O26" i="45" s="1"/>
  <c r="AM30" i="5"/>
  <c r="AL30" i="5"/>
  <c r="AN30" i="5" s="1"/>
  <c r="O28" i="45" s="1"/>
  <c r="AM19" i="5"/>
  <c r="AL19" i="5"/>
  <c r="AN19" i="5" s="1"/>
  <c r="O17" i="45" s="1"/>
  <c r="AM17" i="5"/>
  <c r="AL17" i="5"/>
  <c r="AN17" i="5" s="1"/>
  <c r="O15" i="45" s="1"/>
  <c r="AM16" i="5"/>
  <c r="AL16" i="5"/>
  <c r="AN16" i="5" s="1"/>
  <c r="O14" i="45" s="1"/>
  <c r="AM25" i="5"/>
  <c r="AL25" i="5"/>
  <c r="AN25" i="5" s="1"/>
  <c r="O23" i="45" s="1"/>
  <c r="AM26" i="5"/>
  <c r="AL26" i="5"/>
  <c r="AN26" i="5" s="1"/>
  <c r="O24" i="45" s="1"/>
  <c r="AM21" i="5"/>
  <c r="AL21" i="5"/>
  <c r="AN21" i="5" s="1"/>
  <c r="O19" i="45" s="1"/>
  <c r="AM24" i="5"/>
  <c r="AL24" i="5"/>
  <c r="AN24" i="5" s="1"/>
  <c r="O22" i="45" s="1"/>
  <c r="AM20" i="5"/>
  <c r="AL20" i="5"/>
  <c r="AN20" i="5" s="1"/>
  <c r="O18" i="45" s="1"/>
  <c r="AM22" i="5"/>
  <c r="AL22" i="5"/>
  <c r="AN22" i="5" s="1"/>
  <c r="O20" i="45" s="1"/>
  <c r="AM14" i="5"/>
  <c r="AL14" i="5"/>
  <c r="AN14" i="5" s="1"/>
  <c r="O12" i="45" s="1"/>
  <c r="AM10" i="5"/>
  <c r="AL10" i="5"/>
  <c r="AN10" i="5" s="1"/>
  <c r="O8" i="45" s="1"/>
  <c r="AM18" i="5"/>
  <c r="AL18" i="5"/>
  <c r="AN18" i="5" s="1"/>
  <c r="O16" i="45" s="1"/>
  <c r="AM15" i="5"/>
  <c r="AL15" i="5"/>
  <c r="AN15" i="5" s="1"/>
  <c r="O13" i="45" s="1"/>
  <c r="AM11" i="5"/>
  <c r="AL11" i="5"/>
  <c r="AM13" i="5"/>
  <c r="AL13" i="5"/>
  <c r="AN13" i="5" s="1"/>
  <c r="O11" i="45" s="1"/>
  <c r="AM12" i="5"/>
  <c r="AL12" i="5"/>
  <c r="AN12" i="5" s="1"/>
  <c r="O10" i="45" s="1"/>
  <c r="AM8" i="5"/>
  <c r="AL8" i="5"/>
  <c r="AN8" i="5" s="1"/>
  <c r="O6" i="45" s="1"/>
  <c r="AM7" i="5"/>
  <c r="AL7" i="5"/>
  <c r="AN7" i="5" s="1"/>
  <c r="O5" i="45" s="1"/>
  <c r="AM6" i="5"/>
  <c r="AL6" i="5"/>
  <c r="AN6" i="5" s="1"/>
  <c r="O4" i="45" s="1"/>
  <c r="AM5" i="5"/>
  <c r="AL5" i="5"/>
  <c r="AN5" i="5" s="1"/>
  <c r="O3" i="45" s="1"/>
  <c r="AM4" i="5"/>
  <c r="AL4" i="5"/>
  <c r="AN4" i="5" s="1"/>
  <c r="O2" i="45" s="1"/>
  <c r="AI36" i="26"/>
  <c r="AK36" i="26" s="1"/>
  <c r="AJ36" i="26"/>
  <c r="AI37" i="26"/>
  <c r="AK37" i="26" s="1"/>
  <c r="AJ37" i="26"/>
  <c r="AI38" i="26"/>
  <c r="AK38" i="26" s="1"/>
  <c r="AJ38" i="26"/>
  <c r="AI41" i="26"/>
  <c r="AK41" i="26" s="1"/>
  <c r="AJ41" i="26"/>
  <c r="AI40" i="26"/>
  <c r="AK40" i="26" s="1"/>
  <c r="AJ40" i="26"/>
  <c r="AI39" i="26"/>
  <c r="AK39" i="26" s="1"/>
  <c r="AJ39" i="26"/>
  <c r="AI42" i="26"/>
  <c r="AK42" i="26" s="1"/>
  <c r="AJ42" i="26"/>
  <c r="AI43" i="26"/>
  <c r="AK43" i="26" s="1"/>
  <c r="AJ43" i="26"/>
  <c r="AI44" i="26"/>
  <c r="AK44" i="26" s="1"/>
  <c r="AJ44" i="26"/>
  <c r="AI45" i="26"/>
  <c r="AK45" i="26" s="1"/>
  <c r="AJ45" i="26"/>
  <c r="AI31" i="26"/>
  <c r="AK31" i="26" s="1"/>
  <c r="AJ31" i="26"/>
  <c r="AI46" i="26"/>
  <c r="AK46" i="26" s="1"/>
  <c r="AJ46" i="26"/>
  <c r="AI47" i="26"/>
  <c r="AK47" i="26" s="1"/>
  <c r="AJ47" i="26"/>
  <c r="AI48" i="26"/>
  <c r="AK48" i="26" s="1"/>
  <c r="AJ48" i="26"/>
  <c r="AI49" i="26"/>
  <c r="AK49" i="26" s="1"/>
  <c r="AJ49" i="26"/>
  <c r="AI5" i="26"/>
  <c r="AK5" i="26" s="1"/>
  <c r="AJ5" i="26"/>
  <c r="AI7" i="26"/>
  <c r="AK7" i="26" s="1"/>
  <c r="AJ7" i="26"/>
  <c r="AI8" i="26"/>
  <c r="AK8" i="26" s="1"/>
  <c r="AJ8" i="26"/>
  <c r="AI9" i="26"/>
  <c r="AK9" i="26" s="1"/>
  <c r="AJ9" i="26"/>
  <c r="AI10" i="26"/>
  <c r="AK10" i="26" s="1"/>
  <c r="AJ10" i="26"/>
  <c r="AI11" i="26"/>
  <c r="AK11" i="26" s="1"/>
  <c r="AJ11" i="26"/>
  <c r="AI13" i="26"/>
  <c r="AK13" i="26" s="1"/>
  <c r="AJ13" i="26"/>
  <c r="AI14" i="26"/>
  <c r="AK14" i="26" s="1"/>
  <c r="AJ14" i="26"/>
  <c r="AI17" i="26"/>
  <c r="AK17" i="26" s="1"/>
  <c r="AJ17" i="26"/>
  <c r="AI12" i="26"/>
  <c r="AK12" i="26" s="1"/>
  <c r="AJ12" i="26"/>
  <c r="AI20" i="26"/>
  <c r="AK20" i="26" s="1"/>
  <c r="AJ20" i="26"/>
  <c r="AI16" i="26"/>
  <c r="AK16" i="26" s="1"/>
  <c r="AJ16" i="26"/>
  <c r="AI19" i="26"/>
  <c r="AK19" i="26" s="1"/>
  <c r="AJ19" i="26"/>
  <c r="AI15" i="26"/>
  <c r="AK15" i="26" s="1"/>
  <c r="AJ15" i="26"/>
  <c r="AI18" i="26"/>
  <c r="AK18" i="26" s="1"/>
  <c r="AJ18" i="26"/>
  <c r="AI21" i="26"/>
  <c r="AK21" i="26" s="1"/>
  <c r="AJ21" i="26"/>
  <c r="AI22" i="26"/>
  <c r="AK22" i="26" s="1"/>
  <c r="AJ22" i="26"/>
  <c r="AI23" i="26"/>
  <c r="AK23" i="26" s="1"/>
  <c r="AJ23" i="26"/>
  <c r="AI25" i="26"/>
  <c r="AK25" i="26" s="1"/>
  <c r="AJ25" i="26"/>
  <c r="AI24" i="26"/>
  <c r="AK24" i="26" s="1"/>
  <c r="AJ24" i="26"/>
  <c r="AI26" i="26"/>
  <c r="AK26" i="26" s="1"/>
  <c r="AJ26" i="26"/>
  <c r="AI27" i="26"/>
  <c r="AK27" i="26" s="1"/>
  <c r="AJ27" i="26"/>
  <c r="AI28" i="26"/>
  <c r="AK28" i="26" s="1"/>
  <c r="AJ28" i="26"/>
  <c r="AI30" i="26"/>
  <c r="AK30" i="26" s="1"/>
  <c r="AJ30" i="26"/>
  <c r="AI32" i="26"/>
  <c r="AK32" i="26" s="1"/>
  <c r="AJ32" i="26"/>
  <c r="AI29" i="26"/>
  <c r="AK29" i="26" s="1"/>
  <c r="AJ29" i="26"/>
  <c r="AI35" i="26"/>
  <c r="AK35" i="26" s="1"/>
  <c r="AJ35" i="26"/>
  <c r="AI33" i="26"/>
  <c r="AK33" i="26" s="1"/>
  <c r="AJ33" i="26"/>
  <c r="AI34" i="26"/>
  <c r="AK34" i="26" s="1"/>
  <c r="AJ34" i="26"/>
  <c r="AI4" i="26"/>
  <c r="AK4" i="26" s="1"/>
  <c r="AJ4" i="26"/>
  <c r="AJ6" i="26"/>
  <c r="AI6" i="26"/>
  <c r="AK6" i="26" s="1"/>
  <c r="M12" i="42" a="1"/>
  <c r="M12" i="42" s="1"/>
  <c r="L12" i="42"/>
  <c r="M11" i="42" a="1"/>
  <c r="M11" i="42" s="1"/>
  <c r="L11" i="42"/>
  <c r="M10" i="42" a="1"/>
  <c r="M10" i="42" s="1"/>
  <c r="L10" i="42"/>
  <c r="M9" i="42" a="1"/>
  <c r="M9" i="42" s="1"/>
  <c r="L9" i="42"/>
  <c r="M8" i="42" a="1"/>
  <c r="M8" i="42" s="1"/>
  <c r="L8" i="42"/>
  <c r="F183" i="42" s="1"/>
  <c r="M7" i="42" a="1"/>
  <c r="M7" i="42" s="1"/>
  <c r="L7" i="42"/>
  <c r="M6" i="42" a="1"/>
  <c r="M6" i="42" s="1"/>
  <c r="L6" i="42"/>
  <c r="M5" i="42" a="1"/>
  <c r="M5" i="42" s="1"/>
  <c r="L5" i="42"/>
  <c r="F225" i="43" l="1"/>
  <c r="F217" i="43"/>
  <c r="F209" i="43"/>
  <c r="F222" i="43"/>
  <c r="F214" i="43"/>
  <c r="F206" i="43"/>
  <c r="F228" i="43"/>
  <c r="F224" i="43"/>
  <c r="F220" i="43"/>
  <c r="F216" i="43"/>
  <c r="F212" i="43"/>
  <c r="F208" i="43"/>
  <c r="F204" i="43"/>
  <c r="F227" i="43"/>
  <c r="F223" i="43"/>
  <c r="F219" i="43"/>
  <c r="F215" i="43"/>
  <c r="F211" i="43"/>
  <c r="F207" i="43"/>
  <c r="F203" i="43"/>
  <c r="F177" i="43"/>
  <c r="F179" i="43"/>
  <c r="F178" i="43"/>
  <c r="F111" i="43"/>
  <c r="F197" i="43"/>
  <c r="F117" i="43"/>
  <c r="F55" i="43"/>
  <c r="F116" i="43"/>
  <c r="F115" i="43"/>
  <c r="F53" i="43"/>
  <c r="F58" i="43"/>
  <c r="F114" i="43"/>
  <c r="F54" i="43"/>
  <c r="F50" i="43"/>
  <c r="F56" i="43"/>
  <c r="F52" i="43"/>
  <c r="F18" i="43"/>
  <c r="F23" i="43"/>
  <c r="F39" i="43"/>
  <c r="F5" i="43"/>
  <c r="F45" i="43"/>
  <c r="F186" i="43"/>
  <c r="F193" i="43"/>
  <c r="F9" i="43"/>
  <c r="F130" i="43"/>
  <c r="F13" i="43"/>
  <c r="F34" i="43"/>
  <c r="F185" i="43"/>
  <c r="F29" i="43"/>
  <c r="F194" i="43"/>
  <c r="F63" i="43"/>
  <c r="F119" i="43"/>
  <c r="F48" i="43"/>
  <c r="F44" i="43"/>
  <c r="F40" i="43"/>
  <c r="F36" i="43"/>
  <c r="F32" i="43"/>
  <c r="F28" i="43"/>
  <c r="F24" i="43"/>
  <c r="F20" i="43"/>
  <c r="F16" i="43"/>
  <c r="F4" i="43"/>
  <c r="F21" i="43"/>
  <c r="F31" i="43"/>
  <c r="F42" i="43"/>
  <c r="F65" i="43"/>
  <c r="F79" i="43"/>
  <c r="F87" i="43"/>
  <c r="F95" i="43"/>
  <c r="F103" i="43"/>
  <c r="F123" i="43"/>
  <c r="F138" i="43"/>
  <c r="F146" i="43"/>
  <c r="F154" i="43"/>
  <c r="F162" i="43"/>
  <c r="F170" i="43"/>
  <c r="F181" i="43"/>
  <c r="F189" i="43"/>
  <c r="F110" i="43"/>
  <c r="F106" i="43"/>
  <c r="F102" i="43"/>
  <c r="F98" i="43"/>
  <c r="F94" i="43"/>
  <c r="F90" i="43"/>
  <c r="F86" i="43"/>
  <c r="F82" i="43"/>
  <c r="F78" i="43"/>
  <c r="F74" i="43"/>
  <c r="F70" i="43"/>
  <c r="F66" i="43"/>
  <c r="F62" i="43"/>
  <c r="F113" i="43"/>
  <c r="F109" i="43"/>
  <c r="F105" i="43"/>
  <c r="F101" i="43"/>
  <c r="F97" i="43"/>
  <c r="F93" i="43"/>
  <c r="F89" i="43"/>
  <c r="F85" i="43"/>
  <c r="F81" i="43"/>
  <c r="F77" i="43"/>
  <c r="F73" i="43"/>
  <c r="F68" i="43"/>
  <c r="F75" i="43"/>
  <c r="F83" i="43"/>
  <c r="F91" i="43"/>
  <c r="F99" i="43"/>
  <c r="F107" i="43"/>
  <c r="F134" i="43"/>
  <c r="F142" i="43"/>
  <c r="F150" i="43"/>
  <c r="F158" i="43"/>
  <c r="F166" i="43"/>
  <c r="F174" i="43"/>
  <c r="F8" i="43"/>
  <c r="F12" i="43"/>
  <c r="F14" i="43"/>
  <c r="F19" i="43"/>
  <c r="F25" i="43"/>
  <c r="F30" i="43"/>
  <c r="F35" i="43"/>
  <c r="F41" i="43"/>
  <c r="F46" i="43"/>
  <c r="F51" i="43"/>
  <c r="F59" i="43"/>
  <c r="F64" i="43"/>
  <c r="F69" i="43"/>
  <c r="F76" i="43"/>
  <c r="F84" i="43"/>
  <c r="F92" i="43"/>
  <c r="F100" i="43"/>
  <c r="F108" i="43"/>
  <c r="F120" i="43"/>
  <c r="F135" i="43"/>
  <c r="F143" i="43"/>
  <c r="F151" i="43"/>
  <c r="F159" i="43"/>
  <c r="F167" i="43"/>
  <c r="F175" i="43"/>
  <c r="F7" i="43"/>
  <c r="F196" i="43"/>
  <c r="F192" i="43"/>
  <c r="F188" i="43"/>
  <c r="F184" i="43"/>
  <c r="F180" i="43"/>
  <c r="F195" i="43"/>
  <c r="F191" i="43"/>
  <c r="F187" i="43"/>
  <c r="F183" i="43"/>
  <c r="F11" i="43"/>
  <c r="F15" i="43"/>
  <c r="F26" i="43"/>
  <c r="F37" i="43"/>
  <c r="F47" i="43"/>
  <c r="F60" i="43"/>
  <c r="F71" i="43"/>
  <c r="F6" i="43"/>
  <c r="F173" i="43"/>
  <c r="F169" i="43"/>
  <c r="F165" i="43"/>
  <c r="F161" i="43"/>
  <c r="F157" i="43"/>
  <c r="F153" i="43"/>
  <c r="F149" i="43"/>
  <c r="F145" i="43"/>
  <c r="F141" i="43"/>
  <c r="F137" i="43"/>
  <c r="F133" i="43"/>
  <c r="F129" i="43"/>
  <c r="F122" i="43"/>
  <c r="F118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1" i="43"/>
  <c r="F10" i="43"/>
  <c r="F17" i="43"/>
  <c r="F22" i="43"/>
  <c r="F27" i="43"/>
  <c r="F33" i="43"/>
  <c r="F38" i="43"/>
  <c r="F43" i="43"/>
  <c r="F49" i="43"/>
  <c r="F61" i="43"/>
  <c r="F67" i="43"/>
  <c r="F72" i="43"/>
  <c r="F80" i="43"/>
  <c r="F88" i="43"/>
  <c r="F96" i="43"/>
  <c r="F104" i="43"/>
  <c r="F112" i="43"/>
  <c r="F124" i="43"/>
  <c r="F131" i="43"/>
  <c r="F139" i="43"/>
  <c r="F147" i="43"/>
  <c r="F155" i="43"/>
  <c r="F163" i="43"/>
  <c r="F171" i="43"/>
  <c r="F182" i="43"/>
  <c r="F190" i="43"/>
  <c r="F198" i="42"/>
  <c r="F194" i="42"/>
  <c r="F190" i="42"/>
  <c r="F186" i="42"/>
  <c r="F201" i="42"/>
  <c r="F197" i="42"/>
  <c r="F193" i="42"/>
  <c r="F189" i="42"/>
  <c r="F185" i="42"/>
  <c r="F200" i="42"/>
  <c r="F196" i="42"/>
  <c r="F192" i="42"/>
  <c r="F188" i="42"/>
  <c r="F184" i="42"/>
  <c r="F199" i="42"/>
  <c r="F195" i="42"/>
  <c r="F191" i="42"/>
  <c r="F187" i="42"/>
  <c r="F121" i="42"/>
  <c r="F120" i="42"/>
  <c r="F182" i="42"/>
  <c r="F175" i="42"/>
  <c r="F171" i="42"/>
  <c r="F167" i="42"/>
  <c r="F163" i="42"/>
  <c r="F159" i="42"/>
  <c r="F155" i="42"/>
  <c r="F151" i="42"/>
  <c r="F147" i="42"/>
  <c r="F143" i="42"/>
  <c r="F139" i="42"/>
  <c r="F135" i="42"/>
  <c r="F131" i="42"/>
  <c r="F127" i="42"/>
  <c r="F123" i="42"/>
  <c r="F181" i="42"/>
  <c r="F174" i="42"/>
  <c r="F170" i="42"/>
  <c r="F166" i="42"/>
  <c r="F162" i="42"/>
  <c r="F158" i="42"/>
  <c r="F154" i="42"/>
  <c r="F150" i="42"/>
  <c r="F146" i="42"/>
  <c r="F142" i="42"/>
  <c r="F138" i="42"/>
  <c r="F134" i="42"/>
  <c r="F130" i="42"/>
  <c r="F126" i="42"/>
  <c r="F122" i="42"/>
  <c r="F177" i="42"/>
  <c r="F173" i="42"/>
  <c r="F169" i="42"/>
  <c r="F165" i="42"/>
  <c r="F161" i="42"/>
  <c r="F157" i="42"/>
  <c r="F153" i="42"/>
  <c r="F149" i="42"/>
  <c r="F145" i="42"/>
  <c r="F141" i="42"/>
  <c r="F137" i="42"/>
  <c r="F133" i="42"/>
  <c r="F129" i="42"/>
  <c r="F125" i="42"/>
  <c r="F176" i="42"/>
  <c r="F172" i="42"/>
  <c r="F168" i="42"/>
  <c r="F164" i="42"/>
  <c r="F160" i="42"/>
  <c r="F156" i="42"/>
  <c r="F152" i="42"/>
  <c r="F148" i="42"/>
  <c r="F144" i="42"/>
  <c r="F140" i="42"/>
  <c r="F136" i="42"/>
  <c r="F132" i="42"/>
  <c r="F128" i="42"/>
  <c r="F124" i="42"/>
  <c r="F36" i="42"/>
  <c r="F67" i="42"/>
  <c r="F49" i="42"/>
  <c r="F45" i="42"/>
  <c r="F41" i="42"/>
  <c r="F66" i="42"/>
  <c r="F48" i="42"/>
  <c r="F44" i="42"/>
  <c r="F69" i="42"/>
  <c r="F51" i="42"/>
  <c r="F47" i="42"/>
  <c r="F43" i="42"/>
  <c r="F68" i="42"/>
  <c r="F50" i="42"/>
  <c r="F46" i="42"/>
  <c r="F42" i="42"/>
  <c r="F54" i="42"/>
  <c r="F64" i="42"/>
  <c r="F110" i="42"/>
  <c r="F100" i="42"/>
  <c r="F89" i="42"/>
  <c r="F78" i="42"/>
  <c r="F109" i="42"/>
  <c r="F98" i="42"/>
  <c r="F88" i="42"/>
  <c r="F77" i="42"/>
  <c r="F105" i="42"/>
  <c r="F94" i="42"/>
  <c r="F84" i="42"/>
  <c r="F73" i="42"/>
  <c r="F104" i="42"/>
  <c r="F93" i="42"/>
  <c r="F82" i="42"/>
  <c r="F72" i="42"/>
  <c r="F20" i="42"/>
  <c r="F31" i="42"/>
  <c r="F57" i="42"/>
  <c r="F21" i="42"/>
  <c r="F32" i="42"/>
  <c r="F58" i="42"/>
  <c r="F63" i="42"/>
  <c r="F59" i="42"/>
  <c r="F55" i="42"/>
  <c r="F61" i="42"/>
  <c r="F56" i="42"/>
  <c r="F65" i="42"/>
  <c r="F60" i="42"/>
  <c r="F15" i="42"/>
  <c r="F25" i="42"/>
  <c r="F62" i="42"/>
  <c r="F38" i="42"/>
  <c r="F34" i="42"/>
  <c r="F30" i="42"/>
  <c r="F26" i="42"/>
  <c r="F22" i="42"/>
  <c r="F18" i="42"/>
  <c r="F14" i="42"/>
  <c r="F13" i="42"/>
  <c r="F12" i="42"/>
  <c r="F11" i="42"/>
  <c r="F10" i="42"/>
  <c r="F9" i="42"/>
  <c r="F8" i="42"/>
  <c r="F7" i="42"/>
  <c r="F6" i="42"/>
  <c r="F5" i="42"/>
  <c r="F40" i="42"/>
  <c r="F35" i="42"/>
  <c r="F29" i="42"/>
  <c r="F24" i="42"/>
  <c r="F19" i="42"/>
  <c r="F39" i="42"/>
  <c r="F33" i="42"/>
  <c r="F28" i="42"/>
  <c r="F23" i="42"/>
  <c r="F17" i="42"/>
  <c r="F4" i="42"/>
  <c r="F16" i="42"/>
  <c r="F27" i="42"/>
  <c r="F37" i="42"/>
  <c r="F74" i="42"/>
  <c r="F80" i="42"/>
  <c r="F85" i="42"/>
  <c r="F90" i="42"/>
  <c r="F96" i="42"/>
  <c r="F101" i="42"/>
  <c r="F106" i="42"/>
  <c r="F112" i="42"/>
  <c r="F119" i="42"/>
  <c r="F111" i="42"/>
  <c r="F107" i="42"/>
  <c r="F103" i="42"/>
  <c r="F99" i="42"/>
  <c r="F95" i="42"/>
  <c r="F91" i="42"/>
  <c r="F87" i="42"/>
  <c r="F83" i="42"/>
  <c r="F79" i="42"/>
  <c r="F75" i="42"/>
  <c r="F71" i="42"/>
  <c r="F70" i="42"/>
  <c r="F76" i="42"/>
  <c r="F81" i="42"/>
  <c r="F86" i="42"/>
  <c r="F92" i="42"/>
  <c r="F97" i="42"/>
  <c r="F102" i="42"/>
  <c r="F108" i="42"/>
  <c r="F113" i="42"/>
  <c r="F118" i="42"/>
  <c r="AJ63" i="26"/>
  <c r="AI63" i="26"/>
  <c r="AK63" i="26" s="1"/>
  <c r="AJ62" i="26"/>
  <c r="AI62" i="26"/>
  <c r="AK62" i="26" s="1"/>
  <c r="AJ61" i="26"/>
  <c r="AI61" i="26"/>
  <c r="AK61" i="26" s="1"/>
  <c r="AJ60" i="26"/>
  <c r="AI60" i="26"/>
  <c r="AK60" i="26" s="1"/>
  <c r="AJ59" i="26"/>
  <c r="AI59" i="26"/>
  <c r="AK59" i="26" s="1"/>
  <c r="AJ58" i="26"/>
  <c r="AI58" i="26"/>
  <c r="AK58" i="26" s="1"/>
  <c r="AJ57" i="26"/>
  <c r="AI57" i="26"/>
  <c r="AK57" i="26" s="1"/>
  <c r="AJ56" i="26"/>
  <c r="AI56" i="26"/>
  <c r="AK56" i="26" s="1"/>
  <c r="AJ55" i="26"/>
  <c r="AI55" i="26"/>
  <c r="AK55" i="26" s="1"/>
  <c r="AJ54" i="26"/>
  <c r="AI54" i="26"/>
  <c r="AK54" i="26" s="1"/>
  <c r="AJ53" i="26"/>
  <c r="AI53" i="26"/>
  <c r="AK53" i="26" s="1"/>
  <c r="AJ52" i="26"/>
  <c r="AI52" i="26"/>
  <c r="AK52" i="26" s="1"/>
  <c r="AJ51" i="26"/>
  <c r="AI51" i="26"/>
  <c r="AK51" i="26" s="1"/>
  <c r="AJ50" i="26"/>
  <c r="AI50" i="26"/>
  <c r="AK50" i="26" s="1"/>
  <c r="AC47" i="34"/>
  <c r="AE47" i="34" s="1"/>
  <c r="AD47" i="34"/>
  <c r="AC70" i="34"/>
  <c r="AE70" i="34" s="1"/>
  <c r="AD70" i="34"/>
  <c r="AC72" i="34"/>
  <c r="AE72" i="34" s="1"/>
  <c r="AD72" i="34"/>
  <c r="AC71" i="34"/>
  <c r="AE71" i="34" s="1"/>
  <c r="AD71" i="34"/>
  <c r="AC68" i="34"/>
  <c r="AE68" i="34" s="1"/>
  <c r="AD68" i="34"/>
  <c r="AC75" i="34"/>
  <c r="AE75" i="34" s="1"/>
  <c r="AD75" i="34"/>
  <c r="AC76" i="34"/>
  <c r="AE76" i="34" s="1"/>
  <c r="AD76" i="34"/>
  <c r="AC73" i="34"/>
  <c r="AE73" i="34" s="1"/>
  <c r="AD73" i="34"/>
  <c r="AC79" i="34"/>
  <c r="AE79" i="34" s="1"/>
  <c r="AD79" i="34"/>
  <c r="AC80" i="34"/>
  <c r="AE80" i="34" s="1"/>
  <c r="AD80" i="34"/>
  <c r="AC81" i="34"/>
  <c r="AE81" i="34" s="1"/>
  <c r="AD81" i="34"/>
  <c r="AC77" i="34"/>
  <c r="AE77" i="34" s="1"/>
  <c r="AD77" i="34"/>
  <c r="AC57" i="34"/>
  <c r="AE57" i="34" s="1"/>
  <c r="AD57" i="34"/>
  <c r="AC85" i="34"/>
  <c r="AE85" i="34" s="1"/>
  <c r="AD85" i="34"/>
  <c r="AC86" i="34"/>
  <c r="AE86" i="34" s="1"/>
  <c r="AD86" i="34"/>
  <c r="AC88" i="34"/>
  <c r="AE88" i="34" s="1"/>
  <c r="AD88" i="34"/>
  <c r="AC37" i="34"/>
  <c r="AE37" i="34" s="1"/>
  <c r="AD37" i="34"/>
  <c r="AC89" i="34"/>
  <c r="AE89" i="34" s="1"/>
  <c r="AD89" i="34"/>
  <c r="AC93" i="34"/>
  <c r="AE93" i="34" s="1"/>
  <c r="AD93" i="34"/>
  <c r="AC87" i="34"/>
  <c r="AE87" i="34" s="1"/>
  <c r="AD87" i="34"/>
  <c r="AC78" i="34"/>
  <c r="AE78" i="34" s="1"/>
  <c r="AD78" i="34"/>
  <c r="AC94" i="34"/>
  <c r="AE94" i="34" s="1"/>
  <c r="AD94" i="34"/>
  <c r="AC96" i="34"/>
  <c r="AE96" i="34" s="1"/>
  <c r="AD96" i="34"/>
  <c r="AC83" i="34"/>
  <c r="AE83" i="34" s="1"/>
  <c r="AD83" i="34"/>
  <c r="AC82" i="34"/>
  <c r="AE82" i="34" s="1"/>
  <c r="AD82" i="34"/>
  <c r="AC65" i="34"/>
  <c r="AE65" i="34" s="1"/>
  <c r="AD65" i="34"/>
  <c r="AC84" i="34"/>
  <c r="AE84" i="34" s="1"/>
  <c r="AD84" i="34"/>
  <c r="AC99" i="34"/>
  <c r="AE99" i="34" s="1"/>
  <c r="AD99" i="34"/>
  <c r="AC90" i="34"/>
  <c r="AE90" i="34" s="1"/>
  <c r="AD90" i="34"/>
  <c r="AC97" i="34"/>
  <c r="AE97" i="34" s="1"/>
  <c r="AD97" i="34"/>
  <c r="AC100" i="34"/>
  <c r="AE100" i="34" s="1"/>
  <c r="AD100" i="34"/>
  <c r="AC101" i="34"/>
  <c r="AE101" i="34" s="1"/>
  <c r="AD101" i="34"/>
  <c r="AC102" i="34"/>
  <c r="AE102" i="34" s="1"/>
  <c r="AD102" i="34"/>
  <c r="AC103" i="34"/>
  <c r="AE103" i="34" s="1"/>
  <c r="AD103" i="34"/>
  <c r="AC105" i="34"/>
  <c r="AE105" i="34" s="1"/>
  <c r="AD105" i="34"/>
  <c r="AC98" i="34"/>
  <c r="AE98" i="34" s="1"/>
  <c r="AD98" i="34"/>
  <c r="AC92" i="34"/>
  <c r="AE92" i="34" s="1"/>
  <c r="AD92" i="34"/>
  <c r="AC91" i="34"/>
  <c r="AE91" i="34" s="1"/>
  <c r="AD91" i="34"/>
  <c r="AC109" i="34"/>
  <c r="AE109" i="34" s="1"/>
  <c r="AD109" i="34"/>
  <c r="AC106" i="34"/>
  <c r="AE106" i="34" s="1"/>
  <c r="AD106" i="34"/>
  <c r="AC95" i="34"/>
  <c r="AE95" i="34" s="1"/>
  <c r="AD95" i="34"/>
  <c r="AC111" i="34"/>
  <c r="AE111" i="34" s="1"/>
  <c r="AD111" i="34"/>
  <c r="AC112" i="34"/>
  <c r="AE112" i="34" s="1"/>
  <c r="AD112" i="34"/>
  <c r="AC113" i="34"/>
  <c r="AE113" i="34" s="1"/>
  <c r="AD113" i="34"/>
  <c r="AC74" i="34"/>
  <c r="AE74" i="34" s="1"/>
  <c r="AD74" i="34"/>
  <c r="AC114" i="34"/>
  <c r="AE114" i="34" s="1"/>
  <c r="AD114" i="34"/>
  <c r="AC115" i="34"/>
  <c r="AE115" i="34" s="1"/>
  <c r="AD115" i="34"/>
  <c r="AC116" i="34"/>
  <c r="AE116" i="34" s="1"/>
  <c r="AD116" i="34"/>
  <c r="AC117" i="34"/>
  <c r="AE117" i="34" s="1"/>
  <c r="AD117" i="34"/>
  <c r="AC118" i="34"/>
  <c r="AE118" i="34" s="1"/>
  <c r="AD118" i="34"/>
  <c r="AC122" i="34"/>
  <c r="AE122" i="34" s="1"/>
  <c r="AD122" i="34"/>
  <c r="AC124" i="34"/>
  <c r="AE124" i="34" s="1"/>
  <c r="AD124" i="34"/>
  <c r="AC127" i="34"/>
  <c r="AE127" i="34" s="1"/>
  <c r="AD127" i="34"/>
  <c r="AC128" i="34"/>
  <c r="AE128" i="34" s="1"/>
  <c r="AD128" i="34"/>
  <c r="AC129" i="34"/>
  <c r="AE129" i="34" s="1"/>
  <c r="AD129" i="34"/>
  <c r="AC131" i="34"/>
  <c r="AE131" i="34" s="1"/>
  <c r="AD131" i="34"/>
  <c r="AC132" i="34"/>
  <c r="AE132" i="34" s="1"/>
  <c r="AD132" i="34"/>
  <c r="AC28" i="34"/>
  <c r="AE28" i="34" s="1"/>
  <c r="AD28" i="34"/>
  <c r="AC135" i="34"/>
  <c r="AE135" i="34" s="1"/>
  <c r="AD135" i="34"/>
  <c r="AC136" i="34"/>
  <c r="AE136" i="34" s="1"/>
  <c r="AD136" i="34"/>
  <c r="AC139" i="34"/>
  <c r="AE139" i="34" s="1"/>
  <c r="AD139" i="34"/>
  <c r="AC140" i="34"/>
  <c r="AE140" i="34" s="1"/>
  <c r="AD140" i="34"/>
  <c r="AC142" i="34"/>
  <c r="AE142" i="34" s="1"/>
  <c r="AD142" i="34"/>
  <c r="AC143" i="34"/>
  <c r="AE143" i="34" s="1"/>
  <c r="AD143" i="34"/>
  <c r="AC145" i="34"/>
  <c r="AE145" i="34" s="1"/>
  <c r="AD145" i="34"/>
  <c r="AC147" i="34"/>
  <c r="AE147" i="34" s="1"/>
  <c r="AD147" i="34"/>
  <c r="AC120" i="34"/>
  <c r="AE120" i="34" s="1"/>
  <c r="AD120" i="34"/>
  <c r="AC130" i="34"/>
  <c r="AE130" i="34" s="1"/>
  <c r="AD130" i="34"/>
  <c r="AC150" i="34"/>
  <c r="AE150" i="34" s="1"/>
  <c r="AD150" i="34"/>
  <c r="AC151" i="34"/>
  <c r="AE151" i="34" s="1"/>
  <c r="AD151" i="34"/>
  <c r="AC153" i="34"/>
  <c r="AE153" i="34" s="1"/>
  <c r="AD153" i="34"/>
  <c r="AC152" i="34"/>
  <c r="AE152" i="34" s="1"/>
  <c r="AD152" i="34"/>
  <c r="AC156" i="34"/>
  <c r="AE156" i="34" s="1"/>
  <c r="AD156" i="34"/>
  <c r="AC157" i="34"/>
  <c r="AE157" i="34" s="1"/>
  <c r="AD157" i="34"/>
  <c r="AC125" i="34"/>
  <c r="AE125" i="34" s="1"/>
  <c r="AD125" i="34"/>
  <c r="AC158" i="34"/>
  <c r="AE158" i="34" s="1"/>
  <c r="AD158" i="34"/>
  <c r="AC159" i="34"/>
  <c r="AE159" i="34" s="1"/>
  <c r="AD159" i="34"/>
  <c r="AC119" i="34"/>
  <c r="AE119" i="34" s="1"/>
  <c r="AD119" i="34"/>
  <c r="AC110" i="34"/>
  <c r="AE110" i="34" s="1"/>
  <c r="AD110" i="34"/>
  <c r="AC160" i="34"/>
  <c r="AE160" i="34" s="1"/>
  <c r="AD160" i="34"/>
  <c r="AC161" i="34"/>
  <c r="AE161" i="34" s="1"/>
  <c r="AD161" i="34"/>
  <c r="AC162" i="34"/>
  <c r="AE162" i="34" s="1"/>
  <c r="AD162" i="34"/>
  <c r="AC163" i="34"/>
  <c r="AE163" i="34" s="1"/>
  <c r="AD163" i="34"/>
  <c r="AC108" i="34"/>
  <c r="AE108" i="34" s="1"/>
  <c r="AD108" i="34"/>
  <c r="AC164" i="34"/>
  <c r="AE164" i="34" s="1"/>
  <c r="AD164" i="34"/>
  <c r="AC165" i="34"/>
  <c r="AE165" i="34" s="1"/>
  <c r="AD165" i="34"/>
  <c r="AC133" i="34"/>
  <c r="AE133" i="34" s="1"/>
  <c r="AD133" i="34"/>
  <c r="AC166" i="34"/>
  <c r="AE166" i="34" s="1"/>
  <c r="AD166" i="34"/>
  <c r="AC167" i="34"/>
  <c r="AE167" i="34" s="1"/>
  <c r="AD167" i="34"/>
  <c r="AC168" i="34"/>
  <c r="AE168" i="34" s="1"/>
  <c r="AD168" i="34"/>
  <c r="AC149" i="34"/>
  <c r="AE149" i="34" s="1"/>
  <c r="AD149" i="34"/>
  <c r="AC169" i="34"/>
  <c r="AE169" i="34" s="1"/>
  <c r="AD169" i="34"/>
  <c r="AC137" i="34"/>
  <c r="AE137" i="34" s="1"/>
  <c r="AD137" i="34"/>
  <c r="AC148" i="34"/>
  <c r="AE148" i="34" s="1"/>
  <c r="AD148" i="34"/>
  <c r="AC170" i="34"/>
  <c r="AE170" i="34" s="1"/>
  <c r="AD170" i="34"/>
  <c r="AC171" i="34"/>
  <c r="AE171" i="34" s="1"/>
  <c r="AD171" i="34"/>
  <c r="AC172" i="34"/>
  <c r="AE172" i="34" s="1"/>
  <c r="AD172" i="34"/>
  <c r="AC173" i="34"/>
  <c r="AE173" i="34" s="1"/>
  <c r="AD173" i="34"/>
  <c r="AC174" i="34"/>
  <c r="AE174" i="34" s="1"/>
  <c r="AD174" i="34"/>
  <c r="AC175" i="34"/>
  <c r="AE175" i="34" s="1"/>
  <c r="AD175" i="34"/>
  <c r="AC176" i="34"/>
  <c r="AE176" i="34" s="1"/>
  <c r="AD176" i="34"/>
  <c r="AC177" i="34"/>
  <c r="AE177" i="34" s="1"/>
  <c r="AD177" i="34"/>
  <c r="AC178" i="34"/>
  <c r="AE178" i="34" s="1"/>
  <c r="AD178" i="34"/>
  <c r="AC179" i="34"/>
  <c r="AE179" i="34" s="1"/>
  <c r="AD179" i="34"/>
  <c r="AC180" i="34"/>
  <c r="AE180" i="34" s="1"/>
  <c r="AD180" i="34"/>
  <c r="AC181" i="34"/>
  <c r="AE181" i="34" s="1"/>
  <c r="AD181" i="34"/>
  <c r="AC123" i="34"/>
  <c r="AE123" i="34" s="1"/>
  <c r="AD123" i="34"/>
  <c r="AC182" i="34"/>
  <c r="AE182" i="34" s="1"/>
  <c r="AD182" i="34"/>
  <c r="AC126" i="34"/>
  <c r="AE126" i="34" s="1"/>
  <c r="AD126" i="34"/>
  <c r="AC183" i="34"/>
  <c r="AE183" i="34" s="1"/>
  <c r="AD183" i="34"/>
  <c r="AC184" i="34"/>
  <c r="AE184" i="34" s="1"/>
  <c r="AD184" i="34"/>
  <c r="AC185" i="34"/>
  <c r="AE185" i="34" s="1"/>
  <c r="AD185" i="34"/>
  <c r="AC144" i="34"/>
  <c r="AE144" i="34" s="1"/>
  <c r="AD144" i="34"/>
  <c r="AC186" i="34"/>
  <c r="AE186" i="34" s="1"/>
  <c r="AD186" i="34"/>
  <c r="AC187" i="34"/>
  <c r="AE187" i="34" s="1"/>
  <c r="AD187" i="34"/>
  <c r="AC188" i="34"/>
  <c r="AE188" i="34" s="1"/>
  <c r="AD188" i="34"/>
  <c r="AC155" i="34"/>
  <c r="AE155" i="34" s="1"/>
  <c r="AD155" i="34"/>
  <c r="AC189" i="34"/>
  <c r="AE189" i="34" s="1"/>
  <c r="AD189" i="34"/>
  <c r="AC190" i="34"/>
  <c r="AE190" i="34" s="1"/>
  <c r="AD190" i="34"/>
  <c r="AC191" i="34"/>
  <c r="AE191" i="34" s="1"/>
  <c r="AD191" i="34"/>
  <c r="AC192" i="34"/>
  <c r="AE192" i="34" s="1"/>
  <c r="AD192" i="34"/>
  <c r="AC193" i="34"/>
  <c r="AE193" i="34" s="1"/>
  <c r="AD193" i="34"/>
  <c r="AC194" i="34"/>
  <c r="AE194" i="34" s="1"/>
  <c r="AD194" i="34"/>
  <c r="AC195" i="34"/>
  <c r="AE195" i="34" s="1"/>
  <c r="AD195" i="34"/>
  <c r="AC107" i="34"/>
  <c r="AE107" i="34" s="1"/>
  <c r="AD107" i="34"/>
  <c r="AC104" i="34"/>
  <c r="AE104" i="34" s="1"/>
  <c r="AD104" i="34"/>
  <c r="AC196" i="34"/>
  <c r="AE196" i="34" s="1"/>
  <c r="AD196" i="34"/>
  <c r="AC197" i="34"/>
  <c r="AE197" i="34" s="1"/>
  <c r="AD197" i="34"/>
  <c r="AC198" i="34"/>
  <c r="AE198" i="34" s="1"/>
  <c r="AD198" i="34"/>
  <c r="AC199" i="34"/>
  <c r="AE199" i="34" s="1"/>
  <c r="AD199" i="34"/>
  <c r="AC200" i="34"/>
  <c r="AE200" i="34" s="1"/>
  <c r="AD200" i="34"/>
  <c r="AC201" i="34"/>
  <c r="AE201" i="34" s="1"/>
  <c r="AD201" i="34"/>
  <c r="AC146" i="34"/>
  <c r="AE146" i="34" s="1"/>
  <c r="AD146" i="34"/>
  <c r="AC121" i="34"/>
  <c r="AE121" i="34" s="1"/>
  <c r="AD121" i="34"/>
  <c r="AC134" i="34"/>
  <c r="AE134" i="34" s="1"/>
  <c r="AD134" i="34"/>
  <c r="AC154" i="34"/>
  <c r="AE154" i="34" s="1"/>
  <c r="AD154" i="34"/>
  <c r="AC202" i="34"/>
  <c r="AE202" i="34" s="1"/>
  <c r="AD202" i="34"/>
  <c r="AC138" i="34"/>
  <c r="AE138" i="34" s="1"/>
  <c r="AD138" i="34"/>
  <c r="AC203" i="34"/>
  <c r="AE203" i="34" s="1"/>
  <c r="AD203" i="34"/>
  <c r="AC204" i="34"/>
  <c r="AE204" i="34" s="1"/>
  <c r="AD204" i="34"/>
  <c r="AC205" i="34"/>
  <c r="AE205" i="34" s="1"/>
  <c r="AD205" i="34"/>
  <c r="AC206" i="34"/>
  <c r="AE206" i="34" s="1"/>
  <c r="AD206" i="34"/>
  <c r="AC207" i="34"/>
  <c r="AE207" i="34" s="1"/>
  <c r="AD207" i="34"/>
  <c r="AC208" i="34"/>
  <c r="AE208" i="34" s="1"/>
  <c r="AD208" i="34"/>
  <c r="AC209" i="34"/>
  <c r="AE209" i="34" s="1"/>
  <c r="AD209" i="34"/>
  <c r="AC210" i="34"/>
  <c r="AE210" i="34" s="1"/>
  <c r="AD210" i="34"/>
  <c r="AC211" i="34"/>
  <c r="AE211" i="34" s="1"/>
  <c r="AD211" i="34"/>
  <c r="AC212" i="34"/>
  <c r="AE212" i="34" s="1"/>
  <c r="AD212" i="34"/>
  <c r="AC213" i="34"/>
  <c r="AE213" i="34" s="1"/>
  <c r="AD213" i="34"/>
  <c r="AC214" i="34"/>
  <c r="AE214" i="34" s="1"/>
  <c r="AD214" i="34"/>
  <c r="AC215" i="34"/>
  <c r="AE215" i="34" s="1"/>
  <c r="AD215" i="34"/>
  <c r="AC216" i="34"/>
  <c r="AE216" i="34" s="1"/>
  <c r="AD216" i="34"/>
  <c r="AC217" i="34"/>
  <c r="AE217" i="34" s="1"/>
  <c r="AD217" i="34"/>
  <c r="AC218" i="34"/>
  <c r="AE218" i="34" s="1"/>
  <c r="AD218" i="34"/>
  <c r="AC219" i="34"/>
  <c r="AE219" i="34" s="1"/>
  <c r="AD219" i="34"/>
  <c r="AC220" i="34"/>
  <c r="AE220" i="34" s="1"/>
  <c r="AD220" i="34"/>
  <c r="AC221" i="34"/>
  <c r="AE221" i="34" s="1"/>
  <c r="AD221" i="34"/>
  <c r="AC222" i="34"/>
  <c r="AE222" i="34" s="1"/>
  <c r="AD222" i="34"/>
  <c r="AC141" i="34"/>
  <c r="AE141" i="34" s="1"/>
  <c r="AD141" i="34"/>
  <c r="AC223" i="34"/>
  <c r="AE223" i="34" s="1"/>
  <c r="AD223" i="34"/>
  <c r="AC224" i="34"/>
  <c r="AE224" i="34" s="1"/>
  <c r="AD224" i="34"/>
  <c r="AC225" i="34"/>
  <c r="AE225" i="34" s="1"/>
  <c r="AD225" i="34"/>
  <c r="AC226" i="34"/>
  <c r="AE226" i="34" s="1"/>
  <c r="AD226" i="34"/>
  <c r="AC227" i="34"/>
  <c r="AE227" i="34" s="1"/>
  <c r="AD227" i="34"/>
  <c r="AC228" i="34"/>
  <c r="AE228" i="34" s="1"/>
  <c r="AD228" i="34"/>
  <c r="AC229" i="34"/>
  <c r="AE229" i="34" s="1"/>
  <c r="AD229" i="34"/>
  <c r="AC230" i="34"/>
  <c r="AE230" i="34" s="1"/>
  <c r="AD230" i="34"/>
  <c r="AC231" i="34"/>
  <c r="AE231" i="34" s="1"/>
  <c r="AD231" i="34"/>
  <c r="AC232" i="34"/>
  <c r="AE232" i="34" s="1"/>
  <c r="AD232" i="34"/>
  <c r="AC233" i="34"/>
  <c r="AE233" i="34" s="1"/>
  <c r="AD233" i="34"/>
  <c r="AC234" i="34"/>
  <c r="AE234" i="34" s="1"/>
  <c r="AD234" i="34"/>
  <c r="AD44" i="34"/>
  <c r="AC44" i="34"/>
  <c r="AE44" i="34" s="1"/>
  <c r="AD69" i="34"/>
  <c r="AC69" i="34"/>
  <c r="AE69" i="34" s="1"/>
  <c r="AD62" i="34"/>
  <c r="AC62" i="34"/>
  <c r="AE62" i="34" s="1"/>
  <c r="AD67" i="34"/>
  <c r="AC67" i="34"/>
  <c r="AE67" i="34" s="1"/>
  <c r="AD66" i="34"/>
  <c r="AC66" i="34"/>
  <c r="AE66" i="34" s="1"/>
  <c r="AD59" i="34"/>
  <c r="AC59" i="34"/>
  <c r="AE59" i="34" s="1"/>
  <c r="AD55" i="34"/>
  <c r="AC55" i="34"/>
  <c r="AE55" i="34" s="1"/>
  <c r="AD64" i="34"/>
  <c r="AC64" i="34"/>
  <c r="AE64" i="34" s="1"/>
  <c r="AD63" i="34"/>
  <c r="AC63" i="34"/>
  <c r="AE63" i="34" s="1"/>
  <c r="AD61" i="34"/>
  <c r="AC61" i="34"/>
  <c r="AE61" i="34" s="1"/>
  <c r="AD60" i="34"/>
  <c r="AC60" i="34"/>
  <c r="AE60" i="34" s="1"/>
  <c r="AD36" i="34"/>
  <c r="AC36" i="34"/>
  <c r="AE36" i="34" s="1"/>
  <c r="AD42" i="34"/>
  <c r="AC42" i="34"/>
  <c r="AE42" i="34" s="1"/>
  <c r="AD48" i="34"/>
  <c r="AC48" i="34"/>
  <c r="AE48" i="34" s="1"/>
  <c r="AD58" i="34"/>
  <c r="AC58" i="34"/>
  <c r="AE58" i="34" s="1"/>
  <c r="AD51" i="34"/>
  <c r="AC51" i="34"/>
  <c r="AE51" i="34" s="1"/>
  <c r="AD54" i="34"/>
  <c r="AC54" i="34"/>
  <c r="AE54" i="34" s="1"/>
  <c r="AD32" i="34"/>
  <c r="AC32" i="34"/>
  <c r="AE32" i="34" s="1"/>
  <c r="AD56" i="34"/>
  <c r="AC56" i="34"/>
  <c r="AE56" i="34" s="1"/>
  <c r="AD46" i="34"/>
  <c r="AC46" i="34"/>
  <c r="AE46" i="34" s="1"/>
  <c r="AD49" i="34"/>
  <c r="AC49" i="34"/>
  <c r="AE49" i="34" s="1"/>
  <c r="AD34" i="34"/>
  <c r="AC34" i="34"/>
  <c r="AE34" i="34" s="1"/>
  <c r="AD38" i="34"/>
  <c r="AC38" i="34"/>
  <c r="AE38" i="34" s="1"/>
  <c r="AD53" i="34"/>
  <c r="AC53" i="34"/>
  <c r="AE53" i="34" s="1"/>
  <c r="AD52" i="34"/>
  <c r="AC52" i="34"/>
  <c r="AE52" i="34" s="1"/>
  <c r="AD39" i="34"/>
  <c r="AC39" i="34"/>
  <c r="AE39" i="34" s="1"/>
  <c r="AD50" i="34"/>
  <c r="AC50" i="34"/>
  <c r="AE50" i="34" s="1"/>
  <c r="AD40" i="34"/>
  <c r="AC40" i="34"/>
  <c r="AE40" i="34" s="1"/>
  <c r="AD35" i="34"/>
  <c r="AC35" i="34"/>
  <c r="AE35" i="34" s="1"/>
  <c r="AD45" i="34"/>
  <c r="AC45" i="34"/>
  <c r="AE45" i="34" s="1"/>
  <c r="AD43" i="34"/>
  <c r="AC43" i="34"/>
  <c r="AE43" i="34" s="1"/>
  <c r="AD41" i="34"/>
  <c r="AC41" i="34"/>
  <c r="AE41" i="34" s="1"/>
  <c r="AD24" i="34"/>
  <c r="AC24" i="34"/>
  <c r="AE24" i="34" s="1"/>
  <c r="AD33" i="34"/>
  <c r="AC33" i="34"/>
  <c r="AE33" i="34" s="1"/>
  <c r="AD31" i="34"/>
  <c r="AC31" i="34"/>
  <c r="AE31" i="34" s="1"/>
  <c r="AD30" i="34"/>
  <c r="AC30" i="34"/>
  <c r="AE30" i="34" s="1"/>
  <c r="AD29" i="34"/>
  <c r="AC29" i="34"/>
  <c r="AE29" i="34" s="1"/>
  <c r="AD23" i="34"/>
  <c r="AC23" i="34"/>
  <c r="AE23" i="34" s="1"/>
  <c r="AD27" i="34"/>
  <c r="AC27" i="34"/>
  <c r="AE27" i="34" s="1"/>
  <c r="AD26" i="34"/>
  <c r="AC26" i="34"/>
  <c r="AE26" i="34" s="1"/>
  <c r="AD22" i="34"/>
  <c r="AC22" i="34"/>
  <c r="AE22" i="34" s="1"/>
  <c r="AD14" i="34"/>
  <c r="AC14" i="34"/>
  <c r="AE14" i="34" s="1"/>
  <c r="AD25" i="34"/>
  <c r="AC25" i="34"/>
  <c r="AE25" i="34" s="1"/>
  <c r="AD21" i="34"/>
  <c r="AC21" i="34"/>
  <c r="AE21" i="34" s="1"/>
  <c r="AD16" i="34"/>
  <c r="AC16" i="34"/>
  <c r="AE16" i="34" s="1"/>
  <c r="AD19" i="34"/>
  <c r="AC19" i="34"/>
  <c r="AE19" i="34" s="1"/>
  <c r="AD20" i="34"/>
  <c r="AC20" i="34"/>
  <c r="AE20" i="34" s="1"/>
  <c r="AD18" i="34"/>
  <c r="AC18" i="34"/>
  <c r="AE18" i="34" s="1"/>
  <c r="AD17" i="34"/>
  <c r="AC17" i="34"/>
  <c r="AE17" i="34" s="1"/>
  <c r="AD15" i="34"/>
  <c r="AC15" i="34"/>
  <c r="AE15" i="34" s="1"/>
  <c r="AD11" i="34"/>
  <c r="AC11" i="34"/>
  <c r="AE11" i="34" s="1"/>
  <c r="AD13" i="34"/>
  <c r="AC13" i="34"/>
  <c r="AE13" i="34" s="1"/>
  <c r="AD12" i="34"/>
  <c r="AC12" i="34"/>
  <c r="AE12" i="34" s="1"/>
  <c r="AD7" i="34"/>
  <c r="AC7" i="34"/>
  <c r="AE7" i="34" s="1"/>
  <c r="AD10" i="34"/>
  <c r="AC10" i="34"/>
  <c r="AE10" i="34" s="1"/>
  <c r="AD6" i="34"/>
  <c r="AC6" i="34"/>
  <c r="AE6" i="34" s="1"/>
  <c r="AD8" i="34"/>
  <c r="AC8" i="34"/>
  <c r="AE8" i="34" s="1"/>
  <c r="AD9" i="34"/>
  <c r="AC9" i="34"/>
  <c r="AE9" i="34" s="1"/>
  <c r="AD4" i="34"/>
  <c r="AC4" i="34"/>
  <c r="AE4" i="34" s="1"/>
  <c r="AD5" i="34"/>
  <c r="AC5" i="34"/>
  <c r="AE5" i="34" s="1"/>
  <c r="AI27" i="5"/>
  <c r="AK27" i="5" s="1"/>
  <c r="N25" i="45" s="1"/>
  <c r="AJ27" i="5"/>
  <c r="AI31" i="5"/>
  <c r="AK31" i="5" s="1"/>
  <c r="N29" i="45" s="1"/>
  <c r="AJ31" i="5"/>
  <c r="AI35" i="5"/>
  <c r="AK35" i="5" s="1"/>
  <c r="N33" i="45" s="1"/>
  <c r="AJ35" i="5"/>
  <c r="AI33" i="5"/>
  <c r="AK33" i="5" s="1"/>
  <c r="N31" i="45" s="1"/>
  <c r="AJ33" i="5"/>
  <c r="AI34" i="5"/>
  <c r="AK34" i="5" s="1"/>
  <c r="N32" i="45" s="1"/>
  <c r="AJ34" i="5"/>
  <c r="AI23" i="5"/>
  <c r="AK23" i="5" s="1"/>
  <c r="N21" i="45" s="1"/>
  <c r="AJ23" i="5"/>
  <c r="AI32" i="5"/>
  <c r="AK32" i="5" s="1"/>
  <c r="N30" i="45" s="1"/>
  <c r="AJ32" i="5"/>
  <c r="AI36" i="5"/>
  <c r="AK36" i="5" s="1"/>
  <c r="N34" i="45" s="1"/>
  <c r="AJ36" i="5"/>
  <c r="AI37" i="5"/>
  <c r="AK37" i="5" s="1"/>
  <c r="N35" i="45" s="1"/>
  <c r="AJ37" i="5"/>
  <c r="AI42" i="5"/>
  <c r="AK42" i="5" s="1"/>
  <c r="N40" i="45" s="1"/>
  <c r="AJ42" i="5"/>
  <c r="AI38" i="5"/>
  <c r="AK38" i="5" s="1"/>
  <c r="N36" i="45" s="1"/>
  <c r="AJ38" i="5"/>
  <c r="AI40" i="5"/>
  <c r="AK40" i="5" s="1"/>
  <c r="N38" i="45" s="1"/>
  <c r="AJ40" i="5"/>
  <c r="AI39" i="5"/>
  <c r="AK39" i="5" s="1"/>
  <c r="N37" i="45" s="1"/>
  <c r="AJ39" i="5"/>
  <c r="AI43" i="5"/>
  <c r="AK43" i="5" s="1"/>
  <c r="N41" i="45" s="1"/>
  <c r="AJ43" i="5"/>
  <c r="AI47" i="5"/>
  <c r="AK47" i="5" s="1"/>
  <c r="N45" i="45" s="1"/>
  <c r="AJ47" i="5"/>
  <c r="AI41" i="5"/>
  <c r="AK41" i="5" s="1"/>
  <c r="N39" i="45" s="1"/>
  <c r="AJ41" i="5"/>
  <c r="AI45" i="5"/>
  <c r="AK45" i="5" s="1"/>
  <c r="N43" i="45" s="1"/>
  <c r="AJ45" i="5"/>
  <c r="AI44" i="5"/>
  <c r="AK44" i="5" s="1"/>
  <c r="N42" i="45" s="1"/>
  <c r="AJ44" i="5"/>
  <c r="AI48" i="5"/>
  <c r="AK48" i="5" s="1"/>
  <c r="N46" i="45" s="1"/>
  <c r="AJ48" i="5"/>
  <c r="AI46" i="5"/>
  <c r="AK46" i="5" s="1"/>
  <c r="N44" i="45" s="1"/>
  <c r="AJ46" i="5"/>
  <c r="AI49" i="5"/>
  <c r="AK49" i="5" s="1"/>
  <c r="N47" i="45" s="1"/>
  <c r="AJ49" i="5"/>
  <c r="AI51" i="5"/>
  <c r="AK51" i="5" s="1"/>
  <c r="N49" i="45" s="1"/>
  <c r="AJ51" i="5"/>
  <c r="AI50" i="5"/>
  <c r="AK50" i="5" s="1"/>
  <c r="N48" i="45" s="1"/>
  <c r="AJ50" i="5"/>
  <c r="AI52" i="5"/>
  <c r="AK52" i="5" s="1"/>
  <c r="N50" i="45" s="1"/>
  <c r="AJ52" i="5"/>
  <c r="AI53" i="5"/>
  <c r="AK53" i="5" s="1"/>
  <c r="N51" i="45" s="1"/>
  <c r="AJ53" i="5"/>
  <c r="AI54" i="5"/>
  <c r="AK54" i="5" s="1"/>
  <c r="N52" i="45" s="1"/>
  <c r="AJ54" i="5"/>
  <c r="AI55" i="5"/>
  <c r="AK55" i="5" s="1"/>
  <c r="N53" i="45" s="1"/>
  <c r="AJ55" i="5"/>
  <c r="AI56" i="5"/>
  <c r="AK56" i="5" s="1"/>
  <c r="N54" i="45" s="1"/>
  <c r="AJ56" i="5"/>
  <c r="AI57" i="5"/>
  <c r="AK57" i="5" s="1"/>
  <c r="N55" i="45" s="1"/>
  <c r="AJ57" i="5"/>
  <c r="AI58" i="5"/>
  <c r="AK58" i="5" s="1"/>
  <c r="N56" i="45" s="1"/>
  <c r="AJ58" i="5"/>
  <c r="AI59" i="5"/>
  <c r="AK59" i="5" s="1"/>
  <c r="N57" i="45" s="1"/>
  <c r="AJ59" i="5"/>
  <c r="AI60" i="5"/>
  <c r="AK60" i="5" s="1"/>
  <c r="N58" i="45" s="1"/>
  <c r="AJ60" i="5"/>
  <c r="AI61" i="5"/>
  <c r="AK61" i="5" s="1"/>
  <c r="AJ61" i="5"/>
  <c r="AI62" i="5"/>
  <c r="AK62" i="5" s="1"/>
  <c r="AJ62" i="5"/>
  <c r="AI63" i="5"/>
  <c r="AK63" i="5" s="1"/>
  <c r="AJ63" i="5"/>
  <c r="F107" i="40"/>
  <c r="F108" i="40"/>
  <c r="F109" i="40"/>
  <c r="F110" i="40"/>
  <c r="F182" i="40"/>
  <c r="F183" i="40"/>
  <c r="F184" i="40"/>
  <c r="F185" i="40"/>
  <c r="F186" i="40"/>
  <c r="AJ29" i="5"/>
  <c r="AI29" i="5"/>
  <c r="AK29" i="5" s="1"/>
  <c r="N27" i="45" s="1"/>
  <c r="AJ28" i="5"/>
  <c r="AI28" i="5"/>
  <c r="AK28" i="5" s="1"/>
  <c r="N26" i="45" s="1"/>
  <c r="AJ30" i="5"/>
  <c r="AI30" i="5"/>
  <c r="AK30" i="5" s="1"/>
  <c r="N28" i="45" s="1"/>
  <c r="AJ19" i="5"/>
  <c r="AI19" i="5"/>
  <c r="AK19" i="5" s="1"/>
  <c r="N17" i="45" s="1"/>
  <c r="AJ17" i="5"/>
  <c r="AI17" i="5"/>
  <c r="AK17" i="5" s="1"/>
  <c r="N15" i="45" s="1"/>
  <c r="AJ16" i="5"/>
  <c r="AI16" i="5"/>
  <c r="AK16" i="5" s="1"/>
  <c r="N14" i="45" s="1"/>
  <c r="AJ25" i="5"/>
  <c r="AI25" i="5"/>
  <c r="AK25" i="5" s="1"/>
  <c r="N23" i="45" s="1"/>
  <c r="AJ26" i="5"/>
  <c r="AI26" i="5"/>
  <c r="AK26" i="5" s="1"/>
  <c r="N24" i="45" s="1"/>
  <c r="AJ21" i="5"/>
  <c r="AI21" i="5"/>
  <c r="AK21" i="5" s="1"/>
  <c r="N19" i="45" s="1"/>
  <c r="AJ24" i="5"/>
  <c r="AI24" i="5"/>
  <c r="AK24" i="5" s="1"/>
  <c r="N22" i="45" s="1"/>
  <c r="AJ20" i="5"/>
  <c r="AI20" i="5"/>
  <c r="AK20" i="5" s="1"/>
  <c r="N18" i="45" s="1"/>
  <c r="AJ22" i="5"/>
  <c r="AI22" i="5"/>
  <c r="AK22" i="5" s="1"/>
  <c r="N20" i="45" s="1"/>
  <c r="AJ14" i="5"/>
  <c r="AI14" i="5"/>
  <c r="AK14" i="5" s="1"/>
  <c r="N12" i="45" s="1"/>
  <c r="AJ10" i="5"/>
  <c r="AI10" i="5"/>
  <c r="AK10" i="5" s="1"/>
  <c r="N8" i="45" s="1"/>
  <c r="AJ18" i="5"/>
  <c r="AI18" i="5"/>
  <c r="AK18" i="5" s="1"/>
  <c r="N16" i="45" s="1"/>
  <c r="AJ15" i="5"/>
  <c r="AI15" i="5"/>
  <c r="AK15" i="5" s="1"/>
  <c r="N13" i="45" s="1"/>
  <c r="AJ11" i="5"/>
  <c r="AI11" i="5"/>
  <c r="AK11" i="5" s="1"/>
  <c r="N9" i="45" s="1"/>
  <c r="AJ13" i="5"/>
  <c r="AI13" i="5"/>
  <c r="AK13" i="5" s="1"/>
  <c r="N11" i="45" s="1"/>
  <c r="AJ12" i="5"/>
  <c r="AI12" i="5"/>
  <c r="AK12" i="5" s="1"/>
  <c r="N10" i="45" s="1"/>
  <c r="AJ8" i="5"/>
  <c r="AI8" i="5"/>
  <c r="AK8" i="5" s="1"/>
  <c r="N6" i="45" s="1"/>
  <c r="AJ7" i="5"/>
  <c r="AI7" i="5"/>
  <c r="AK7" i="5" s="1"/>
  <c r="N5" i="45" s="1"/>
  <c r="AJ6" i="5"/>
  <c r="AI6" i="5"/>
  <c r="AK6" i="5" s="1"/>
  <c r="N4" i="45" s="1"/>
  <c r="AJ5" i="5"/>
  <c r="AI5" i="5"/>
  <c r="AK5" i="5" s="1"/>
  <c r="N3" i="45" s="1"/>
  <c r="AJ4" i="5"/>
  <c r="AI4" i="5"/>
  <c r="AK4" i="5" s="1"/>
  <c r="N2" i="45" s="1"/>
  <c r="F319" i="40"/>
  <c r="F318" i="40"/>
  <c r="F317" i="40"/>
  <c r="F316" i="40"/>
  <c r="F315" i="40"/>
  <c r="F314" i="40"/>
  <c r="F313" i="40"/>
  <c r="F312" i="40"/>
  <c r="F311" i="40"/>
  <c r="F310" i="40"/>
  <c r="F309" i="40"/>
  <c r="F308" i="40"/>
  <c r="F304" i="40"/>
  <c r="F303" i="40"/>
  <c r="F302" i="40"/>
  <c r="F301" i="40"/>
  <c r="F300" i="40"/>
  <c r="F299" i="40"/>
  <c r="F298" i="40"/>
  <c r="F297" i="40"/>
  <c r="F296" i="40"/>
  <c r="F292" i="40"/>
  <c r="F291" i="40"/>
  <c r="F290" i="40"/>
  <c r="F289" i="40"/>
  <c r="F288" i="40"/>
  <c r="F287" i="40"/>
  <c r="F286" i="40"/>
  <c r="F285" i="40"/>
  <c r="F284" i="40"/>
  <c r="F283" i="40"/>
  <c r="F282" i="40"/>
  <c r="F281" i="40"/>
  <c r="F272" i="40"/>
  <c r="F271" i="40"/>
  <c r="F270" i="40"/>
  <c r="F269" i="40"/>
  <c r="F268" i="40"/>
  <c r="F267" i="40"/>
  <c r="F266" i="40"/>
  <c r="F265" i="40"/>
  <c r="F264" i="40"/>
  <c r="F263" i="40"/>
  <c r="F262" i="40"/>
  <c r="F261" i="40"/>
  <c r="F260" i="40"/>
  <c r="F259" i="40"/>
  <c r="F258" i="40"/>
  <c r="F257" i="40"/>
  <c r="F256" i="40"/>
  <c r="F255" i="40"/>
  <c r="F254" i="40"/>
  <c r="F253" i="40"/>
  <c r="F252" i="40"/>
  <c r="F251" i="40"/>
  <c r="F250" i="40"/>
  <c r="F249" i="40"/>
  <c r="F248" i="40"/>
  <c r="F247" i="40"/>
  <c r="F246" i="40"/>
  <c r="F245" i="40"/>
  <c r="F244" i="40"/>
  <c r="F243" i="40"/>
  <c r="F242" i="40"/>
  <c r="F241" i="40"/>
  <c r="F240" i="40"/>
  <c r="F239" i="40"/>
  <c r="F238" i="40"/>
  <c r="F237" i="40"/>
  <c r="F236" i="40"/>
  <c r="F235" i="40"/>
  <c r="F234" i="40"/>
  <c r="F233" i="40"/>
  <c r="F232" i="40"/>
  <c r="F231" i="40"/>
  <c r="F230" i="40"/>
  <c r="F229" i="40"/>
  <c r="F228" i="40"/>
  <c r="F227" i="40"/>
  <c r="F226" i="40"/>
  <c r="F225" i="40"/>
  <c r="F224" i="40"/>
  <c r="F216" i="40"/>
  <c r="F215" i="40"/>
  <c r="F214" i="40"/>
  <c r="F213" i="40"/>
  <c r="F212" i="40"/>
  <c r="F211" i="40"/>
  <c r="F210" i="40"/>
  <c r="F209" i="40"/>
  <c r="F208" i="40"/>
  <c r="F207" i="40"/>
  <c r="F206" i="40"/>
  <c r="F205" i="40"/>
  <c r="F204" i="40"/>
  <c r="F203" i="40"/>
  <c r="F202" i="40"/>
  <c r="F201" i="40"/>
  <c r="F200" i="40"/>
  <c r="F199" i="40"/>
  <c r="F198" i="40"/>
  <c r="F197" i="40"/>
  <c r="F196" i="40"/>
  <c r="F195" i="40"/>
  <c r="F194" i="40"/>
  <c r="F193" i="40"/>
  <c r="F192" i="40"/>
  <c r="F191" i="40"/>
  <c r="F190" i="40"/>
  <c r="F189" i="40"/>
  <c r="F188" i="40"/>
  <c r="F187" i="40"/>
  <c r="F181" i="40"/>
  <c r="F180" i="40"/>
  <c r="F179" i="40"/>
  <c r="F178" i="40"/>
  <c r="F177" i="40"/>
  <c r="F176" i="40"/>
  <c r="F175" i="40"/>
  <c r="F174" i="40"/>
  <c r="F173" i="40"/>
  <c r="F172" i="40"/>
  <c r="F171" i="40"/>
  <c r="F170" i="40"/>
  <c r="F169" i="40"/>
  <c r="F168" i="40"/>
  <c r="F167" i="40"/>
  <c r="F166" i="40"/>
  <c r="F165" i="40"/>
  <c r="F164" i="40"/>
  <c r="F163" i="40"/>
  <c r="F162" i="40"/>
  <c r="F161" i="40"/>
  <c r="F160" i="40"/>
  <c r="F159" i="40"/>
  <c r="F158" i="40"/>
  <c r="F157" i="40"/>
  <c r="F156" i="40"/>
  <c r="F155" i="40"/>
  <c r="F154" i="40"/>
  <c r="F153" i="40"/>
  <c r="F152" i="40"/>
  <c r="F151" i="40"/>
  <c r="F150" i="40"/>
  <c r="F149" i="40"/>
  <c r="F148" i="40"/>
  <c r="F147" i="40"/>
  <c r="F139" i="40"/>
  <c r="F138" i="40"/>
  <c r="F137" i="40"/>
  <c r="F136" i="40"/>
  <c r="F135" i="40"/>
  <c r="F134" i="40"/>
  <c r="F133" i="40"/>
  <c r="F132" i="40"/>
  <c r="F131" i="40"/>
  <c r="F130" i="40"/>
  <c r="F129" i="40"/>
  <c r="F128" i="40"/>
  <c r="F127" i="40"/>
  <c r="F126" i="40"/>
  <c r="F125" i="40"/>
  <c r="F124" i="40"/>
  <c r="F123" i="40"/>
  <c r="F122" i="40"/>
  <c r="F121" i="40"/>
  <c r="F120" i="40"/>
  <c r="F119" i="40"/>
  <c r="F118" i="40"/>
  <c r="F117" i="40"/>
  <c r="F116" i="40"/>
  <c r="F115" i="40"/>
  <c r="F114" i="40"/>
  <c r="F113" i="40"/>
  <c r="F112" i="40"/>
  <c r="F111" i="40"/>
  <c r="F106" i="40"/>
  <c r="F105" i="40"/>
  <c r="F104" i="40"/>
  <c r="F103" i="40"/>
  <c r="F102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6" i="40"/>
  <c r="F5" i="40"/>
  <c r="F4" i="40"/>
  <c r="AF5" i="26"/>
  <c r="AH5" i="26" s="1"/>
  <c r="AG5" i="26"/>
  <c r="AF7" i="26"/>
  <c r="AG7" i="26"/>
  <c r="AF8" i="26"/>
  <c r="AH8" i="26" s="1"/>
  <c r="AG8" i="26"/>
  <c r="AF9" i="26"/>
  <c r="AH9" i="26" s="1"/>
  <c r="AG9" i="26"/>
  <c r="AF10" i="26"/>
  <c r="AH10" i="26" s="1"/>
  <c r="AG10" i="26"/>
  <c r="AF11" i="26"/>
  <c r="AH11" i="26" s="1"/>
  <c r="AG11" i="26"/>
  <c r="AF13" i="26"/>
  <c r="AG13" i="26"/>
  <c r="AF14" i="26"/>
  <c r="AH14" i="26" s="1"/>
  <c r="AG14" i="26"/>
  <c r="AF17" i="26"/>
  <c r="AG17" i="26"/>
  <c r="AF12" i="26"/>
  <c r="AG12" i="26"/>
  <c r="AF20" i="26"/>
  <c r="AG20" i="26"/>
  <c r="AF16" i="26"/>
  <c r="AG16" i="26"/>
  <c r="AF19" i="26"/>
  <c r="AG19" i="26"/>
  <c r="AF15" i="26"/>
  <c r="AG15" i="26"/>
  <c r="AF18" i="26"/>
  <c r="AG18" i="26"/>
  <c r="AF21" i="26"/>
  <c r="AG21" i="26"/>
  <c r="AF22" i="26"/>
  <c r="AG22" i="26"/>
  <c r="AF23" i="26"/>
  <c r="AG23" i="26"/>
  <c r="AF25" i="26"/>
  <c r="AG25" i="26"/>
  <c r="AF24" i="26"/>
  <c r="AG24" i="26"/>
  <c r="AF26" i="26"/>
  <c r="AG26" i="26"/>
  <c r="AF27" i="26"/>
  <c r="AH27" i="26" s="1"/>
  <c r="AG27" i="26"/>
  <c r="AF28" i="26"/>
  <c r="AG28" i="26"/>
  <c r="AF30" i="26"/>
  <c r="AG30" i="26"/>
  <c r="AF32" i="26"/>
  <c r="AG32" i="26"/>
  <c r="AF29" i="26"/>
  <c r="AG29" i="26"/>
  <c r="AF35" i="26"/>
  <c r="AG35" i="26"/>
  <c r="AF33" i="26"/>
  <c r="AG33" i="26"/>
  <c r="AF34" i="26"/>
  <c r="AG34" i="26"/>
  <c r="AF36" i="26"/>
  <c r="AG36" i="26"/>
  <c r="AF37" i="26"/>
  <c r="AG37" i="26"/>
  <c r="AF38" i="26"/>
  <c r="AG38" i="26"/>
  <c r="AF41" i="26"/>
  <c r="AG41" i="26"/>
  <c r="AF40" i="26"/>
  <c r="AG40" i="26"/>
  <c r="AF39" i="26"/>
  <c r="AG39" i="26"/>
  <c r="AF42" i="26"/>
  <c r="AG42" i="26"/>
  <c r="AF43" i="26"/>
  <c r="AG43" i="26"/>
  <c r="AF44" i="26"/>
  <c r="AG44" i="26"/>
  <c r="AF45" i="26"/>
  <c r="AG45" i="26"/>
  <c r="AF31" i="26"/>
  <c r="AG31" i="26"/>
  <c r="AF46" i="26"/>
  <c r="AG46" i="26"/>
  <c r="AF47" i="26"/>
  <c r="AG47" i="26"/>
  <c r="AF48" i="26"/>
  <c r="AG48" i="26"/>
  <c r="AF49" i="26"/>
  <c r="AG49" i="26"/>
  <c r="AF6" i="26"/>
  <c r="AG6" i="26"/>
  <c r="AG4" i="26"/>
  <c r="AF4" i="26"/>
  <c r="AH4" i="26" s="1"/>
  <c r="AG63" i="26"/>
  <c r="AF63" i="26"/>
  <c r="AH63" i="26" s="1"/>
  <c r="AG62" i="26"/>
  <c r="AF62" i="26"/>
  <c r="AH62" i="26" s="1"/>
  <c r="AG61" i="26"/>
  <c r="AF61" i="26"/>
  <c r="AG60" i="26"/>
  <c r="AF60" i="26"/>
  <c r="AH60" i="26" s="1"/>
  <c r="AG59" i="26"/>
  <c r="AF59" i="26"/>
  <c r="AH59" i="26" s="1"/>
  <c r="AG58" i="26"/>
  <c r="AF58" i="26"/>
  <c r="AG57" i="26"/>
  <c r="AF57" i="26"/>
  <c r="AH57" i="26" s="1"/>
  <c r="AG56" i="26"/>
  <c r="AF56" i="26"/>
  <c r="AH56" i="26" s="1"/>
  <c r="AG55" i="26"/>
  <c r="AF55" i="26"/>
  <c r="AH55" i="26" s="1"/>
  <c r="AG54" i="26"/>
  <c r="AF54" i="26"/>
  <c r="AH54" i="26" s="1"/>
  <c r="AG53" i="26"/>
  <c r="AF53" i="26"/>
  <c r="AG52" i="26"/>
  <c r="AF52" i="26"/>
  <c r="AH52" i="26" s="1"/>
  <c r="AG51" i="26"/>
  <c r="AF51" i="26"/>
  <c r="AH51" i="26" s="1"/>
  <c r="AG50" i="26"/>
  <c r="AF50" i="26"/>
  <c r="L9" i="40"/>
  <c r="M9" i="40" a="1"/>
  <c r="M9" i="40" s="1"/>
  <c r="L10" i="40"/>
  <c r="M10" i="40" a="1"/>
  <c r="M10" i="40"/>
  <c r="L11" i="40"/>
  <c r="M11" i="40" a="1"/>
  <c r="M11" i="40" s="1"/>
  <c r="L12" i="40"/>
  <c r="M12" i="40" a="1"/>
  <c r="M12" i="40" s="1"/>
  <c r="L13" i="40"/>
  <c r="M13" i="40" a="1"/>
  <c r="M13" i="40"/>
  <c r="M8" i="40" a="1"/>
  <c r="M8" i="40" s="1"/>
  <c r="L8" i="40"/>
  <c r="M7" i="40" a="1"/>
  <c r="M7" i="40" s="1"/>
  <c r="L7" i="40"/>
  <c r="M6" i="40" a="1"/>
  <c r="M6" i="40" s="1"/>
  <c r="L6" i="40"/>
  <c r="M5" i="40" a="1"/>
  <c r="M5" i="40" s="1"/>
  <c r="L5" i="40"/>
  <c r="AH6" i="26" l="1"/>
  <c r="AH16" i="26"/>
  <c r="AH21" i="26"/>
  <c r="AH24" i="26"/>
  <c r="AH30" i="26"/>
  <c r="AH33" i="26"/>
  <c r="AH38" i="26"/>
  <c r="AH42" i="26"/>
  <c r="AH31" i="26"/>
  <c r="AH49" i="26"/>
  <c r="AH53" i="26"/>
  <c r="AH61" i="26"/>
  <c r="AH13" i="26"/>
  <c r="AH20" i="26"/>
  <c r="AH25" i="26"/>
  <c r="AH28" i="26"/>
  <c r="AH37" i="26"/>
  <c r="AH39" i="26"/>
  <c r="AH45" i="26"/>
  <c r="AH48" i="26"/>
  <c r="AH18" i="26"/>
  <c r="AH35" i="26"/>
  <c r="AH17" i="26"/>
  <c r="AH19" i="26"/>
  <c r="AH22" i="26"/>
  <c r="AH26" i="26"/>
  <c r="AH32" i="26"/>
  <c r="AH34" i="26"/>
  <c r="AH41" i="26"/>
  <c r="AH43" i="26"/>
  <c r="AH46" i="26"/>
  <c r="AH50" i="26"/>
  <c r="AH58" i="26"/>
  <c r="AH7" i="26"/>
  <c r="AH12" i="26"/>
  <c r="AH15" i="26"/>
  <c r="AH23" i="26"/>
  <c r="AH29" i="26"/>
  <c r="AH36" i="26"/>
  <c r="AH40" i="26"/>
  <c r="AH44" i="26"/>
  <c r="AH47" i="26"/>
  <c r="AC41" i="26"/>
  <c r="AE41" i="26" s="1"/>
  <c r="AD41" i="26"/>
  <c r="AC40" i="26"/>
  <c r="AE40" i="26" s="1"/>
  <c r="AD40" i="26"/>
  <c r="AC39" i="26"/>
  <c r="AE39" i="26" s="1"/>
  <c r="AD39" i="26"/>
  <c r="AC42" i="26"/>
  <c r="AE42" i="26" s="1"/>
  <c r="AD42" i="26"/>
  <c r="AC43" i="26"/>
  <c r="AE43" i="26" s="1"/>
  <c r="AD43" i="26"/>
  <c r="AC44" i="26"/>
  <c r="AE44" i="26" s="1"/>
  <c r="AD44" i="26"/>
  <c r="AC45" i="26"/>
  <c r="AE45" i="26" s="1"/>
  <c r="AD45" i="26"/>
  <c r="AC31" i="26"/>
  <c r="AE31" i="26" s="1"/>
  <c r="AD31" i="26"/>
  <c r="AC46" i="26"/>
  <c r="AE46" i="26" s="1"/>
  <c r="AD46" i="26"/>
  <c r="AC47" i="26"/>
  <c r="AE47" i="26" s="1"/>
  <c r="AD47" i="26"/>
  <c r="AC48" i="26"/>
  <c r="AE48" i="26" s="1"/>
  <c r="AD48" i="26"/>
  <c r="AC49" i="26"/>
  <c r="AE49" i="26" s="1"/>
  <c r="AD49" i="26"/>
  <c r="Z55" i="34"/>
  <c r="AB55" i="34" s="1"/>
  <c r="AA55" i="34"/>
  <c r="Z67" i="34"/>
  <c r="AB67" i="34" s="1"/>
  <c r="AA67" i="34"/>
  <c r="Z66" i="34"/>
  <c r="AB66" i="34" s="1"/>
  <c r="AA66" i="34"/>
  <c r="Z71" i="34"/>
  <c r="AB71" i="34" s="1"/>
  <c r="AA71" i="34"/>
  <c r="Z79" i="34"/>
  <c r="AB79" i="34" s="1"/>
  <c r="AA79" i="34"/>
  <c r="Z75" i="34"/>
  <c r="AB75" i="34" s="1"/>
  <c r="AA75" i="34"/>
  <c r="Z73" i="34"/>
  <c r="AB73" i="34" s="1"/>
  <c r="AA73" i="34"/>
  <c r="Z69" i="34"/>
  <c r="AB69" i="34" s="1"/>
  <c r="AA69" i="34"/>
  <c r="Z57" i="34"/>
  <c r="AB57" i="34" s="1"/>
  <c r="AA57" i="34"/>
  <c r="Z70" i="34"/>
  <c r="AB70" i="34" s="1"/>
  <c r="AA70" i="34"/>
  <c r="Z72" i="34"/>
  <c r="AB72" i="34" s="1"/>
  <c r="AA72" i="34"/>
  <c r="Z37" i="34"/>
  <c r="AB37" i="34" s="1"/>
  <c r="AA37" i="34"/>
  <c r="Z68" i="34"/>
  <c r="AB68" i="34" s="1"/>
  <c r="AA68" i="34"/>
  <c r="Z76" i="34"/>
  <c r="AB76" i="34" s="1"/>
  <c r="AA76" i="34"/>
  <c r="Z81" i="34"/>
  <c r="AB81" i="34" s="1"/>
  <c r="AA81" i="34"/>
  <c r="Z80" i="34"/>
  <c r="AB80" i="34" s="1"/>
  <c r="AA80" i="34"/>
  <c r="Z77" i="34"/>
  <c r="AB77" i="34" s="1"/>
  <c r="AA77" i="34"/>
  <c r="Z85" i="34"/>
  <c r="AB85" i="34" s="1"/>
  <c r="AA85" i="34"/>
  <c r="Z88" i="34"/>
  <c r="AB88" i="34" s="1"/>
  <c r="AA88" i="34"/>
  <c r="Z86" i="34"/>
  <c r="AB86" i="34" s="1"/>
  <c r="AA86" i="34"/>
  <c r="Z89" i="34"/>
  <c r="AB89" i="34" s="1"/>
  <c r="AA89" i="34"/>
  <c r="Z84" i="34"/>
  <c r="AB84" i="34" s="1"/>
  <c r="AA84" i="34"/>
  <c r="Z93" i="34"/>
  <c r="AB93" i="34" s="1"/>
  <c r="AA93" i="34"/>
  <c r="Z87" i="34"/>
  <c r="AB87" i="34" s="1"/>
  <c r="AA87" i="34"/>
  <c r="Z78" i="34"/>
  <c r="AB78" i="34" s="1"/>
  <c r="AA78" i="34"/>
  <c r="Z90" i="34"/>
  <c r="AB90" i="34" s="1"/>
  <c r="AA90" i="34"/>
  <c r="Z101" i="34"/>
  <c r="AB101" i="34" s="1"/>
  <c r="AA101" i="34"/>
  <c r="Z94" i="34"/>
  <c r="AB94" i="34" s="1"/>
  <c r="AA94" i="34"/>
  <c r="Z102" i="34"/>
  <c r="AB102" i="34" s="1"/>
  <c r="AA102" i="34"/>
  <c r="Z83" i="34"/>
  <c r="AB83" i="34" s="1"/>
  <c r="AA83" i="34"/>
  <c r="Z96" i="34"/>
  <c r="AB96" i="34" s="1"/>
  <c r="AA96" i="34"/>
  <c r="Z82" i="34"/>
  <c r="AB82" i="34" s="1"/>
  <c r="AA82" i="34"/>
  <c r="Z97" i="34"/>
  <c r="AB97" i="34" s="1"/>
  <c r="AA97" i="34"/>
  <c r="Z99" i="34"/>
  <c r="AB99" i="34" s="1"/>
  <c r="AA99" i="34"/>
  <c r="Z100" i="34"/>
  <c r="AB100" i="34" s="1"/>
  <c r="AA100" i="34"/>
  <c r="Z92" i="34"/>
  <c r="AB92" i="34" s="1"/>
  <c r="AA92" i="34"/>
  <c r="Z103" i="34"/>
  <c r="AB103" i="34" s="1"/>
  <c r="AA103" i="34"/>
  <c r="Z105" i="34"/>
  <c r="AB105" i="34" s="1"/>
  <c r="AA105" i="34"/>
  <c r="Z98" i="34"/>
  <c r="AB98" i="34" s="1"/>
  <c r="AA98" i="34"/>
  <c r="Z114" i="34"/>
  <c r="AB114" i="34" s="1"/>
  <c r="AA114" i="34"/>
  <c r="Z91" i="34"/>
  <c r="AB91" i="34" s="1"/>
  <c r="AA91" i="34"/>
  <c r="Z109" i="34"/>
  <c r="AB109" i="34" s="1"/>
  <c r="AA109" i="34"/>
  <c r="Z106" i="34"/>
  <c r="AB106" i="34" s="1"/>
  <c r="AA106" i="34"/>
  <c r="Z111" i="34"/>
  <c r="AB111" i="34" s="1"/>
  <c r="AA111" i="34"/>
  <c r="Z95" i="34"/>
  <c r="AB95" i="34" s="1"/>
  <c r="AA95" i="34"/>
  <c r="Z115" i="34"/>
  <c r="AB115" i="34" s="1"/>
  <c r="AA115" i="34"/>
  <c r="Z113" i="34"/>
  <c r="AB113" i="34" s="1"/>
  <c r="AA113" i="34"/>
  <c r="Z112" i="34"/>
  <c r="AB112" i="34" s="1"/>
  <c r="AA112" i="34"/>
  <c r="Z74" i="34"/>
  <c r="AB74" i="34" s="1"/>
  <c r="AA74" i="34"/>
  <c r="Z117" i="34"/>
  <c r="AB117" i="34" s="1"/>
  <c r="AA117" i="34"/>
  <c r="Z116" i="34"/>
  <c r="AB116" i="34" s="1"/>
  <c r="AA116" i="34"/>
  <c r="Z118" i="34"/>
  <c r="AB118" i="34" s="1"/>
  <c r="AA118" i="34"/>
  <c r="Z122" i="34"/>
  <c r="AB122" i="34" s="1"/>
  <c r="AA122" i="34"/>
  <c r="Z124" i="34"/>
  <c r="AB124" i="34" s="1"/>
  <c r="AA124" i="34"/>
  <c r="Z129" i="34"/>
  <c r="AB129" i="34" s="1"/>
  <c r="AA129" i="34"/>
  <c r="Z132" i="34"/>
  <c r="AB132" i="34" s="1"/>
  <c r="AA132" i="34"/>
  <c r="Z127" i="34"/>
  <c r="AB127" i="34" s="1"/>
  <c r="AA127" i="34"/>
  <c r="Z128" i="34"/>
  <c r="AB128" i="34" s="1"/>
  <c r="AA128" i="34"/>
  <c r="Z131" i="34"/>
  <c r="AB131" i="34" s="1"/>
  <c r="AA131" i="34"/>
  <c r="Z28" i="34"/>
  <c r="AB28" i="34" s="1"/>
  <c r="AA28" i="34"/>
  <c r="Z136" i="34"/>
  <c r="AB136" i="34" s="1"/>
  <c r="AA136" i="34"/>
  <c r="Z135" i="34"/>
  <c r="AB135" i="34" s="1"/>
  <c r="AA135" i="34"/>
  <c r="Z143" i="34"/>
  <c r="AB143" i="34" s="1"/>
  <c r="AA143" i="34"/>
  <c r="Z139" i="34"/>
  <c r="AB139" i="34" s="1"/>
  <c r="AA139" i="34"/>
  <c r="Z142" i="34"/>
  <c r="AB142" i="34" s="1"/>
  <c r="AA142" i="34"/>
  <c r="Z140" i="34"/>
  <c r="AB140" i="34" s="1"/>
  <c r="AA140" i="34"/>
  <c r="Z147" i="34"/>
  <c r="AB147" i="34" s="1"/>
  <c r="AA147" i="34"/>
  <c r="Z145" i="34"/>
  <c r="AB145" i="34" s="1"/>
  <c r="AA145" i="34"/>
  <c r="Z130" i="34"/>
  <c r="AB130" i="34" s="1"/>
  <c r="AA130" i="34"/>
  <c r="Z120" i="34"/>
  <c r="AB120" i="34" s="1"/>
  <c r="AA120" i="34"/>
  <c r="Z150" i="34"/>
  <c r="AB150" i="34" s="1"/>
  <c r="AA150" i="34"/>
  <c r="Z151" i="34"/>
  <c r="AB151" i="34" s="1"/>
  <c r="AA151" i="34"/>
  <c r="Z153" i="34"/>
  <c r="AB153" i="34" s="1"/>
  <c r="AA153" i="34"/>
  <c r="Z152" i="34"/>
  <c r="AB152" i="34" s="1"/>
  <c r="AA152" i="34"/>
  <c r="Z156" i="34"/>
  <c r="AB156" i="34" s="1"/>
  <c r="AA156" i="34"/>
  <c r="Z157" i="34"/>
  <c r="AB157" i="34" s="1"/>
  <c r="AA157" i="34"/>
  <c r="Z125" i="34"/>
  <c r="AB125" i="34" s="1"/>
  <c r="AA125" i="34"/>
  <c r="Z158" i="34"/>
  <c r="AB158" i="34" s="1"/>
  <c r="AA158" i="34"/>
  <c r="Z159" i="34"/>
  <c r="AB159" i="34" s="1"/>
  <c r="AA159" i="34"/>
  <c r="Z119" i="34"/>
  <c r="AB119" i="34" s="1"/>
  <c r="AA119" i="34"/>
  <c r="Z110" i="34"/>
  <c r="AB110" i="34" s="1"/>
  <c r="AA110" i="34"/>
  <c r="Z160" i="34"/>
  <c r="AB160" i="34" s="1"/>
  <c r="AA160" i="34"/>
  <c r="Z161" i="34"/>
  <c r="AB161" i="34" s="1"/>
  <c r="AA161" i="34"/>
  <c r="Z162" i="34"/>
  <c r="AB162" i="34" s="1"/>
  <c r="AA162" i="34"/>
  <c r="Z163" i="34"/>
  <c r="AB163" i="34" s="1"/>
  <c r="AA163" i="34"/>
  <c r="Z108" i="34"/>
  <c r="AB108" i="34" s="1"/>
  <c r="AA108" i="34"/>
  <c r="Z164" i="34"/>
  <c r="AB164" i="34" s="1"/>
  <c r="AA164" i="34"/>
  <c r="Z165" i="34"/>
  <c r="AB165" i="34" s="1"/>
  <c r="AA165" i="34"/>
  <c r="Z133" i="34"/>
  <c r="AB133" i="34" s="1"/>
  <c r="AA133" i="34"/>
  <c r="Z166" i="34"/>
  <c r="AB166" i="34" s="1"/>
  <c r="AA166" i="34"/>
  <c r="Z167" i="34"/>
  <c r="AB167" i="34" s="1"/>
  <c r="AA167" i="34"/>
  <c r="Z168" i="34"/>
  <c r="AB168" i="34" s="1"/>
  <c r="AA168" i="34"/>
  <c r="Z149" i="34"/>
  <c r="AB149" i="34" s="1"/>
  <c r="AA149" i="34"/>
  <c r="Z169" i="34"/>
  <c r="AB169" i="34" s="1"/>
  <c r="AA169" i="34"/>
  <c r="Z137" i="34"/>
  <c r="AB137" i="34" s="1"/>
  <c r="AA137" i="34"/>
  <c r="Z148" i="34"/>
  <c r="AB148" i="34" s="1"/>
  <c r="AA148" i="34"/>
  <c r="Z170" i="34"/>
  <c r="AB170" i="34" s="1"/>
  <c r="AA170" i="34"/>
  <c r="Z171" i="34"/>
  <c r="AB171" i="34" s="1"/>
  <c r="AA171" i="34"/>
  <c r="Z172" i="34"/>
  <c r="AB172" i="34" s="1"/>
  <c r="AA172" i="34"/>
  <c r="Z173" i="34"/>
  <c r="AB173" i="34" s="1"/>
  <c r="AA173" i="34"/>
  <c r="Z174" i="34"/>
  <c r="AB174" i="34" s="1"/>
  <c r="AA174" i="34"/>
  <c r="Z175" i="34"/>
  <c r="AB175" i="34" s="1"/>
  <c r="AA175" i="34"/>
  <c r="Z176" i="34"/>
  <c r="AB176" i="34" s="1"/>
  <c r="AA176" i="34"/>
  <c r="Z177" i="34"/>
  <c r="AB177" i="34" s="1"/>
  <c r="AA177" i="34"/>
  <c r="Z178" i="34"/>
  <c r="AB178" i="34" s="1"/>
  <c r="AA178" i="34"/>
  <c r="Z179" i="34"/>
  <c r="AB179" i="34" s="1"/>
  <c r="AA179" i="34"/>
  <c r="Z180" i="34"/>
  <c r="AB180" i="34" s="1"/>
  <c r="AA180" i="34"/>
  <c r="Z181" i="34"/>
  <c r="AB181" i="34" s="1"/>
  <c r="AA181" i="34"/>
  <c r="Z123" i="34"/>
  <c r="AB123" i="34" s="1"/>
  <c r="AA123" i="34"/>
  <c r="Z182" i="34"/>
  <c r="AB182" i="34" s="1"/>
  <c r="AA182" i="34"/>
  <c r="Z126" i="34"/>
  <c r="AB126" i="34" s="1"/>
  <c r="AA126" i="34"/>
  <c r="Z183" i="34"/>
  <c r="AB183" i="34" s="1"/>
  <c r="AA183" i="34"/>
  <c r="Z184" i="34"/>
  <c r="AB184" i="34" s="1"/>
  <c r="AA184" i="34"/>
  <c r="Z185" i="34"/>
  <c r="AB185" i="34" s="1"/>
  <c r="AA185" i="34"/>
  <c r="Z144" i="34"/>
  <c r="AB144" i="34" s="1"/>
  <c r="AA144" i="34"/>
  <c r="Z186" i="34"/>
  <c r="AB186" i="34" s="1"/>
  <c r="AA186" i="34"/>
  <c r="Z187" i="34"/>
  <c r="AB187" i="34" s="1"/>
  <c r="AA187" i="34"/>
  <c r="Z188" i="34"/>
  <c r="AB188" i="34" s="1"/>
  <c r="AA188" i="34"/>
  <c r="Z155" i="34"/>
  <c r="AB155" i="34" s="1"/>
  <c r="AA155" i="34"/>
  <c r="Z189" i="34"/>
  <c r="AB189" i="34" s="1"/>
  <c r="AA189" i="34"/>
  <c r="Z190" i="34"/>
  <c r="AB190" i="34" s="1"/>
  <c r="AA190" i="34"/>
  <c r="Z191" i="34"/>
  <c r="AB191" i="34" s="1"/>
  <c r="AA191" i="34"/>
  <c r="Z192" i="34"/>
  <c r="AB192" i="34" s="1"/>
  <c r="AA192" i="34"/>
  <c r="Z193" i="34"/>
  <c r="AB193" i="34" s="1"/>
  <c r="AA193" i="34"/>
  <c r="Z194" i="34"/>
  <c r="AB194" i="34" s="1"/>
  <c r="AA194" i="34"/>
  <c r="Z195" i="34"/>
  <c r="AB195" i="34" s="1"/>
  <c r="AA195" i="34"/>
  <c r="Z107" i="34"/>
  <c r="AB107" i="34" s="1"/>
  <c r="AA107" i="34"/>
  <c r="Z104" i="34"/>
  <c r="AB104" i="34" s="1"/>
  <c r="AA104" i="34"/>
  <c r="Z196" i="34"/>
  <c r="AB196" i="34" s="1"/>
  <c r="AA196" i="34"/>
  <c r="Z197" i="34"/>
  <c r="AB197" i="34" s="1"/>
  <c r="AA197" i="34"/>
  <c r="Z198" i="34"/>
  <c r="AB198" i="34" s="1"/>
  <c r="AA198" i="34"/>
  <c r="Z199" i="34"/>
  <c r="AB199" i="34" s="1"/>
  <c r="AA199" i="34"/>
  <c r="Z200" i="34"/>
  <c r="AB200" i="34" s="1"/>
  <c r="AA200" i="34"/>
  <c r="Z201" i="34"/>
  <c r="AB201" i="34" s="1"/>
  <c r="AA201" i="34"/>
  <c r="Z146" i="34"/>
  <c r="AB146" i="34" s="1"/>
  <c r="AA146" i="34"/>
  <c r="Z121" i="34"/>
  <c r="AB121" i="34" s="1"/>
  <c r="AA121" i="34"/>
  <c r="Z134" i="34"/>
  <c r="AB134" i="34" s="1"/>
  <c r="AA134" i="34"/>
  <c r="Z154" i="34"/>
  <c r="AB154" i="34" s="1"/>
  <c r="AA154" i="34"/>
  <c r="Z202" i="34"/>
  <c r="AB202" i="34" s="1"/>
  <c r="AA202" i="34"/>
  <c r="Z138" i="34"/>
  <c r="AB138" i="34" s="1"/>
  <c r="AA138" i="34"/>
  <c r="Z203" i="34"/>
  <c r="AB203" i="34" s="1"/>
  <c r="AA203" i="34"/>
  <c r="Z204" i="34"/>
  <c r="AB204" i="34" s="1"/>
  <c r="AA204" i="34"/>
  <c r="Z205" i="34"/>
  <c r="AB205" i="34" s="1"/>
  <c r="AA205" i="34"/>
  <c r="Z206" i="34"/>
  <c r="AB206" i="34" s="1"/>
  <c r="AA206" i="34"/>
  <c r="Z207" i="34"/>
  <c r="AB207" i="34" s="1"/>
  <c r="AA207" i="34"/>
  <c r="Z208" i="34"/>
  <c r="AB208" i="34" s="1"/>
  <c r="AA208" i="34"/>
  <c r="Z209" i="34"/>
  <c r="AB209" i="34" s="1"/>
  <c r="AA209" i="34"/>
  <c r="Z210" i="34"/>
  <c r="AB210" i="34" s="1"/>
  <c r="AA210" i="34"/>
  <c r="Z211" i="34"/>
  <c r="AB211" i="34" s="1"/>
  <c r="AA211" i="34"/>
  <c r="Z212" i="34"/>
  <c r="AB212" i="34" s="1"/>
  <c r="AA212" i="34"/>
  <c r="Z213" i="34"/>
  <c r="AB213" i="34" s="1"/>
  <c r="AA213" i="34"/>
  <c r="Z214" i="34"/>
  <c r="AB214" i="34" s="1"/>
  <c r="AA214" i="34"/>
  <c r="Z215" i="34"/>
  <c r="AB215" i="34" s="1"/>
  <c r="AA215" i="34"/>
  <c r="Z216" i="34"/>
  <c r="AB216" i="34" s="1"/>
  <c r="AA216" i="34"/>
  <c r="Z217" i="34"/>
  <c r="AB217" i="34" s="1"/>
  <c r="AA217" i="34"/>
  <c r="Z218" i="34"/>
  <c r="AB218" i="34" s="1"/>
  <c r="AA218" i="34"/>
  <c r="Z219" i="34"/>
  <c r="AB219" i="34" s="1"/>
  <c r="AA219" i="34"/>
  <c r="Z220" i="34"/>
  <c r="AB220" i="34" s="1"/>
  <c r="AA220" i="34"/>
  <c r="Z221" i="34"/>
  <c r="AB221" i="34" s="1"/>
  <c r="AA221" i="34"/>
  <c r="Z222" i="34"/>
  <c r="AB222" i="34" s="1"/>
  <c r="AA222" i="34"/>
  <c r="Z141" i="34"/>
  <c r="AB141" i="34" s="1"/>
  <c r="AA141" i="34"/>
  <c r="Z223" i="34"/>
  <c r="AB223" i="34" s="1"/>
  <c r="AA223" i="34"/>
  <c r="Z224" i="34"/>
  <c r="AB224" i="34" s="1"/>
  <c r="AA224" i="34"/>
  <c r="Z225" i="34"/>
  <c r="AB225" i="34" s="1"/>
  <c r="AA225" i="34"/>
  <c r="Z226" i="34"/>
  <c r="AB226" i="34" s="1"/>
  <c r="AA226" i="34"/>
  <c r="Z23" i="34"/>
  <c r="AB23" i="34" s="1"/>
  <c r="AA23" i="34"/>
  <c r="AA59" i="34"/>
  <c r="Z59" i="34"/>
  <c r="AB59" i="34" s="1"/>
  <c r="AA47" i="34"/>
  <c r="Z47" i="34"/>
  <c r="AB47" i="34" s="1"/>
  <c r="AA61" i="34"/>
  <c r="Z61" i="34"/>
  <c r="AB61" i="34" s="1"/>
  <c r="AA65" i="34"/>
  <c r="Z65" i="34"/>
  <c r="AB65" i="34" s="1"/>
  <c r="AA63" i="34"/>
  <c r="Z63" i="34"/>
  <c r="AB63" i="34" s="1"/>
  <c r="AA44" i="34"/>
  <c r="Z44" i="34"/>
  <c r="AB44" i="34" s="1"/>
  <c r="AA51" i="34"/>
  <c r="Z51" i="34"/>
  <c r="AB51" i="34" s="1"/>
  <c r="AA56" i="34"/>
  <c r="Z56" i="34"/>
  <c r="AB56" i="34" s="1"/>
  <c r="AA46" i="34"/>
  <c r="Z46" i="34"/>
  <c r="AB46" i="34" s="1"/>
  <c r="AA49" i="34"/>
  <c r="Z49" i="34"/>
  <c r="AB49" i="34" s="1"/>
  <c r="AA64" i="34"/>
  <c r="Z64" i="34"/>
  <c r="AB64" i="34" s="1"/>
  <c r="AA39" i="34"/>
  <c r="Z39" i="34"/>
  <c r="AB39" i="34" s="1"/>
  <c r="AA53" i="34"/>
  <c r="Z53" i="34"/>
  <c r="AB53" i="34" s="1"/>
  <c r="AA54" i="34"/>
  <c r="Z54" i="34"/>
  <c r="AB54" i="34" s="1"/>
  <c r="AA40" i="34"/>
  <c r="Z40" i="34"/>
  <c r="AB40" i="34" s="1"/>
  <c r="AA43" i="34"/>
  <c r="Z43" i="34"/>
  <c r="AB43" i="34" s="1"/>
  <c r="AA58" i="34"/>
  <c r="Z58" i="34"/>
  <c r="AB58" i="34" s="1"/>
  <c r="AA62" i="34"/>
  <c r="Z62" i="34"/>
  <c r="AB62" i="34" s="1"/>
  <c r="AA50" i="34"/>
  <c r="Z50" i="34"/>
  <c r="AB50" i="34" s="1"/>
  <c r="AA32" i="34"/>
  <c r="Z32" i="34"/>
  <c r="AB32" i="34" s="1"/>
  <c r="AA30" i="34"/>
  <c r="Z30" i="34"/>
  <c r="AB30" i="34" s="1"/>
  <c r="AA29" i="34"/>
  <c r="Z29" i="34"/>
  <c r="AB29" i="34" s="1"/>
  <c r="AA42" i="34"/>
  <c r="Z42" i="34"/>
  <c r="AB42" i="34" s="1"/>
  <c r="AA34" i="34"/>
  <c r="Z34" i="34"/>
  <c r="AB34" i="34" s="1"/>
  <c r="AA52" i="34"/>
  <c r="Z52" i="34"/>
  <c r="AB52" i="34" s="1"/>
  <c r="AA48" i="34"/>
  <c r="Z48" i="34"/>
  <c r="AB48" i="34" s="1"/>
  <c r="AA38" i="34"/>
  <c r="Z38" i="34"/>
  <c r="AB38" i="34" s="1"/>
  <c r="AA45" i="34"/>
  <c r="Z45" i="34"/>
  <c r="AB45" i="34" s="1"/>
  <c r="AA36" i="34"/>
  <c r="Z36" i="34"/>
  <c r="AB36" i="34" s="1"/>
  <c r="AA60" i="34"/>
  <c r="Z60" i="34"/>
  <c r="AB60" i="34" s="1"/>
  <c r="AA35" i="34"/>
  <c r="Z35" i="34"/>
  <c r="AB35" i="34" s="1"/>
  <c r="AA41" i="34"/>
  <c r="Z41" i="34"/>
  <c r="AB41" i="34" s="1"/>
  <c r="AA27" i="34"/>
  <c r="Z27" i="34"/>
  <c r="AB27" i="34" s="1"/>
  <c r="AA22" i="34"/>
  <c r="Z22" i="34"/>
  <c r="AB22" i="34" s="1"/>
  <c r="AA26" i="34"/>
  <c r="Z26" i="34"/>
  <c r="AB26" i="34" s="1"/>
  <c r="AA25" i="34"/>
  <c r="Z25" i="34"/>
  <c r="AB25" i="34" s="1"/>
  <c r="AA33" i="34"/>
  <c r="Z33" i="34"/>
  <c r="AB33" i="34" s="1"/>
  <c r="AA24" i="34"/>
  <c r="Z24" i="34"/>
  <c r="AB24" i="34" s="1"/>
  <c r="AA31" i="34"/>
  <c r="Z31" i="34"/>
  <c r="AB31" i="34" s="1"/>
  <c r="AA14" i="34"/>
  <c r="Z14" i="34"/>
  <c r="AB14" i="34" s="1"/>
  <c r="AA21" i="34"/>
  <c r="Z21" i="34"/>
  <c r="AB21" i="34" s="1"/>
  <c r="AA16" i="34"/>
  <c r="Z16" i="34"/>
  <c r="AB16" i="34" s="1"/>
  <c r="AA20" i="34"/>
  <c r="Z20" i="34"/>
  <c r="AB20" i="34" s="1"/>
  <c r="AA18" i="34"/>
  <c r="Z18" i="34"/>
  <c r="AB18" i="34" s="1"/>
  <c r="AA17" i="34"/>
  <c r="Z17" i="34"/>
  <c r="AB17" i="34" s="1"/>
  <c r="AA19" i="34"/>
  <c r="Z19" i="34"/>
  <c r="AB19" i="34" s="1"/>
  <c r="AA15" i="34"/>
  <c r="Z15" i="34"/>
  <c r="AB15" i="34" s="1"/>
  <c r="AA13" i="34"/>
  <c r="Z13" i="34"/>
  <c r="AB13" i="34" s="1"/>
  <c r="AA12" i="34"/>
  <c r="Z12" i="34"/>
  <c r="AB12" i="34" s="1"/>
  <c r="AA11" i="34"/>
  <c r="Z11" i="34"/>
  <c r="AB11" i="34" s="1"/>
  <c r="AA7" i="34"/>
  <c r="Z7" i="34"/>
  <c r="AB7" i="34" s="1"/>
  <c r="AA10" i="34"/>
  <c r="Z10" i="34"/>
  <c r="AB10" i="34" s="1"/>
  <c r="AA6" i="34"/>
  <c r="Z6" i="34"/>
  <c r="AB6" i="34" s="1"/>
  <c r="AA9" i="34"/>
  <c r="Z9" i="34"/>
  <c r="AB9" i="34" s="1"/>
  <c r="AA4" i="34"/>
  <c r="Z4" i="34"/>
  <c r="AB4" i="34" s="1"/>
  <c r="AA5" i="34"/>
  <c r="Z5" i="34"/>
  <c r="AB5" i="34" s="1"/>
  <c r="AA8" i="34"/>
  <c r="Z8" i="34"/>
  <c r="AB8" i="34" s="1"/>
  <c r="AD63" i="26"/>
  <c r="AC63" i="26"/>
  <c r="AE63" i="26" s="1"/>
  <c r="AD62" i="26"/>
  <c r="AC62" i="26"/>
  <c r="AE62" i="26" s="1"/>
  <c r="AD61" i="26"/>
  <c r="AC61" i="26"/>
  <c r="AE61" i="26" s="1"/>
  <c r="AD60" i="26"/>
  <c r="AC60" i="26"/>
  <c r="AE60" i="26" s="1"/>
  <c r="AD59" i="26"/>
  <c r="AC59" i="26"/>
  <c r="AE59" i="26" s="1"/>
  <c r="AD58" i="26"/>
  <c r="AC58" i="26"/>
  <c r="AE58" i="26" s="1"/>
  <c r="AD57" i="26"/>
  <c r="AC57" i="26"/>
  <c r="AE57" i="26" s="1"/>
  <c r="AD56" i="26"/>
  <c r="AC56" i="26"/>
  <c r="AE56" i="26" s="1"/>
  <c r="AD55" i="26"/>
  <c r="AC55" i="26"/>
  <c r="AE55" i="26" s="1"/>
  <c r="AD54" i="26"/>
  <c r="AC54" i="26"/>
  <c r="AE54" i="26" s="1"/>
  <c r="AD53" i="26"/>
  <c r="AC53" i="26"/>
  <c r="AE53" i="26" s="1"/>
  <c r="AD52" i="26"/>
  <c r="AC52" i="26"/>
  <c r="AE52" i="26" s="1"/>
  <c r="AD51" i="26"/>
  <c r="AC51" i="26"/>
  <c r="AE51" i="26" s="1"/>
  <c r="AD50" i="26"/>
  <c r="AC50" i="26"/>
  <c r="AE50" i="26" s="1"/>
  <c r="AD38" i="26"/>
  <c r="AC38" i="26"/>
  <c r="AE38" i="26" s="1"/>
  <c r="AD37" i="26"/>
  <c r="AC37" i="26"/>
  <c r="AE37" i="26" s="1"/>
  <c r="AD36" i="26"/>
  <c r="AC36" i="26"/>
  <c r="AE36" i="26" s="1"/>
  <c r="AD34" i="26"/>
  <c r="AC34" i="26"/>
  <c r="AE34" i="26" s="1"/>
  <c r="AD33" i="26"/>
  <c r="AC33" i="26"/>
  <c r="AE33" i="26" s="1"/>
  <c r="AD35" i="26"/>
  <c r="AC35" i="26"/>
  <c r="AE35" i="26" s="1"/>
  <c r="AD29" i="26"/>
  <c r="AC29" i="26"/>
  <c r="AE29" i="26" s="1"/>
  <c r="AD32" i="26"/>
  <c r="AC32" i="26"/>
  <c r="AE32" i="26" s="1"/>
  <c r="AD30" i="26"/>
  <c r="AC30" i="26"/>
  <c r="AE30" i="26" s="1"/>
  <c r="AD28" i="26"/>
  <c r="AC28" i="26"/>
  <c r="AE28" i="26" s="1"/>
  <c r="AD27" i="26"/>
  <c r="AC27" i="26"/>
  <c r="AE27" i="26" s="1"/>
  <c r="AD26" i="26"/>
  <c r="AC26" i="26"/>
  <c r="AE26" i="26" s="1"/>
  <c r="AD24" i="26"/>
  <c r="AC24" i="26"/>
  <c r="AE24" i="26" s="1"/>
  <c r="AD25" i="26"/>
  <c r="AC25" i="26"/>
  <c r="AE25" i="26" s="1"/>
  <c r="AD23" i="26"/>
  <c r="AC23" i="26"/>
  <c r="AE23" i="26" s="1"/>
  <c r="AD22" i="26"/>
  <c r="AC22" i="26"/>
  <c r="AE22" i="26" s="1"/>
  <c r="AD21" i="26"/>
  <c r="AC21" i="26"/>
  <c r="AE21" i="26" s="1"/>
  <c r="AD18" i="26"/>
  <c r="AC18" i="26"/>
  <c r="AE18" i="26" s="1"/>
  <c r="AD15" i="26"/>
  <c r="AC15" i="26"/>
  <c r="AE15" i="26" s="1"/>
  <c r="AD19" i="26"/>
  <c r="AC19" i="26"/>
  <c r="AE19" i="26" s="1"/>
  <c r="AD16" i="26"/>
  <c r="AC16" i="26"/>
  <c r="AE16" i="26" s="1"/>
  <c r="AD20" i="26"/>
  <c r="AC20" i="26"/>
  <c r="AE20" i="26" s="1"/>
  <c r="AD12" i="26"/>
  <c r="AC12" i="26"/>
  <c r="AE12" i="26" s="1"/>
  <c r="AD17" i="26"/>
  <c r="AC17" i="26"/>
  <c r="AE17" i="26" s="1"/>
  <c r="AD14" i="26"/>
  <c r="AC14" i="26"/>
  <c r="AE14" i="26" s="1"/>
  <c r="AD13" i="26"/>
  <c r="AC13" i="26"/>
  <c r="AE13" i="26" s="1"/>
  <c r="AD11" i="26"/>
  <c r="AC11" i="26"/>
  <c r="AE11" i="26" s="1"/>
  <c r="AD10" i="26"/>
  <c r="AC10" i="26"/>
  <c r="AE10" i="26" s="1"/>
  <c r="AD9" i="26"/>
  <c r="AC9" i="26"/>
  <c r="AE9" i="26" s="1"/>
  <c r="AD8" i="26"/>
  <c r="AC8" i="26"/>
  <c r="AE8" i="26" s="1"/>
  <c r="AD7" i="26"/>
  <c r="AC7" i="26"/>
  <c r="AE7" i="26" s="1"/>
  <c r="AD5" i="26"/>
  <c r="AC5" i="26"/>
  <c r="AE5" i="26" s="1"/>
  <c r="AD6" i="26"/>
  <c r="AC6" i="26"/>
  <c r="AE6" i="26" s="1"/>
  <c r="AD4" i="26"/>
  <c r="AC4" i="26"/>
  <c r="AE4" i="26" s="1"/>
  <c r="F191" i="39"/>
  <c r="F195" i="39"/>
  <c r="F199" i="39"/>
  <c r="F203" i="39"/>
  <c r="F207" i="39"/>
  <c r="M8" i="39" a="1"/>
  <c r="M8" i="39" s="1"/>
  <c r="L8" i="39"/>
  <c r="F188" i="39" s="1"/>
  <c r="M7" i="39" a="1"/>
  <c r="M7" i="39" s="1"/>
  <c r="L7" i="39"/>
  <c r="M6" i="39" a="1"/>
  <c r="M6" i="39" s="1"/>
  <c r="L6" i="39"/>
  <c r="M5" i="39" a="1"/>
  <c r="M5" i="39" s="1"/>
  <c r="L5" i="39"/>
  <c r="AF52" i="5"/>
  <c r="AH52" i="5" s="1"/>
  <c r="M50" i="45" s="1"/>
  <c r="AG52" i="5"/>
  <c r="AF53" i="5"/>
  <c r="AH53" i="5" s="1"/>
  <c r="M51" i="45" s="1"/>
  <c r="AG53" i="5"/>
  <c r="AF54" i="5"/>
  <c r="AH54" i="5" s="1"/>
  <c r="M52" i="45" s="1"/>
  <c r="AG54" i="5"/>
  <c r="AF55" i="5"/>
  <c r="AH55" i="5" s="1"/>
  <c r="M53" i="45" s="1"/>
  <c r="AG55" i="5"/>
  <c r="AF56" i="5"/>
  <c r="AH56" i="5" s="1"/>
  <c r="M54" i="45" s="1"/>
  <c r="AG56" i="5"/>
  <c r="AF57" i="5"/>
  <c r="AH57" i="5" s="1"/>
  <c r="M55" i="45" s="1"/>
  <c r="AG57" i="5"/>
  <c r="AF58" i="5"/>
  <c r="AH58" i="5" s="1"/>
  <c r="M56" i="45" s="1"/>
  <c r="AG58" i="5"/>
  <c r="AF59" i="5"/>
  <c r="AH59" i="5" s="1"/>
  <c r="M57" i="45" s="1"/>
  <c r="AG59" i="5"/>
  <c r="AF60" i="5"/>
  <c r="AH60" i="5" s="1"/>
  <c r="M58" i="45" s="1"/>
  <c r="AG60" i="5"/>
  <c r="AF5" i="5"/>
  <c r="AH5" i="5" s="1"/>
  <c r="M3" i="45" s="1"/>
  <c r="AG5" i="5"/>
  <c r="AF6" i="5"/>
  <c r="AH6" i="5" s="1"/>
  <c r="M4" i="45" s="1"/>
  <c r="AG6" i="5"/>
  <c r="AF7" i="5"/>
  <c r="AH7" i="5" s="1"/>
  <c r="M5" i="45" s="1"/>
  <c r="AG7" i="5"/>
  <c r="AF8" i="5"/>
  <c r="AH8" i="5" s="1"/>
  <c r="M6" i="45" s="1"/>
  <c r="AG8" i="5"/>
  <c r="AF12" i="5"/>
  <c r="AH12" i="5" s="1"/>
  <c r="M10" i="45" s="1"/>
  <c r="AG12" i="5"/>
  <c r="AF13" i="5"/>
  <c r="AH13" i="5" s="1"/>
  <c r="M11" i="45" s="1"/>
  <c r="AG13" i="5"/>
  <c r="AF11" i="5"/>
  <c r="AH11" i="5" s="1"/>
  <c r="M9" i="45" s="1"/>
  <c r="AG11" i="5"/>
  <c r="AF15" i="5"/>
  <c r="AH15" i="5" s="1"/>
  <c r="M13" i="45" s="1"/>
  <c r="AG15" i="5"/>
  <c r="AF18" i="5"/>
  <c r="AH18" i="5" s="1"/>
  <c r="M16" i="45" s="1"/>
  <c r="AG18" i="5"/>
  <c r="AF10" i="5"/>
  <c r="AH10" i="5" s="1"/>
  <c r="M8" i="45" s="1"/>
  <c r="AG10" i="5"/>
  <c r="AF14" i="5"/>
  <c r="AH14" i="5" s="1"/>
  <c r="M12" i="45" s="1"/>
  <c r="AG14" i="5"/>
  <c r="AF22" i="5"/>
  <c r="AH22" i="5" s="1"/>
  <c r="M20" i="45" s="1"/>
  <c r="AG22" i="5"/>
  <c r="AF20" i="5"/>
  <c r="AH20" i="5" s="1"/>
  <c r="M18" i="45" s="1"/>
  <c r="AG20" i="5"/>
  <c r="AF24" i="5"/>
  <c r="AH24" i="5" s="1"/>
  <c r="M22" i="45" s="1"/>
  <c r="AG24" i="5"/>
  <c r="AF21" i="5"/>
  <c r="AH21" i="5" s="1"/>
  <c r="M19" i="45" s="1"/>
  <c r="AG21" i="5"/>
  <c r="AF26" i="5"/>
  <c r="AH26" i="5" s="1"/>
  <c r="M24" i="45" s="1"/>
  <c r="AG26" i="5"/>
  <c r="AF25" i="5"/>
  <c r="AH25" i="5" s="1"/>
  <c r="M23" i="45" s="1"/>
  <c r="AG25" i="5"/>
  <c r="AF16" i="5"/>
  <c r="AH16" i="5" s="1"/>
  <c r="M14" i="45" s="1"/>
  <c r="AG16" i="5"/>
  <c r="AF17" i="5"/>
  <c r="AH17" i="5" s="1"/>
  <c r="M15" i="45" s="1"/>
  <c r="AG17" i="5"/>
  <c r="AF19" i="5"/>
  <c r="AH19" i="5" s="1"/>
  <c r="M17" i="45" s="1"/>
  <c r="AG19" i="5"/>
  <c r="AF30" i="5"/>
  <c r="AH30" i="5" s="1"/>
  <c r="M28" i="45" s="1"/>
  <c r="AG30" i="5"/>
  <c r="AF28" i="5"/>
  <c r="AH28" i="5" s="1"/>
  <c r="M26" i="45" s="1"/>
  <c r="AG28" i="5"/>
  <c r="AF29" i="5"/>
  <c r="AH29" i="5" s="1"/>
  <c r="M27" i="45" s="1"/>
  <c r="AG29" i="5"/>
  <c r="AF27" i="5"/>
  <c r="AH27" i="5" s="1"/>
  <c r="M25" i="45" s="1"/>
  <c r="AG27" i="5"/>
  <c r="AF31" i="5"/>
  <c r="AH31" i="5" s="1"/>
  <c r="M29" i="45" s="1"/>
  <c r="AG31" i="5"/>
  <c r="AF35" i="5"/>
  <c r="AH35" i="5" s="1"/>
  <c r="M33" i="45" s="1"/>
  <c r="AG35" i="5"/>
  <c r="AF33" i="5"/>
  <c r="AH33" i="5" s="1"/>
  <c r="M31" i="45" s="1"/>
  <c r="AG33" i="5"/>
  <c r="AF34" i="5"/>
  <c r="AH34" i="5" s="1"/>
  <c r="M32" i="45" s="1"/>
  <c r="AG34" i="5"/>
  <c r="AF23" i="5"/>
  <c r="AH23" i="5" s="1"/>
  <c r="M21" i="45" s="1"/>
  <c r="AG23" i="5"/>
  <c r="AF32" i="5"/>
  <c r="AH32" i="5" s="1"/>
  <c r="M30" i="45" s="1"/>
  <c r="AG32" i="5"/>
  <c r="AF36" i="5"/>
  <c r="AH36" i="5" s="1"/>
  <c r="M34" i="45" s="1"/>
  <c r="AG36" i="5"/>
  <c r="AF37" i="5"/>
  <c r="AH37" i="5" s="1"/>
  <c r="M35" i="45" s="1"/>
  <c r="AG37" i="5"/>
  <c r="AF42" i="5"/>
  <c r="AH42" i="5" s="1"/>
  <c r="M40" i="45" s="1"/>
  <c r="AG42" i="5"/>
  <c r="AF38" i="5"/>
  <c r="AH38" i="5" s="1"/>
  <c r="M36" i="45" s="1"/>
  <c r="AG38" i="5"/>
  <c r="AF40" i="5"/>
  <c r="AH40" i="5" s="1"/>
  <c r="M38" i="45" s="1"/>
  <c r="AG40" i="5"/>
  <c r="AF39" i="5"/>
  <c r="AH39" i="5" s="1"/>
  <c r="M37" i="45" s="1"/>
  <c r="AG39" i="5"/>
  <c r="AF43" i="5"/>
  <c r="AH43" i="5" s="1"/>
  <c r="M41" i="45" s="1"/>
  <c r="AG43" i="5"/>
  <c r="AF47" i="5"/>
  <c r="AH47" i="5" s="1"/>
  <c r="M45" i="45" s="1"/>
  <c r="AG47" i="5"/>
  <c r="AF41" i="5"/>
  <c r="AH41" i="5" s="1"/>
  <c r="M39" i="45" s="1"/>
  <c r="AG41" i="5"/>
  <c r="AF45" i="5"/>
  <c r="AH45" i="5" s="1"/>
  <c r="M43" i="45" s="1"/>
  <c r="AG45" i="5"/>
  <c r="AF44" i="5"/>
  <c r="AH44" i="5" s="1"/>
  <c r="M42" i="45" s="1"/>
  <c r="AG44" i="5"/>
  <c r="AF48" i="5"/>
  <c r="AH48" i="5" s="1"/>
  <c r="M46" i="45" s="1"/>
  <c r="AG48" i="5"/>
  <c r="AF46" i="5"/>
  <c r="AH46" i="5" s="1"/>
  <c r="M44" i="45" s="1"/>
  <c r="AG46" i="5"/>
  <c r="AF49" i="5"/>
  <c r="AH49" i="5" s="1"/>
  <c r="M47" i="45" s="1"/>
  <c r="AG49" i="5"/>
  <c r="AF51" i="5"/>
  <c r="AH51" i="5" s="1"/>
  <c r="M49" i="45" s="1"/>
  <c r="AG51" i="5"/>
  <c r="AF50" i="5"/>
  <c r="AH50" i="5" s="1"/>
  <c r="M48" i="45" s="1"/>
  <c r="AG50" i="5"/>
  <c r="AG4" i="5"/>
  <c r="AF4" i="5"/>
  <c r="AH4" i="5" s="1"/>
  <c r="M2" i="45" s="1"/>
  <c r="AG63" i="5"/>
  <c r="AF63" i="5"/>
  <c r="AH63" i="5" s="1"/>
  <c r="AG62" i="5"/>
  <c r="AF62" i="5"/>
  <c r="AH62" i="5" s="1"/>
  <c r="AG61" i="5"/>
  <c r="AF61" i="5"/>
  <c r="AH61" i="5" s="1"/>
  <c r="AC29" i="5"/>
  <c r="AD29" i="5"/>
  <c r="AC27" i="5"/>
  <c r="AD27" i="5"/>
  <c r="AC31" i="5"/>
  <c r="AD31" i="5"/>
  <c r="AC35" i="5"/>
  <c r="AD35" i="5"/>
  <c r="AC33" i="5"/>
  <c r="AD33" i="5"/>
  <c r="AC34" i="5"/>
  <c r="AD34" i="5"/>
  <c r="AC23" i="5"/>
  <c r="AD23" i="5"/>
  <c r="AC32" i="5"/>
  <c r="AD32" i="5"/>
  <c r="AC36" i="5"/>
  <c r="AE36" i="5" s="1"/>
  <c r="L34" i="45" s="1"/>
  <c r="AD36" i="5"/>
  <c r="AC37" i="5"/>
  <c r="AD37" i="5"/>
  <c r="AC42" i="5"/>
  <c r="AD42" i="5"/>
  <c r="AC38" i="5"/>
  <c r="AD38" i="5"/>
  <c r="AC40" i="5"/>
  <c r="AD40" i="5"/>
  <c r="AC39" i="5"/>
  <c r="AD39" i="5"/>
  <c r="AC43" i="5"/>
  <c r="AD43" i="5"/>
  <c r="AC47" i="5"/>
  <c r="AD47" i="5"/>
  <c r="AC41" i="5"/>
  <c r="AD41" i="5"/>
  <c r="AC45" i="5"/>
  <c r="AD45" i="5"/>
  <c r="AC44" i="5"/>
  <c r="AD44" i="5"/>
  <c r="AC48" i="5"/>
  <c r="AE48" i="5" s="1"/>
  <c r="L46" i="45" s="1"/>
  <c r="AD48" i="5"/>
  <c r="AC46" i="5"/>
  <c r="AD46" i="5"/>
  <c r="AC49" i="5"/>
  <c r="AD49" i="5"/>
  <c r="AC51" i="5"/>
  <c r="AD51" i="5"/>
  <c r="AC50" i="5"/>
  <c r="AD50" i="5"/>
  <c r="AC52" i="5"/>
  <c r="AE52" i="5" s="1"/>
  <c r="L50" i="45" s="1"/>
  <c r="AD52" i="5"/>
  <c r="AC53" i="5"/>
  <c r="AE53" i="5" s="1"/>
  <c r="L51" i="45" s="1"/>
  <c r="AD53" i="5"/>
  <c r="AC54" i="5"/>
  <c r="AE54" i="5" s="1"/>
  <c r="L52" i="45" s="1"/>
  <c r="AD54" i="5"/>
  <c r="AC55" i="5"/>
  <c r="AE55" i="5" s="1"/>
  <c r="L53" i="45" s="1"/>
  <c r="AD55" i="5"/>
  <c r="AC56" i="5"/>
  <c r="AE56" i="5" s="1"/>
  <c r="L54" i="45" s="1"/>
  <c r="AD56" i="5"/>
  <c r="AC57" i="5"/>
  <c r="AE57" i="5" s="1"/>
  <c r="L55" i="45" s="1"/>
  <c r="AD57" i="5"/>
  <c r="AC58" i="5"/>
  <c r="AE58" i="5" s="1"/>
  <c r="L56" i="45" s="1"/>
  <c r="AD58" i="5"/>
  <c r="AC59" i="5"/>
  <c r="AE59" i="5" s="1"/>
  <c r="L57" i="45" s="1"/>
  <c r="AD59" i="5"/>
  <c r="AC60" i="5"/>
  <c r="AE60" i="5" s="1"/>
  <c r="L58" i="45" s="1"/>
  <c r="AD60" i="5"/>
  <c r="AC4" i="5"/>
  <c r="AD4" i="5"/>
  <c r="AC5" i="5"/>
  <c r="AD5" i="5"/>
  <c r="AC6" i="5"/>
  <c r="AD6" i="5"/>
  <c r="AC7" i="5"/>
  <c r="AD7" i="5"/>
  <c r="AC8" i="5"/>
  <c r="AD8" i="5"/>
  <c r="AC12" i="5"/>
  <c r="AD12" i="5"/>
  <c r="AC13" i="5"/>
  <c r="AD13" i="5"/>
  <c r="AC11" i="5"/>
  <c r="AD11" i="5"/>
  <c r="AC15" i="5"/>
  <c r="AD15" i="5"/>
  <c r="AC18" i="5"/>
  <c r="AD18" i="5"/>
  <c r="AC10" i="5"/>
  <c r="AD10" i="5"/>
  <c r="AC14" i="5"/>
  <c r="AD14" i="5"/>
  <c r="AC22" i="5"/>
  <c r="AD22" i="5"/>
  <c r="AC20" i="5"/>
  <c r="AD20" i="5"/>
  <c r="AC24" i="5"/>
  <c r="AD24" i="5"/>
  <c r="AC21" i="5"/>
  <c r="AD21" i="5"/>
  <c r="AC26" i="5"/>
  <c r="AD26" i="5"/>
  <c r="AC25" i="5"/>
  <c r="AD25" i="5"/>
  <c r="AC16" i="5"/>
  <c r="AD16" i="5"/>
  <c r="AC17" i="5"/>
  <c r="AD17" i="5"/>
  <c r="AC19" i="5"/>
  <c r="AD19" i="5"/>
  <c r="AC30" i="5"/>
  <c r="AE30" i="5" s="1"/>
  <c r="L28" i="45" s="1"/>
  <c r="AD30" i="5"/>
  <c r="AD28" i="5"/>
  <c r="AC28" i="5"/>
  <c r="F206" i="39" l="1"/>
  <c r="F202" i="39"/>
  <c r="F198" i="39"/>
  <c r="F194" i="39"/>
  <c r="F190" i="39"/>
  <c r="F205" i="39"/>
  <c r="F201" i="39"/>
  <c r="F197" i="39"/>
  <c r="F193" i="39"/>
  <c r="F189" i="39"/>
  <c r="F187" i="39"/>
  <c r="F204" i="39"/>
  <c r="F200" i="39"/>
  <c r="F196" i="39"/>
  <c r="F192" i="39"/>
  <c r="F115" i="39"/>
  <c r="F114" i="39"/>
  <c r="F177" i="39"/>
  <c r="F181" i="39"/>
  <c r="F180" i="39"/>
  <c r="F172" i="39"/>
  <c r="F164" i="39"/>
  <c r="F156" i="39"/>
  <c r="F152" i="39"/>
  <c r="F148" i="39"/>
  <c r="F140" i="39"/>
  <c r="F136" i="39"/>
  <c r="F132" i="39"/>
  <c r="F128" i="39"/>
  <c r="F124" i="39"/>
  <c r="F120" i="39"/>
  <c r="F116" i="39"/>
  <c r="F173" i="39"/>
  <c r="F169" i="39"/>
  <c r="F165" i="39"/>
  <c r="F161" i="39"/>
  <c r="F157" i="39"/>
  <c r="F153" i="39"/>
  <c r="F149" i="39"/>
  <c r="F145" i="39"/>
  <c r="F141" i="39"/>
  <c r="F137" i="39"/>
  <c r="F133" i="39"/>
  <c r="F129" i="39"/>
  <c r="F125" i="39"/>
  <c r="F121" i="39"/>
  <c r="F117" i="39"/>
  <c r="F176" i="39"/>
  <c r="F168" i="39"/>
  <c r="F160" i="39"/>
  <c r="F144" i="39"/>
  <c r="F179" i="39"/>
  <c r="F175" i="39"/>
  <c r="F171" i="39"/>
  <c r="F167" i="39"/>
  <c r="F163" i="39"/>
  <c r="F159" i="39"/>
  <c r="F155" i="39"/>
  <c r="F151" i="39"/>
  <c r="F147" i="39"/>
  <c r="F143" i="39"/>
  <c r="F139" i="39"/>
  <c r="F135" i="39"/>
  <c r="F131" i="39"/>
  <c r="F127" i="39"/>
  <c r="F123" i="39"/>
  <c r="F119" i="39"/>
  <c r="F182" i="39"/>
  <c r="F178" i="39"/>
  <c r="F174" i="39"/>
  <c r="F170" i="39"/>
  <c r="F166" i="39"/>
  <c r="F162" i="39"/>
  <c r="F158" i="39"/>
  <c r="F154" i="39"/>
  <c r="F150" i="39"/>
  <c r="F146" i="39"/>
  <c r="F142" i="39"/>
  <c r="F138" i="39"/>
  <c r="F134" i="39"/>
  <c r="F130" i="39"/>
  <c r="F126" i="39"/>
  <c r="F122" i="39"/>
  <c r="F118" i="39"/>
  <c r="F40" i="39"/>
  <c r="F5" i="39"/>
  <c r="F112" i="39"/>
  <c r="F113" i="39"/>
  <c r="F96" i="39"/>
  <c r="F80" i="39"/>
  <c r="F64" i="39"/>
  <c r="F48" i="39"/>
  <c r="F92" i="39"/>
  <c r="F76" i="39"/>
  <c r="F60" i="39"/>
  <c r="F44" i="39"/>
  <c r="F6" i="39"/>
  <c r="F104" i="39"/>
  <c r="F88" i="39"/>
  <c r="F72" i="39"/>
  <c r="F56" i="39"/>
  <c r="F41" i="39"/>
  <c r="F100" i="39"/>
  <c r="F84" i="39"/>
  <c r="F68" i="39"/>
  <c r="F52" i="39"/>
  <c r="F36" i="39"/>
  <c r="F28" i="39"/>
  <c r="F24" i="39"/>
  <c r="F20" i="39"/>
  <c r="F12" i="39"/>
  <c r="F8" i="39"/>
  <c r="F107" i="39"/>
  <c r="F99" i="39"/>
  <c r="F91" i="39"/>
  <c r="F67" i="39"/>
  <c r="F32" i="39"/>
  <c r="F16" i="39"/>
  <c r="F103" i="39"/>
  <c r="F95" i="39"/>
  <c r="F87" i="39"/>
  <c r="F83" i="39"/>
  <c r="F79" i="39"/>
  <c r="F75" i="39"/>
  <c r="F71" i="39"/>
  <c r="F63" i="39"/>
  <c r="F59" i="39"/>
  <c r="F55" i="39"/>
  <c r="F51" i="39"/>
  <c r="F47" i="39"/>
  <c r="F43" i="39"/>
  <c r="F39" i="39"/>
  <c r="F35" i="39"/>
  <c r="F31" i="39"/>
  <c r="F27" i="39"/>
  <c r="F23" i="39"/>
  <c r="F19" i="39"/>
  <c r="F15" i="39"/>
  <c r="F11" i="39"/>
  <c r="F7" i="39"/>
  <c r="F106" i="39"/>
  <c r="F102" i="39"/>
  <c r="F98" i="39"/>
  <c r="F94" i="39"/>
  <c r="F90" i="39"/>
  <c r="F86" i="39"/>
  <c r="F82" i="39"/>
  <c r="F78" i="39"/>
  <c r="F74" i="39"/>
  <c r="F70" i="39"/>
  <c r="F66" i="39"/>
  <c r="F62" i="39"/>
  <c r="F58" i="39"/>
  <c r="F54" i="39"/>
  <c r="F50" i="39"/>
  <c r="F46" i="39"/>
  <c r="F42" i="39"/>
  <c r="F38" i="39"/>
  <c r="F34" i="39"/>
  <c r="F30" i="39"/>
  <c r="F26" i="39"/>
  <c r="F22" i="39"/>
  <c r="F18" i="39"/>
  <c r="F14" i="39"/>
  <c r="F10" i="39"/>
  <c r="F4" i="39"/>
  <c r="F105" i="39"/>
  <c r="F101" i="39"/>
  <c r="F97" i="39"/>
  <c r="F93" i="39"/>
  <c r="F89" i="39"/>
  <c r="F85" i="39"/>
  <c r="F81" i="39"/>
  <c r="F77" i="39"/>
  <c r="F73" i="39"/>
  <c r="F69" i="39"/>
  <c r="F65" i="39"/>
  <c r="F61" i="39"/>
  <c r="F57" i="39"/>
  <c r="F53" i="39"/>
  <c r="F49" i="39"/>
  <c r="F45" i="39"/>
  <c r="F37" i="39"/>
  <c r="F33" i="39"/>
  <c r="F29" i="39"/>
  <c r="F25" i="39"/>
  <c r="F21" i="39"/>
  <c r="F17" i="39"/>
  <c r="F13" i="39"/>
  <c r="F9" i="39"/>
  <c r="S42" i="38"/>
  <c r="T42" i="38"/>
  <c r="U42" i="38"/>
  <c r="S43" i="38"/>
  <c r="T43" i="38"/>
  <c r="U43" i="38"/>
  <c r="S44" i="38"/>
  <c r="T44" i="38"/>
  <c r="U44" i="38"/>
  <c r="S39" i="38"/>
  <c r="T39" i="38"/>
  <c r="U39" i="38"/>
  <c r="S40" i="38"/>
  <c r="T40" i="38"/>
  <c r="U40" i="38"/>
  <c r="S41" i="38"/>
  <c r="T41" i="38"/>
  <c r="U41" i="38"/>
  <c r="S36" i="38"/>
  <c r="T36" i="38"/>
  <c r="U36" i="38"/>
  <c r="S37" i="38"/>
  <c r="T37" i="38"/>
  <c r="U37" i="38"/>
  <c r="S38" i="38"/>
  <c r="T38" i="38"/>
  <c r="U38" i="38"/>
  <c r="C17" i="38"/>
  <c r="D17" i="38"/>
  <c r="E17" i="38"/>
  <c r="K24" i="38"/>
  <c r="L24" i="38"/>
  <c r="M24" i="38"/>
  <c r="K25" i="38"/>
  <c r="L25" i="38"/>
  <c r="M25" i="38"/>
  <c r="K22" i="38"/>
  <c r="L22" i="38"/>
  <c r="M22" i="38"/>
  <c r="K23" i="38"/>
  <c r="L23" i="38"/>
  <c r="M23" i="38"/>
  <c r="K19" i="38"/>
  <c r="L19" i="38"/>
  <c r="M19" i="38"/>
  <c r="K20" i="38"/>
  <c r="L20" i="38"/>
  <c r="M20" i="38"/>
  <c r="K21" i="38"/>
  <c r="L21" i="38"/>
  <c r="M21" i="38"/>
  <c r="S34" i="38"/>
  <c r="T34" i="38"/>
  <c r="U34" i="38"/>
  <c r="S35" i="38"/>
  <c r="T35" i="38"/>
  <c r="U35" i="38"/>
  <c r="S31" i="38"/>
  <c r="T31" i="38"/>
  <c r="U31" i="38"/>
  <c r="S32" i="38"/>
  <c r="T32" i="38"/>
  <c r="U32" i="38"/>
  <c r="S33" i="38"/>
  <c r="T33" i="38"/>
  <c r="U33" i="38"/>
  <c r="S27" i="38"/>
  <c r="T27" i="38"/>
  <c r="U27" i="38"/>
  <c r="S28" i="38"/>
  <c r="T28" i="38"/>
  <c r="U28" i="38"/>
  <c r="S29" i="38"/>
  <c r="T29" i="38"/>
  <c r="U29" i="38"/>
  <c r="S30" i="38"/>
  <c r="T30" i="38"/>
  <c r="U30" i="38"/>
  <c r="S25" i="38"/>
  <c r="T25" i="38"/>
  <c r="U25" i="38"/>
  <c r="S26" i="38"/>
  <c r="T26" i="38"/>
  <c r="U26" i="38"/>
  <c r="E23" i="34"/>
  <c r="F23" i="34"/>
  <c r="H23" i="34"/>
  <c r="J23" i="34" s="1"/>
  <c r="I23" i="34"/>
  <c r="K23" i="34"/>
  <c r="M23" i="34" s="1"/>
  <c r="L23" i="34"/>
  <c r="N23" i="34"/>
  <c r="P23" i="34" s="1"/>
  <c r="O23" i="34"/>
  <c r="Q23" i="34"/>
  <c r="S23" i="34" s="1"/>
  <c r="R23" i="34"/>
  <c r="T23" i="34"/>
  <c r="V23" i="34" s="1"/>
  <c r="U23" i="34"/>
  <c r="W23" i="34"/>
  <c r="X23" i="34"/>
  <c r="E227" i="34"/>
  <c r="F227" i="34"/>
  <c r="H227" i="34"/>
  <c r="J227" i="34" s="1"/>
  <c r="I227" i="34"/>
  <c r="K227" i="34"/>
  <c r="M227" i="34" s="1"/>
  <c r="L227" i="34"/>
  <c r="N227" i="34"/>
  <c r="P227" i="34" s="1"/>
  <c r="O227" i="34"/>
  <c r="Q227" i="34"/>
  <c r="S227" i="34" s="1"/>
  <c r="R227" i="34"/>
  <c r="T227" i="34"/>
  <c r="V227" i="34" s="1"/>
  <c r="U227" i="34"/>
  <c r="W227" i="34"/>
  <c r="X227" i="34"/>
  <c r="E228" i="34"/>
  <c r="F228" i="34"/>
  <c r="H228" i="34"/>
  <c r="J228" i="34" s="1"/>
  <c r="I228" i="34"/>
  <c r="K228" i="34"/>
  <c r="M228" i="34" s="1"/>
  <c r="L228" i="34"/>
  <c r="N228" i="34"/>
  <c r="P228" i="34" s="1"/>
  <c r="O228" i="34"/>
  <c r="Q228" i="34"/>
  <c r="S228" i="34" s="1"/>
  <c r="R228" i="34"/>
  <c r="T228" i="34"/>
  <c r="V228" i="34" s="1"/>
  <c r="U228" i="34"/>
  <c r="W228" i="34"/>
  <c r="Y228" i="34" s="1"/>
  <c r="X228" i="34"/>
  <c r="E229" i="34"/>
  <c r="F229" i="34"/>
  <c r="H229" i="34"/>
  <c r="J229" i="34" s="1"/>
  <c r="I229" i="34"/>
  <c r="K229" i="34"/>
  <c r="M229" i="34" s="1"/>
  <c r="L229" i="34"/>
  <c r="N229" i="34"/>
  <c r="P229" i="34" s="1"/>
  <c r="O229" i="34"/>
  <c r="Q229" i="34"/>
  <c r="S229" i="34" s="1"/>
  <c r="R229" i="34"/>
  <c r="T229" i="34"/>
  <c r="V229" i="34" s="1"/>
  <c r="U229" i="34"/>
  <c r="W229" i="34"/>
  <c r="Y229" i="34" s="1"/>
  <c r="X229" i="34"/>
  <c r="E8" i="34"/>
  <c r="F8" i="34"/>
  <c r="H8" i="34"/>
  <c r="J8" i="34" s="1"/>
  <c r="I8" i="34"/>
  <c r="K8" i="34"/>
  <c r="M8" i="34" s="1"/>
  <c r="L8" i="34"/>
  <c r="N8" i="34"/>
  <c r="P8" i="34" s="1"/>
  <c r="O8" i="34"/>
  <c r="Q8" i="34"/>
  <c r="S8" i="34" s="1"/>
  <c r="R8" i="34"/>
  <c r="S23" i="38"/>
  <c r="T23" i="38"/>
  <c r="U23" i="38"/>
  <c r="S24" i="38"/>
  <c r="T24" i="38"/>
  <c r="U24" i="38"/>
  <c r="K17" i="38"/>
  <c r="L17" i="38"/>
  <c r="M17" i="38"/>
  <c r="K18" i="38"/>
  <c r="L18" i="38"/>
  <c r="M18" i="38"/>
  <c r="S20" i="38"/>
  <c r="T20" i="38"/>
  <c r="U20" i="38"/>
  <c r="S21" i="38"/>
  <c r="T21" i="38"/>
  <c r="U21" i="38"/>
  <c r="S22" i="38"/>
  <c r="T22" i="38"/>
  <c r="U22" i="38"/>
  <c r="S17" i="38"/>
  <c r="T17" i="38"/>
  <c r="U17" i="38"/>
  <c r="S18" i="38"/>
  <c r="T18" i="38"/>
  <c r="U18" i="38"/>
  <c r="S19" i="38"/>
  <c r="T19" i="38"/>
  <c r="U19" i="38"/>
  <c r="T3" i="38"/>
  <c r="U3" i="38"/>
  <c r="T4" i="38"/>
  <c r="U4" i="38"/>
  <c r="T5" i="38"/>
  <c r="U5" i="38"/>
  <c r="T6" i="38"/>
  <c r="U6" i="38"/>
  <c r="T7" i="38"/>
  <c r="U7" i="38"/>
  <c r="T8" i="38"/>
  <c r="U8" i="38"/>
  <c r="T9" i="38"/>
  <c r="U9" i="38"/>
  <c r="T10" i="38"/>
  <c r="U10" i="38"/>
  <c r="T11" i="38"/>
  <c r="U11" i="38"/>
  <c r="T12" i="38"/>
  <c r="U12" i="38"/>
  <c r="T13" i="38"/>
  <c r="U13" i="38"/>
  <c r="T14" i="38"/>
  <c r="U14" i="38"/>
  <c r="T15" i="38"/>
  <c r="U15" i="38"/>
  <c r="T16" i="38"/>
  <c r="U16" i="38"/>
  <c r="S4" i="38"/>
  <c r="S5" i="38"/>
  <c r="S6" i="38"/>
  <c r="S7" i="38"/>
  <c r="S8" i="38"/>
  <c r="S9" i="38"/>
  <c r="S10" i="38"/>
  <c r="S11" i="38"/>
  <c r="S12" i="38"/>
  <c r="S13" i="38"/>
  <c r="S14" i="38"/>
  <c r="S15" i="38"/>
  <c r="S16" i="38"/>
  <c r="S3" i="38"/>
  <c r="L3" i="38"/>
  <c r="M3" i="38"/>
  <c r="L4" i="38"/>
  <c r="M4" i="38"/>
  <c r="L5" i="38"/>
  <c r="M5" i="38"/>
  <c r="L6" i="38"/>
  <c r="M6" i="38"/>
  <c r="L7" i="38"/>
  <c r="M7" i="38"/>
  <c r="L8" i="38"/>
  <c r="M8" i="38"/>
  <c r="L9" i="38"/>
  <c r="M9" i="38"/>
  <c r="L10" i="38"/>
  <c r="M10" i="38"/>
  <c r="L11" i="38"/>
  <c r="M11" i="38"/>
  <c r="L12" i="38"/>
  <c r="M12" i="38"/>
  <c r="L13" i="38"/>
  <c r="M13" i="38"/>
  <c r="L14" i="38"/>
  <c r="M14" i="38"/>
  <c r="L15" i="38"/>
  <c r="M15" i="38"/>
  <c r="L16" i="38"/>
  <c r="M16" i="38"/>
  <c r="K4" i="38"/>
  <c r="K5" i="38"/>
  <c r="K6" i="38"/>
  <c r="K7" i="38"/>
  <c r="K8" i="38"/>
  <c r="K9" i="38"/>
  <c r="K10" i="38"/>
  <c r="K11" i="38"/>
  <c r="K12" i="38"/>
  <c r="K13" i="38"/>
  <c r="K14" i="38"/>
  <c r="K15" i="38"/>
  <c r="K16" i="38"/>
  <c r="K3" i="38"/>
  <c r="E6" i="26"/>
  <c r="AY63" i="26"/>
  <c r="AY62" i="26"/>
  <c r="AY61" i="26"/>
  <c r="AY60" i="26"/>
  <c r="AY59" i="26"/>
  <c r="AY58" i="26"/>
  <c r="AY57" i="26"/>
  <c r="AY56" i="26"/>
  <c r="AY55" i="26"/>
  <c r="AY54" i="26"/>
  <c r="AY53" i="26"/>
  <c r="AY52" i="26"/>
  <c r="AY51" i="26"/>
  <c r="AY50" i="26"/>
  <c r="C16" i="38"/>
  <c r="D16" i="38"/>
  <c r="E16" i="38"/>
  <c r="C4" i="38"/>
  <c r="D4" i="38"/>
  <c r="E4" i="38"/>
  <c r="C5" i="38"/>
  <c r="D5" i="38"/>
  <c r="E5" i="38"/>
  <c r="C6" i="38"/>
  <c r="D6" i="38"/>
  <c r="E6" i="38"/>
  <c r="C7" i="38"/>
  <c r="D7" i="38"/>
  <c r="E7" i="38"/>
  <c r="C8" i="38"/>
  <c r="D8" i="38"/>
  <c r="E8" i="38"/>
  <c r="C9" i="38"/>
  <c r="D9" i="38"/>
  <c r="E9" i="38"/>
  <c r="C10" i="38"/>
  <c r="D10" i="38"/>
  <c r="E10" i="38"/>
  <c r="C11" i="38"/>
  <c r="D11" i="38"/>
  <c r="E11" i="38"/>
  <c r="C12" i="38"/>
  <c r="D12" i="38"/>
  <c r="E12" i="38"/>
  <c r="C13" i="38"/>
  <c r="D13" i="38"/>
  <c r="E13" i="38"/>
  <c r="C14" i="38"/>
  <c r="D14" i="38"/>
  <c r="E14" i="38"/>
  <c r="C15" i="38"/>
  <c r="D15" i="38"/>
  <c r="E15" i="38"/>
  <c r="D3" i="38"/>
  <c r="E3" i="38"/>
  <c r="C3" i="38"/>
  <c r="E5" i="34"/>
  <c r="F5" i="34"/>
  <c r="H5" i="34"/>
  <c r="J5" i="34" s="1"/>
  <c r="I5" i="34"/>
  <c r="K5" i="34"/>
  <c r="M5" i="34" s="1"/>
  <c r="L5" i="34"/>
  <c r="N5" i="34"/>
  <c r="P5" i="34" s="1"/>
  <c r="O5" i="34"/>
  <c r="Q5" i="34"/>
  <c r="S5" i="34" s="1"/>
  <c r="R5" i="34"/>
  <c r="T235" i="26"/>
  <c r="U234" i="26"/>
  <c r="T234" i="26"/>
  <c r="V234" i="26" s="1"/>
  <c r="U233" i="26"/>
  <c r="T233" i="26"/>
  <c r="V233" i="26" s="1"/>
  <c r="U232" i="26"/>
  <c r="T232" i="26"/>
  <c r="V232" i="26" s="1"/>
  <c r="U231" i="26"/>
  <c r="T231" i="26"/>
  <c r="V231" i="26" s="1"/>
  <c r="U230" i="26"/>
  <c r="T230" i="26"/>
  <c r="V230" i="26" s="1"/>
  <c r="U229" i="26"/>
  <c r="T229" i="26"/>
  <c r="V229" i="26" s="1"/>
  <c r="U228" i="26"/>
  <c r="T228" i="26"/>
  <c r="V228" i="26" s="1"/>
  <c r="U227" i="26"/>
  <c r="T227" i="26"/>
  <c r="V227" i="26" s="1"/>
  <c r="U226" i="26"/>
  <c r="T226" i="26"/>
  <c r="V226" i="26" s="1"/>
  <c r="U225" i="26"/>
  <c r="T225" i="26"/>
  <c r="V225" i="26" s="1"/>
  <c r="U224" i="26"/>
  <c r="T224" i="26"/>
  <c r="V224" i="26" s="1"/>
  <c r="U223" i="26"/>
  <c r="T223" i="26"/>
  <c r="V223" i="26" s="1"/>
  <c r="U222" i="26"/>
  <c r="T222" i="26"/>
  <c r="V222" i="26" s="1"/>
  <c r="U221" i="26"/>
  <c r="T221" i="26"/>
  <c r="V221" i="26" s="1"/>
  <c r="U220" i="26"/>
  <c r="T220" i="26"/>
  <c r="V220" i="26" s="1"/>
  <c r="U219" i="26"/>
  <c r="T219" i="26"/>
  <c r="V219" i="26" s="1"/>
  <c r="U218" i="26"/>
  <c r="T218" i="26"/>
  <c r="V218" i="26" s="1"/>
  <c r="U217" i="26"/>
  <c r="T217" i="26"/>
  <c r="V217" i="26" s="1"/>
  <c r="U216" i="26"/>
  <c r="T216" i="26"/>
  <c r="V216" i="26" s="1"/>
  <c r="U215" i="26"/>
  <c r="T215" i="26"/>
  <c r="V215" i="26" s="1"/>
  <c r="U214" i="26"/>
  <c r="T214" i="26"/>
  <c r="V214" i="26" s="1"/>
  <c r="U213" i="26"/>
  <c r="T213" i="26"/>
  <c r="V213" i="26" s="1"/>
  <c r="U212" i="26"/>
  <c r="T212" i="26"/>
  <c r="V212" i="26" s="1"/>
  <c r="U211" i="26"/>
  <c r="T211" i="26"/>
  <c r="V211" i="26" s="1"/>
  <c r="U210" i="26"/>
  <c r="T210" i="26"/>
  <c r="V210" i="26" s="1"/>
  <c r="U209" i="26"/>
  <c r="T209" i="26"/>
  <c r="V209" i="26" s="1"/>
  <c r="U208" i="26"/>
  <c r="T208" i="26"/>
  <c r="V208" i="26" s="1"/>
  <c r="U207" i="26"/>
  <c r="T207" i="26"/>
  <c r="V207" i="26" s="1"/>
  <c r="U206" i="26"/>
  <c r="T206" i="26"/>
  <c r="V206" i="26" s="1"/>
  <c r="U205" i="26"/>
  <c r="T205" i="26"/>
  <c r="V205" i="26" s="1"/>
  <c r="U204" i="26"/>
  <c r="T204" i="26"/>
  <c r="V204" i="26" s="1"/>
  <c r="U203" i="26"/>
  <c r="T203" i="26"/>
  <c r="V203" i="26" s="1"/>
  <c r="U202" i="26"/>
  <c r="T202" i="26"/>
  <c r="V202" i="26" s="1"/>
  <c r="U201" i="26"/>
  <c r="T201" i="26"/>
  <c r="V201" i="26" s="1"/>
  <c r="U200" i="26"/>
  <c r="T200" i="26"/>
  <c r="V200" i="26" s="1"/>
  <c r="U199" i="26"/>
  <c r="T199" i="26"/>
  <c r="V199" i="26" s="1"/>
  <c r="U198" i="26"/>
  <c r="T198" i="26"/>
  <c r="V198" i="26" s="1"/>
  <c r="U197" i="26"/>
  <c r="T197" i="26"/>
  <c r="V197" i="26" s="1"/>
  <c r="U196" i="26"/>
  <c r="T196" i="26"/>
  <c r="V196" i="26" s="1"/>
  <c r="U195" i="26"/>
  <c r="T195" i="26"/>
  <c r="V195" i="26" s="1"/>
  <c r="U194" i="26"/>
  <c r="T194" i="26"/>
  <c r="V194" i="26" s="1"/>
  <c r="U193" i="26"/>
  <c r="T193" i="26"/>
  <c r="V193" i="26" s="1"/>
  <c r="U192" i="26"/>
  <c r="T192" i="26"/>
  <c r="V192" i="26" s="1"/>
  <c r="U191" i="26"/>
  <c r="T191" i="26"/>
  <c r="V191" i="26" s="1"/>
  <c r="U190" i="26"/>
  <c r="T190" i="26"/>
  <c r="V190" i="26" s="1"/>
  <c r="U189" i="26"/>
  <c r="T189" i="26"/>
  <c r="V189" i="26" s="1"/>
  <c r="U188" i="26"/>
  <c r="T188" i="26"/>
  <c r="V188" i="26" s="1"/>
  <c r="U187" i="26"/>
  <c r="T187" i="26"/>
  <c r="V187" i="26" s="1"/>
  <c r="U186" i="26"/>
  <c r="T186" i="26"/>
  <c r="V186" i="26" s="1"/>
  <c r="U185" i="26"/>
  <c r="T185" i="26"/>
  <c r="V185" i="26" s="1"/>
  <c r="U184" i="26"/>
  <c r="T184" i="26"/>
  <c r="V184" i="26" s="1"/>
  <c r="U183" i="26"/>
  <c r="T183" i="26"/>
  <c r="V183" i="26" s="1"/>
  <c r="U182" i="26"/>
  <c r="T182" i="26"/>
  <c r="V182" i="26" s="1"/>
  <c r="U181" i="26"/>
  <c r="T181" i="26"/>
  <c r="V181" i="26" s="1"/>
  <c r="U180" i="26"/>
  <c r="T180" i="26"/>
  <c r="V180" i="26" s="1"/>
  <c r="U179" i="26"/>
  <c r="T179" i="26"/>
  <c r="V179" i="26" s="1"/>
  <c r="U178" i="26"/>
  <c r="T178" i="26"/>
  <c r="V178" i="26" s="1"/>
  <c r="U177" i="26"/>
  <c r="T177" i="26"/>
  <c r="V177" i="26" s="1"/>
  <c r="U176" i="26"/>
  <c r="T176" i="26"/>
  <c r="V176" i="26" s="1"/>
  <c r="U175" i="26"/>
  <c r="T175" i="26"/>
  <c r="V175" i="26" s="1"/>
  <c r="U174" i="26"/>
  <c r="T174" i="26"/>
  <c r="V174" i="26" s="1"/>
  <c r="U173" i="26"/>
  <c r="T173" i="26"/>
  <c r="V173" i="26" s="1"/>
  <c r="U172" i="26"/>
  <c r="T172" i="26"/>
  <c r="V172" i="26" s="1"/>
  <c r="U171" i="26"/>
  <c r="T171" i="26"/>
  <c r="V171" i="26" s="1"/>
  <c r="U170" i="26"/>
  <c r="T170" i="26"/>
  <c r="V170" i="26" s="1"/>
  <c r="U169" i="26"/>
  <c r="T169" i="26"/>
  <c r="V169" i="26" s="1"/>
  <c r="U168" i="26"/>
  <c r="T168" i="26"/>
  <c r="V168" i="26" s="1"/>
  <c r="U167" i="26"/>
  <c r="T167" i="26"/>
  <c r="V167" i="26" s="1"/>
  <c r="U166" i="26"/>
  <c r="T166" i="26"/>
  <c r="V166" i="26" s="1"/>
  <c r="U165" i="26"/>
  <c r="T165" i="26"/>
  <c r="V165" i="26" s="1"/>
  <c r="U164" i="26"/>
  <c r="T164" i="26"/>
  <c r="V164" i="26" s="1"/>
  <c r="U163" i="26"/>
  <c r="T163" i="26"/>
  <c r="V163" i="26" s="1"/>
  <c r="U162" i="26"/>
  <c r="T162" i="26"/>
  <c r="V162" i="26" s="1"/>
  <c r="U161" i="26"/>
  <c r="T161" i="26"/>
  <c r="V161" i="26" s="1"/>
  <c r="U160" i="26"/>
  <c r="T160" i="26"/>
  <c r="V160" i="26" s="1"/>
  <c r="U159" i="26"/>
  <c r="T159" i="26"/>
  <c r="V159" i="26" s="1"/>
  <c r="U158" i="26"/>
  <c r="T158" i="26"/>
  <c r="V158" i="26" s="1"/>
  <c r="U157" i="26"/>
  <c r="T157" i="26"/>
  <c r="V157" i="26" s="1"/>
  <c r="U156" i="26"/>
  <c r="T156" i="26"/>
  <c r="V156" i="26" s="1"/>
  <c r="U155" i="26"/>
  <c r="T155" i="26"/>
  <c r="V155" i="26" s="1"/>
  <c r="U154" i="26"/>
  <c r="T154" i="26"/>
  <c r="V154" i="26" s="1"/>
  <c r="U153" i="26"/>
  <c r="T153" i="26"/>
  <c r="V153" i="26" s="1"/>
  <c r="U152" i="26"/>
  <c r="T152" i="26"/>
  <c r="V152" i="26" s="1"/>
  <c r="U151" i="26"/>
  <c r="T151" i="26"/>
  <c r="V151" i="26" s="1"/>
  <c r="U150" i="26"/>
  <c r="T150" i="26"/>
  <c r="V150" i="26" s="1"/>
  <c r="U149" i="26"/>
  <c r="T149" i="26"/>
  <c r="V149" i="26" s="1"/>
  <c r="U148" i="26"/>
  <c r="T148" i="26"/>
  <c r="V148" i="26" s="1"/>
  <c r="U147" i="26"/>
  <c r="T147" i="26"/>
  <c r="V147" i="26" s="1"/>
  <c r="U146" i="26"/>
  <c r="T146" i="26"/>
  <c r="V146" i="26" s="1"/>
  <c r="U145" i="26"/>
  <c r="T145" i="26"/>
  <c r="V145" i="26" s="1"/>
  <c r="U144" i="26"/>
  <c r="T144" i="26"/>
  <c r="V144" i="26" s="1"/>
  <c r="U143" i="26"/>
  <c r="T143" i="26"/>
  <c r="V143" i="26" s="1"/>
  <c r="U142" i="26"/>
  <c r="T142" i="26"/>
  <c r="V142" i="26" s="1"/>
  <c r="U141" i="26"/>
  <c r="T141" i="26"/>
  <c r="V141" i="26" s="1"/>
  <c r="U140" i="26"/>
  <c r="T140" i="26"/>
  <c r="V140" i="26" s="1"/>
  <c r="U139" i="26"/>
  <c r="T139" i="26"/>
  <c r="V139" i="26" s="1"/>
  <c r="U138" i="26"/>
  <c r="T138" i="26"/>
  <c r="V138" i="26" s="1"/>
  <c r="U137" i="26"/>
  <c r="T137" i="26"/>
  <c r="V137" i="26" s="1"/>
  <c r="U136" i="26"/>
  <c r="T136" i="26"/>
  <c r="V136" i="26" s="1"/>
  <c r="U135" i="26"/>
  <c r="T135" i="26"/>
  <c r="V135" i="26" s="1"/>
  <c r="U134" i="26"/>
  <c r="T134" i="26"/>
  <c r="V134" i="26" s="1"/>
  <c r="U133" i="26"/>
  <c r="T133" i="26"/>
  <c r="V133" i="26" s="1"/>
  <c r="U132" i="26"/>
  <c r="T132" i="26"/>
  <c r="V132" i="26" s="1"/>
  <c r="U131" i="26"/>
  <c r="T131" i="26"/>
  <c r="V131" i="26" s="1"/>
  <c r="U130" i="26"/>
  <c r="T130" i="26"/>
  <c r="V130" i="26" s="1"/>
  <c r="U129" i="26"/>
  <c r="T129" i="26"/>
  <c r="V129" i="26" s="1"/>
  <c r="U128" i="26"/>
  <c r="T128" i="26"/>
  <c r="V128" i="26" s="1"/>
  <c r="U127" i="26"/>
  <c r="T127" i="26"/>
  <c r="V127" i="26" s="1"/>
  <c r="U126" i="26"/>
  <c r="T126" i="26"/>
  <c r="V126" i="26" s="1"/>
  <c r="U125" i="26"/>
  <c r="T125" i="26"/>
  <c r="V125" i="26" s="1"/>
  <c r="U124" i="26"/>
  <c r="T124" i="26"/>
  <c r="V124" i="26" s="1"/>
  <c r="U123" i="26"/>
  <c r="T123" i="26"/>
  <c r="V123" i="26" s="1"/>
  <c r="U122" i="26"/>
  <c r="T122" i="26"/>
  <c r="V122" i="26" s="1"/>
  <c r="U121" i="26"/>
  <c r="T121" i="26"/>
  <c r="V121" i="26" s="1"/>
  <c r="U120" i="26"/>
  <c r="T120" i="26"/>
  <c r="V120" i="26" s="1"/>
  <c r="U119" i="26"/>
  <c r="T119" i="26"/>
  <c r="V119" i="26" s="1"/>
  <c r="U118" i="26"/>
  <c r="T118" i="26"/>
  <c r="V118" i="26" s="1"/>
  <c r="U117" i="26"/>
  <c r="T117" i="26"/>
  <c r="V117" i="26" s="1"/>
  <c r="U116" i="26"/>
  <c r="T116" i="26"/>
  <c r="V116" i="26" s="1"/>
  <c r="U115" i="26"/>
  <c r="T115" i="26"/>
  <c r="V115" i="26" s="1"/>
  <c r="U114" i="26"/>
  <c r="T114" i="26"/>
  <c r="V114" i="26" s="1"/>
  <c r="U113" i="26"/>
  <c r="T113" i="26"/>
  <c r="V113" i="26" s="1"/>
  <c r="U112" i="26"/>
  <c r="T112" i="26"/>
  <c r="V112" i="26" s="1"/>
  <c r="U111" i="26"/>
  <c r="T111" i="26"/>
  <c r="V111" i="26" s="1"/>
  <c r="U110" i="26"/>
  <c r="T110" i="26"/>
  <c r="V110" i="26" s="1"/>
  <c r="U109" i="26"/>
  <c r="T109" i="26"/>
  <c r="V109" i="26" s="1"/>
  <c r="U108" i="26"/>
  <c r="T108" i="26"/>
  <c r="V108" i="26" s="1"/>
  <c r="U107" i="26"/>
  <c r="T107" i="26"/>
  <c r="V107" i="26" s="1"/>
  <c r="U106" i="26"/>
  <c r="T106" i="26"/>
  <c r="V106" i="26" s="1"/>
  <c r="U105" i="26"/>
  <c r="T105" i="26"/>
  <c r="V105" i="26" s="1"/>
  <c r="U104" i="26"/>
  <c r="T104" i="26"/>
  <c r="V104" i="26" s="1"/>
  <c r="U103" i="26"/>
  <c r="T103" i="26"/>
  <c r="V103" i="26" s="1"/>
  <c r="U102" i="26"/>
  <c r="T102" i="26"/>
  <c r="V102" i="26" s="1"/>
  <c r="U101" i="26"/>
  <c r="T101" i="26"/>
  <c r="V101" i="26" s="1"/>
  <c r="U100" i="26"/>
  <c r="T100" i="26"/>
  <c r="V100" i="26" s="1"/>
  <c r="U99" i="26"/>
  <c r="T99" i="26"/>
  <c r="V99" i="26" s="1"/>
  <c r="U98" i="26"/>
  <c r="T98" i="26"/>
  <c r="V98" i="26" s="1"/>
  <c r="U97" i="26"/>
  <c r="T97" i="26"/>
  <c r="V97" i="26" s="1"/>
  <c r="U96" i="26"/>
  <c r="T96" i="26"/>
  <c r="V96" i="26" s="1"/>
  <c r="U95" i="26"/>
  <c r="T95" i="26"/>
  <c r="V95" i="26" s="1"/>
  <c r="U94" i="26"/>
  <c r="T94" i="26"/>
  <c r="V94" i="26" s="1"/>
  <c r="U93" i="26"/>
  <c r="T93" i="26"/>
  <c r="V93" i="26" s="1"/>
  <c r="U92" i="26"/>
  <c r="T92" i="26"/>
  <c r="V92" i="26" s="1"/>
  <c r="U91" i="26"/>
  <c r="T91" i="26"/>
  <c r="V91" i="26" s="1"/>
  <c r="U90" i="26"/>
  <c r="T90" i="26"/>
  <c r="V90" i="26" s="1"/>
  <c r="U89" i="26"/>
  <c r="T89" i="26"/>
  <c r="V89" i="26" s="1"/>
  <c r="U88" i="26"/>
  <c r="T88" i="26"/>
  <c r="V88" i="26" s="1"/>
  <c r="U87" i="26"/>
  <c r="T87" i="26"/>
  <c r="V87" i="26" s="1"/>
  <c r="U86" i="26"/>
  <c r="T86" i="26"/>
  <c r="V86" i="26" s="1"/>
  <c r="U85" i="26"/>
  <c r="T85" i="26"/>
  <c r="V85" i="26" s="1"/>
  <c r="U84" i="26"/>
  <c r="T84" i="26"/>
  <c r="V84" i="26" s="1"/>
  <c r="U83" i="26"/>
  <c r="T83" i="26"/>
  <c r="V83" i="26" s="1"/>
  <c r="U82" i="26"/>
  <c r="T82" i="26"/>
  <c r="V82" i="26" s="1"/>
  <c r="U81" i="26"/>
  <c r="T81" i="26"/>
  <c r="V81" i="26" s="1"/>
  <c r="U80" i="26"/>
  <c r="T80" i="26"/>
  <c r="V80" i="26" s="1"/>
  <c r="U79" i="26"/>
  <c r="T79" i="26"/>
  <c r="V79" i="26" s="1"/>
  <c r="U78" i="26"/>
  <c r="T78" i="26"/>
  <c r="V78" i="26" s="1"/>
  <c r="U77" i="26"/>
  <c r="T77" i="26"/>
  <c r="V77" i="26" s="1"/>
  <c r="U76" i="26"/>
  <c r="T76" i="26"/>
  <c r="V76" i="26" s="1"/>
  <c r="U75" i="26"/>
  <c r="T75" i="26"/>
  <c r="V75" i="26" s="1"/>
  <c r="U74" i="26"/>
  <c r="T74" i="26"/>
  <c r="V74" i="26" s="1"/>
  <c r="U73" i="26"/>
  <c r="T73" i="26"/>
  <c r="V73" i="26" s="1"/>
  <c r="U72" i="26"/>
  <c r="T72" i="26"/>
  <c r="V72" i="26" s="1"/>
  <c r="U71" i="26"/>
  <c r="T71" i="26"/>
  <c r="V71" i="26" s="1"/>
  <c r="U70" i="26"/>
  <c r="T70" i="26"/>
  <c r="V70" i="26" s="1"/>
  <c r="U69" i="26"/>
  <c r="T69" i="26"/>
  <c r="V69" i="26" s="1"/>
  <c r="U68" i="26"/>
  <c r="T68" i="26"/>
  <c r="V68" i="26" s="1"/>
  <c r="U67" i="26"/>
  <c r="T67" i="26"/>
  <c r="V67" i="26" s="1"/>
  <c r="U66" i="26"/>
  <c r="T66" i="26"/>
  <c r="V66" i="26" s="1"/>
  <c r="U65" i="26"/>
  <c r="T65" i="26"/>
  <c r="V65" i="26" s="1"/>
  <c r="U64" i="26"/>
  <c r="T64" i="26"/>
  <c r="V64" i="26" s="1"/>
  <c r="U63" i="26"/>
  <c r="T63" i="26"/>
  <c r="V63" i="26" s="1"/>
  <c r="U62" i="26"/>
  <c r="T62" i="26"/>
  <c r="V62" i="26" s="1"/>
  <c r="U61" i="26"/>
  <c r="T61" i="26"/>
  <c r="V61" i="26" s="1"/>
  <c r="U60" i="26"/>
  <c r="T60" i="26"/>
  <c r="V60" i="26" s="1"/>
  <c r="U59" i="26"/>
  <c r="T59" i="26"/>
  <c r="V59" i="26" s="1"/>
  <c r="U58" i="26"/>
  <c r="T58" i="26"/>
  <c r="V58" i="26" s="1"/>
  <c r="U57" i="26"/>
  <c r="T57" i="26"/>
  <c r="V57" i="26" s="1"/>
  <c r="U56" i="26"/>
  <c r="T56" i="26"/>
  <c r="V56" i="26" s="1"/>
  <c r="U55" i="26"/>
  <c r="T55" i="26"/>
  <c r="V55" i="26" s="1"/>
  <c r="U54" i="26"/>
  <c r="T54" i="26"/>
  <c r="V54" i="26" s="1"/>
  <c r="U53" i="26"/>
  <c r="T53" i="26"/>
  <c r="V53" i="26" s="1"/>
  <c r="U52" i="26"/>
  <c r="T52" i="26"/>
  <c r="V52" i="26" s="1"/>
  <c r="U51" i="26"/>
  <c r="T51" i="26"/>
  <c r="V51" i="26" s="1"/>
  <c r="U50" i="26"/>
  <c r="T50" i="26"/>
  <c r="V50" i="26" s="1"/>
  <c r="U49" i="26"/>
  <c r="T49" i="26"/>
  <c r="V49" i="26" s="1"/>
  <c r="U37" i="26"/>
  <c r="T37" i="26"/>
  <c r="V37" i="26" s="1"/>
  <c r="U34" i="26"/>
  <c r="T34" i="26"/>
  <c r="V34" i="26" s="1"/>
  <c r="U36" i="26"/>
  <c r="T36" i="26"/>
  <c r="V36" i="26" s="1"/>
  <c r="U40" i="26"/>
  <c r="T40" i="26"/>
  <c r="V40" i="26" s="1"/>
  <c r="U27" i="26"/>
  <c r="T27" i="26"/>
  <c r="V27" i="26" s="1"/>
  <c r="U28" i="26"/>
  <c r="T28" i="26"/>
  <c r="V28" i="26" s="1"/>
  <c r="U19" i="26"/>
  <c r="T19" i="26"/>
  <c r="V19" i="26" s="1"/>
  <c r="U26" i="26"/>
  <c r="T26" i="26"/>
  <c r="V26" i="26" s="1"/>
  <c r="U22" i="26"/>
  <c r="T22" i="26"/>
  <c r="V22" i="26" s="1"/>
  <c r="U21" i="26"/>
  <c r="T21" i="26"/>
  <c r="V21" i="26" s="1"/>
  <c r="U23" i="26"/>
  <c r="T23" i="26"/>
  <c r="V23" i="26" s="1"/>
  <c r="U8" i="26"/>
  <c r="T8" i="26"/>
  <c r="V8" i="26" s="1"/>
  <c r="U41" i="26"/>
  <c r="T41" i="26"/>
  <c r="V41" i="26" s="1"/>
  <c r="U29" i="26"/>
  <c r="T29" i="26"/>
  <c r="V29" i="26" s="1"/>
  <c r="U7" i="26"/>
  <c r="T7" i="26"/>
  <c r="V7" i="26" s="1"/>
  <c r="U48" i="26"/>
  <c r="T48" i="26"/>
  <c r="V48" i="26" s="1"/>
  <c r="U47" i="26"/>
  <c r="T47" i="26"/>
  <c r="V47" i="26" s="1"/>
  <c r="U46" i="26"/>
  <c r="T46" i="26"/>
  <c r="V46" i="26" s="1"/>
  <c r="U42" i="26"/>
  <c r="T42" i="26"/>
  <c r="V42" i="26" s="1"/>
  <c r="U39" i="26"/>
  <c r="T39" i="26"/>
  <c r="V39" i="26" s="1"/>
  <c r="U38" i="26"/>
  <c r="T38" i="26"/>
  <c r="V38" i="26" s="1"/>
  <c r="U33" i="26"/>
  <c r="T33" i="26"/>
  <c r="V33" i="26" s="1"/>
  <c r="U35" i="26"/>
  <c r="T35" i="26"/>
  <c r="V35" i="26" s="1"/>
  <c r="U32" i="26"/>
  <c r="T32" i="26"/>
  <c r="V32" i="26" s="1"/>
  <c r="U30" i="26"/>
  <c r="T30" i="26"/>
  <c r="V30" i="26" s="1"/>
  <c r="U24" i="26"/>
  <c r="T24" i="26"/>
  <c r="V24" i="26" s="1"/>
  <c r="U25" i="26"/>
  <c r="T25" i="26"/>
  <c r="V25" i="26" s="1"/>
  <c r="U18" i="26"/>
  <c r="T18" i="26"/>
  <c r="V18" i="26" s="1"/>
  <c r="U15" i="26"/>
  <c r="T15" i="26"/>
  <c r="V15" i="26" s="1"/>
  <c r="U12" i="26"/>
  <c r="T12" i="26"/>
  <c r="V12" i="26" s="1"/>
  <c r="U16" i="26"/>
  <c r="T16" i="26"/>
  <c r="V16" i="26" s="1"/>
  <c r="U20" i="26"/>
  <c r="T20" i="26"/>
  <c r="V20" i="26" s="1"/>
  <c r="U17" i="26"/>
  <c r="T17" i="26"/>
  <c r="V17" i="26" s="1"/>
  <c r="U14" i="26"/>
  <c r="T14" i="26"/>
  <c r="V14" i="26" s="1"/>
  <c r="U13" i="26"/>
  <c r="T13" i="26"/>
  <c r="V13" i="26" s="1"/>
  <c r="U11" i="26"/>
  <c r="T11" i="26"/>
  <c r="V11" i="26" s="1"/>
  <c r="U10" i="26"/>
  <c r="T10" i="26"/>
  <c r="V10" i="26" s="1"/>
  <c r="U9" i="26"/>
  <c r="T9" i="26"/>
  <c r="V9" i="26" s="1"/>
  <c r="U5" i="26"/>
  <c r="T5" i="26"/>
  <c r="V5" i="26" s="1"/>
  <c r="U6" i="26"/>
  <c r="T6" i="26"/>
  <c r="V6" i="26" s="1"/>
  <c r="U4" i="26"/>
  <c r="T4" i="26"/>
  <c r="V4" i="26" s="1"/>
  <c r="U31" i="26"/>
  <c r="T31" i="26"/>
  <c r="V31" i="26" s="1"/>
  <c r="U45" i="26"/>
  <c r="T45" i="26"/>
  <c r="V45" i="26" s="1"/>
  <c r="U44" i="26"/>
  <c r="T44" i="26"/>
  <c r="V44" i="26" s="1"/>
  <c r="U43" i="26"/>
  <c r="T43" i="26"/>
  <c r="V43" i="26" s="1"/>
  <c r="W43" i="26"/>
  <c r="Y43" i="26" s="1"/>
  <c r="X43" i="26"/>
  <c r="W44" i="26"/>
  <c r="Y44" i="26" s="1"/>
  <c r="X44" i="26"/>
  <c r="W45" i="26"/>
  <c r="Y45" i="26" s="1"/>
  <c r="X45" i="26"/>
  <c r="W31" i="26"/>
  <c r="Y31" i="26" s="1"/>
  <c r="X31" i="26"/>
  <c r="W4" i="26"/>
  <c r="Y4" i="26" s="1"/>
  <c r="X4" i="26"/>
  <c r="W6" i="26"/>
  <c r="Y6" i="26" s="1"/>
  <c r="X6" i="26"/>
  <c r="W5" i="26"/>
  <c r="Y5" i="26" s="1"/>
  <c r="X5" i="26"/>
  <c r="W9" i="26"/>
  <c r="Y9" i="26" s="1"/>
  <c r="X9" i="26"/>
  <c r="W10" i="26"/>
  <c r="Y10" i="26" s="1"/>
  <c r="X10" i="26"/>
  <c r="W11" i="26"/>
  <c r="Y11" i="26" s="1"/>
  <c r="X11" i="26"/>
  <c r="W13" i="26"/>
  <c r="Y13" i="26" s="1"/>
  <c r="X13" i="26"/>
  <c r="W14" i="26"/>
  <c r="Y14" i="26" s="1"/>
  <c r="X14" i="26"/>
  <c r="W17" i="26"/>
  <c r="Y17" i="26" s="1"/>
  <c r="X17" i="26"/>
  <c r="W20" i="26"/>
  <c r="Y20" i="26" s="1"/>
  <c r="X20" i="26"/>
  <c r="W16" i="26"/>
  <c r="Y16" i="26" s="1"/>
  <c r="X16" i="26"/>
  <c r="W12" i="26"/>
  <c r="Y12" i="26" s="1"/>
  <c r="X12" i="26"/>
  <c r="W15" i="26"/>
  <c r="Y15" i="26" s="1"/>
  <c r="X15" i="26"/>
  <c r="W18" i="26"/>
  <c r="Y18" i="26" s="1"/>
  <c r="X18" i="26"/>
  <c r="W25" i="26"/>
  <c r="Y25" i="26" s="1"/>
  <c r="X25" i="26"/>
  <c r="W24" i="26"/>
  <c r="Y24" i="26" s="1"/>
  <c r="X24" i="26"/>
  <c r="W30" i="26"/>
  <c r="Y30" i="26" s="1"/>
  <c r="X30" i="26"/>
  <c r="W32" i="26"/>
  <c r="Y32" i="26" s="1"/>
  <c r="X32" i="26"/>
  <c r="W35" i="26"/>
  <c r="Y35" i="26" s="1"/>
  <c r="X35" i="26"/>
  <c r="W33" i="26"/>
  <c r="Y33" i="26" s="1"/>
  <c r="X33" i="26"/>
  <c r="W38" i="26"/>
  <c r="Y38" i="26" s="1"/>
  <c r="X38" i="26"/>
  <c r="W39" i="26"/>
  <c r="Y39" i="26" s="1"/>
  <c r="X39" i="26"/>
  <c r="W42" i="26"/>
  <c r="Y42" i="26" s="1"/>
  <c r="X42" i="26"/>
  <c r="W46" i="26"/>
  <c r="Y46" i="26" s="1"/>
  <c r="X46" i="26"/>
  <c r="W47" i="26"/>
  <c r="Y47" i="26" s="1"/>
  <c r="X47" i="26"/>
  <c r="W48" i="26"/>
  <c r="Y48" i="26" s="1"/>
  <c r="X48" i="26"/>
  <c r="W7" i="26"/>
  <c r="Y7" i="26" s="1"/>
  <c r="X7" i="26"/>
  <c r="W29" i="26"/>
  <c r="Y29" i="26" s="1"/>
  <c r="X29" i="26"/>
  <c r="W41" i="26"/>
  <c r="Y41" i="26" s="1"/>
  <c r="X41" i="26"/>
  <c r="W8" i="26"/>
  <c r="Y8" i="26" s="1"/>
  <c r="X8" i="26"/>
  <c r="W23" i="26"/>
  <c r="Y23" i="26" s="1"/>
  <c r="X23" i="26"/>
  <c r="W21" i="26"/>
  <c r="Y21" i="26" s="1"/>
  <c r="X21" i="26"/>
  <c r="W22" i="26"/>
  <c r="Y22" i="26" s="1"/>
  <c r="X22" i="26"/>
  <c r="W26" i="26"/>
  <c r="Y26" i="26" s="1"/>
  <c r="X26" i="26"/>
  <c r="W19" i="26"/>
  <c r="Y19" i="26" s="1"/>
  <c r="X19" i="26"/>
  <c r="W28" i="26"/>
  <c r="Y28" i="26" s="1"/>
  <c r="X28" i="26"/>
  <c r="W27" i="26"/>
  <c r="Y27" i="26" s="1"/>
  <c r="X27" i="26"/>
  <c r="W40" i="26"/>
  <c r="Y40" i="26" s="1"/>
  <c r="X40" i="26"/>
  <c r="W36" i="26"/>
  <c r="Y36" i="26" s="1"/>
  <c r="X36" i="26"/>
  <c r="W34" i="26"/>
  <c r="Y34" i="26" s="1"/>
  <c r="X34" i="26"/>
  <c r="W37" i="26"/>
  <c r="Y37" i="26" s="1"/>
  <c r="X37" i="26"/>
  <c r="W49" i="26"/>
  <c r="Y49" i="26" s="1"/>
  <c r="X49" i="26"/>
  <c r="W50" i="26"/>
  <c r="Y50" i="26" s="1"/>
  <c r="X50" i="26"/>
  <c r="W51" i="26"/>
  <c r="Y51" i="26" s="1"/>
  <c r="X51" i="26"/>
  <c r="W52" i="26"/>
  <c r="Y52" i="26" s="1"/>
  <c r="X52" i="26"/>
  <c r="W53" i="26"/>
  <c r="Y53" i="26" s="1"/>
  <c r="X53" i="26"/>
  <c r="W54" i="26"/>
  <c r="Y54" i="26" s="1"/>
  <c r="X54" i="26"/>
  <c r="W55" i="26"/>
  <c r="Y55" i="26" s="1"/>
  <c r="X55" i="26"/>
  <c r="W56" i="26"/>
  <c r="Y56" i="26" s="1"/>
  <c r="X56" i="26"/>
  <c r="W242" i="5"/>
  <c r="X241" i="5"/>
  <c r="W241" i="5"/>
  <c r="Y241" i="5" s="1"/>
  <c r="X240" i="5"/>
  <c r="W240" i="5"/>
  <c r="Y240" i="5" s="1"/>
  <c r="X239" i="5"/>
  <c r="W239" i="5"/>
  <c r="Y239" i="5" s="1"/>
  <c r="X238" i="5"/>
  <c r="W238" i="5"/>
  <c r="Y238" i="5" s="1"/>
  <c r="X237" i="5"/>
  <c r="W237" i="5"/>
  <c r="Y237" i="5" s="1"/>
  <c r="X236" i="5"/>
  <c r="W236" i="5"/>
  <c r="Y236" i="5" s="1"/>
  <c r="X235" i="5"/>
  <c r="W235" i="5"/>
  <c r="Y235" i="5" s="1"/>
  <c r="X234" i="5"/>
  <c r="W234" i="5"/>
  <c r="Y234" i="5" s="1"/>
  <c r="X233" i="5"/>
  <c r="W233" i="5"/>
  <c r="Y233" i="5" s="1"/>
  <c r="X232" i="5"/>
  <c r="W232" i="5"/>
  <c r="Y232" i="5" s="1"/>
  <c r="X231" i="5"/>
  <c r="W231" i="5"/>
  <c r="Y231" i="5" s="1"/>
  <c r="X230" i="5"/>
  <c r="W230" i="5"/>
  <c r="Y230" i="5" s="1"/>
  <c r="X229" i="5"/>
  <c r="W229" i="5"/>
  <c r="Y229" i="5" s="1"/>
  <c r="X228" i="5"/>
  <c r="W228" i="5"/>
  <c r="Y228" i="5" s="1"/>
  <c r="X227" i="5"/>
  <c r="W227" i="5"/>
  <c r="Y227" i="5" s="1"/>
  <c r="X226" i="5"/>
  <c r="W226" i="5"/>
  <c r="Y226" i="5" s="1"/>
  <c r="X225" i="5"/>
  <c r="W225" i="5"/>
  <c r="Y225" i="5" s="1"/>
  <c r="X224" i="5"/>
  <c r="W224" i="5"/>
  <c r="Y224" i="5" s="1"/>
  <c r="X223" i="5"/>
  <c r="W223" i="5"/>
  <c r="Y223" i="5" s="1"/>
  <c r="X222" i="5"/>
  <c r="W222" i="5"/>
  <c r="Y222" i="5" s="1"/>
  <c r="X221" i="5"/>
  <c r="W221" i="5"/>
  <c r="Y221" i="5" s="1"/>
  <c r="X220" i="5"/>
  <c r="W220" i="5"/>
  <c r="Y220" i="5" s="1"/>
  <c r="X219" i="5"/>
  <c r="W219" i="5"/>
  <c r="Y219" i="5" s="1"/>
  <c r="X218" i="5"/>
  <c r="W218" i="5"/>
  <c r="Y218" i="5" s="1"/>
  <c r="X217" i="5"/>
  <c r="W217" i="5"/>
  <c r="Y217" i="5" s="1"/>
  <c r="X216" i="5"/>
  <c r="W216" i="5"/>
  <c r="Y216" i="5" s="1"/>
  <c r="X215" i="5"/>
  <c r="W215" i="5"/>
  <c r="Y215" i="5" s="1"/>
  <c r="X214" i="5"/>
  <c r="W214" i="5"/>
  <c r="Y214" i="5" s="1"/>
  <c r="X213" i="5"/>
  <c r="W213" i="5"/>
  <c r="Y213" i="5" s="1"/>
  <c r="X212" i="5"/>
  <c r="W212" i="5"/>
  <c r="Y212" i="5" s="1"/>
  <c r="X211" i="5"/>
  <c r="W211" i="5"/>
  <c r="Y211" i="5" s="1"/>
  <c r="X210" i="5"/>
  <c r="W210" i="5"/>
  <c r="Y210" i="5" s="1"/>
  <c r="X209" i="5"/>
  <c r="W209" i="5"/>
  <c r="Y209" i="5" s="1"/>
  <c r="X208" i="5"/>
  <c r="W208" i="5"/>
  <c r="Y208" i="5" s="1"/>
  <c r="X207" i="5"/>
  <c r="W207" i="5"/>
  <c r="Y207" i="5" s="1"/>
  <c r="X206" i="5"/>
  <c r="W206" i="5"/>
  <c r="Y206" i="5" s="1"/>
  <c r="X205" i="5"/>
  <c r="W205" i="5"/>
  <c r="Y205" i="5" s="1"/>
  <c r="X204" i="5"/>
  <c r="W204" i="5"/>
  <c r="Y204" i="5" s="1"/>
  <c r="X203" i="5"/>
  <c r="W203" i="5"/>
  <c r="Y203" i="5" s="1"/>
  <c r="X202" i="5"/>
  <c r="W202" i="5"/>
  <c r="Y202" i="5" s="1"/>
  <c r="X201" i="5"/>
  <c r="W201" i="5"/>
  <c r="Y201" i="5" s="1"/>
  <c r="X200" i="5"/>
  <c r="W200" i="5"/>
  <c r="Y200" i="5" s="1"/>
  <c r="X199" i="5"/>
  <c r="W199" i="5"/>
  <c r="Y199" i="5" s="1"/>
  <c r="X198" i="5"/>
  <c r="W198" i="5"/>
  <c r="Y198" i="5" s="1"/>
  <c r="X197" i="5"/>
  <c r="W197" i="5"/>
  <c r="Y197" i="5" s="1"/>
  <c r="X196" i="5"/>
  <c r="W196" i="5"/>
  <c r="Y196" i="5" s="1"/>
  <c r="X195" i="5"/>
  <c r="W195" i="5"/>
  <c r="Y195" i="5" s="1"/>
  <c r="X194" i="5"/>
  <c r="W194" i="5"/>
  <c r="Y194" i="5" s="1"/>
  <c r="X193" i="5"/>
  <c r="W193" i="5"/>
  <c r="Y193" i="5" s="1"/>
  <c r="X192" i="5"/>
  <c r="W192" i="5"/>
  <c r="Y192" i="5" s="1"/>
  <c r="X191" i="5"/>
  <c r="W191" i="5"/>
  <c r="Y191" i="5" s="1"/>
  <c r="X190" i="5"/>
  <c r="W190" i="5"/>
  <c r="Y190" i="5" s="1"/>
  <c r="X189" i="5"/>
  <c r="W189" i="5"/>
  <c r="Y189" i="5" s="1"/>
  <c r="X188" i="5"/>
  <c r="W188" i="5"/>
  <c r="Y188" i="5" s="1"/>
  <c r="X187" i="5"/>
  <c r="W187" i="5"/>
  <c r="Y187" i="5" s="1"/>
  <c r="X186" i="5"/>
  <c r="W186" i="5"/>
  <c r="Y186" i="5" s="1"/>
  <c r="X185" i="5"/>
  <c r="W185" i="5"/>
  <c r="Y185" i="5" s="1"/>
  <c r="X184" i="5"/>
  <c r="W184" i="5"/>
  <c r="Y184" i="5" s="1"/>
  <c r="X183" i="5"/>
  <c r="W183" i="5"/>
  <c r="Y183" i="5" s="1"/>
  <c r="X182" i="5"/>
  <c r="W182" i="5"/>
  <c r="Y182" i="5" s="1"/>
  <c r="X181" i="5"/>
  <c r="W181" i="5"/>
  <c r="Y181" i="5" s="1"/>
  <c r="X180" i="5"/>
  <c r="W180" i="5"/>
  <c r="Y180" i="5" s="1"/>
  <c r="X179" i="5"/>
  <c r="W179" i="5"/>
  <c r="Y179" i="5" s="1"/>
  <c r="X178" i="5"/>
  <c r="W178" i="5"/>
  <c r="Y178" i="5" s="1"/>
  <c r="X177" i="5"/>
  <c r="W177" i="5"/>
  <c r="Y177" i="5" s="1"/>
  <c r="X176" i="5"/>
  <c r="W176" i="5"/>
  <c r="Y176" i="5" s="1"/>
  <c r="X175" i="5"/>
  <c r="W175" i="5"/>
  <c r="Y175" i="5" s="1"/>
  <c r="X174" i="5"/>
  <c r="W174" i="5"/>
  <c r="Y174" i="5" s="1"/>
  <c r="X173" i="5"/>
  <c r="W173" i="5"/>
  <c r="Y173" i="5" s="1"/>
  <c r="X172" i="5"/>
  <c r="W172" i="5"/>
  <c r="Y172" i="5" s="1"/>
  <c r="X171" i="5"/>
  <c r="W171" i="5"/>
  <c r="Y171" i="5" s="1"/>
  <c r="X170" i="5"/>
  <c r="W170" i="5"/>
  <c r="Y170" i="5" s="1"/>
  <c r="X169" i="5"/>
  <c r="W169" i="5"/>
  <c r="Y169" i="5" s="1"/>
  <c r="X168" i="5"/>
  <c r="W168" i="5"/>
  <c r="Y168" i="5" s="1"/>
  <c r="X167" i="5"/>
  <c r="W167" i="5"/>
  <c r="Y167" i="5" s="1"/>
  <c r="X166" i="5"/>
  <c r="W166" i="5"/>
  <c r="Y166" i="5" s="1"/>
  <c r="X165" i="5"/>
  <c r="W165" i="5"/>
  <c r="Y165" i="5" s="1"/>
  <c r="X164" i="5"/>
  <c r="W164" i="5"/>
  <c r="Y164" i="5" s="1"/>
  <c r="X163" i="5"/>
  <c r="W163" i="5"/>
  <c r="Y163" i="5" s="1"/>
  <c r="X162" i="5"/>
  <c r="W162" i="5"/>
  <c r="Y162" i="5" s="1"/>
  <c r="X161" i="5"/>
  <c r="W161" i="5"/>
  <c r="Y161" i="5" s="1"/>
  <c r="X160" i="5"/>
  <c r="W160" i="5"/>
  <c r="Y160" i="5" s="1"/>
  <c r="X159" i="5"/>
  <c r="W159" i="5"/>
  <c r="Y159" i="5" s="1"/>
  <c r="X158" i="5"/>
  <c r="W158" i="5"/>
  <c r="Y158" i="5" s="1"/>
  <c r="X157" i="5"/>
  <c r="W157" i="5"/>
  <c r="Y157" i="5" s="1"/>
  <c r="X156" i="5"/>
  <c r="W156" i="5"/>
  <c r="Y156" i="5" s="1"/>
  <c r="X155" i="5"/>
  <c r="W155" i="5"/>
  <c r="Y155" i="5" s="1"/>
  <c r="X154" i="5"/>
  <c r="W154" i="5"/>
  <c r="Y154" i="5" s="1"/>
  <c r="X153" i="5"/>
  <c r="W153" i="5"/>
  <c r="Y153" i="5" s="1"/>
  <c r="X152" i="5"/>
  <c r="W152" i="5"/>
  <c r="Y152" i="5" s="1"/>
  <c r="X151" i="5"/>
  <c r="W151" i="5"/>
  <c r="Y151" i="5" s="1"/>
  <c r="X150" i="5"/>
  <c r="W150" i="5"/>
  <c r="Y150" i="5" s="1"/>
  <c r="X149" i="5"/>
  <c r="W149" i="5"/>
  <c r="Y149" i="5" s="1"/>
  <c r="X148" i="5"/>
  <c r="W148" i="5"/>
  <c r="Y148" i="5" s="1"/>
  <c r="X147" i="5"/>
  <c r="W147" i="5"/>
  <c r="Y147" i="5" s="1"/>
  <c r="X146" i="5"/>
  <c r="W146" i="5"/>
  <c r="Y146" i="5" s="1"/>
  <c r="X145" i="5"/>
  <c r="W145" i="5"/>
  <c r="Y145" i="5" s="1"/>
  <c r="X144" i="5"/>
  <c r="W144" i="5"/>
  <c r="Y144" i="5" s="1"/>
  <c r="X143" i="5"/>
  <c r="W143" i="5"/>
  <c r="Y143" i="5" s="1"/>
  <c r="X142" i="5"/>
  <c r="W142" i="5"/>
  <c r="Y142" i="5" s="1"/>
  <c r="X141" i="5"/>
  <c r="W141" i="5"/>
  <c r="Y141" i="5" s="1"/>
  <c r="X140" i="5"/>
  <c r="W140" i="5"/>
  <c r="Y140" i="5" s="1"/>
  <c r="X139" i="5"/>
  <c r="W139" i="5"/>
  <c r="Y139" i="5" s="1"/>
  <c r="X138" i="5"/>
  <c r="W138" i="5"/>
  <c r="Y138" i="5" s="1"/>
  <c r="X137" i="5"/>
  <c r="W137" i="5"/>
  <c r="Y137" i="5" s="1"/>
  <c r="X136" i="5"/>
  <c r="W136" i="5"/>
  <c r="Y136" i="5" s="1"/>
  <c r="X135" i="5"/>
  <c r="W135" i="5"/>
  <c r="Y135" i="5" s="1"/>
  <c r="X134" i="5"/>
  <c r="W134" i="5"/>
  <c r="Y134" i="5" s="1"/>
  <c r="X133" i="5"/>
  <c r="W133" i="5"/>
  <c r="Y133" i="5" s="1"/>
  <c r="X132" i="5"/>
  <c r="W132" i="5"/>
  <c r="Y132" i="5" s="1"/>
  <c r="X131" i="5"/>
  <c r="W131" i="5"/>
  <c r="Y131" i="5" s="1"/>
  <c r="X130" i="5"/>
  <c r="W130" i="5"/>
  <c r="Y130" i="5" s="1"/>
  <c r="X129" i="5"/>
  <c r="W129" i="5"/>
  <c r="Y129" i="5" s="1"/>
  <c r="X128" i="5"/>
  <c r="W128" i="5"/>
  <c r="Y128" i="5" s="1"/>
  <c r="X127" i="5"/>
  <c r="W127" i="5"/>
  <c r="Y127" i="5" s="1"/>
  <c r="X126" i="5"/>
  <c r="W126" i="5"/>
  <c r="Y126" i="5" s="1"/>
  <c r="X125" i="5"/>
  <c r="W125" i="5"/>
  <c r="Y125" i="5" s="1"/>
  <c r="X124" i="5"/>
  <c r="W124" i="5"/>
  <c r="Y124" i="5" s="1"/>
  <c r="X123" i="5"/>
  <c r="W123" i="5"/>
  <c r="Y123" i="5" s="1"/>
  <c r="X122" i="5"/>
  <c r="W122" i="5"/>
  <c r="Y122" i="5" s="1"/>
  <c r="X121" i="5"/>
  <c r="W121" i="5"/>
  <c r="Y121" i="5" s="1"/>
  <c r="X120" i="5"/>
  <c r="W120" i="5"/>
  <c r="Y120" i="5" s="1"/>
  <c r="X119" i="5"/>
  <c r="W119" i="5"/>
  <c r="Y119" i="5" s="1"/>
  <c r="X118" i="5"/>
  <c r="W118" i="5"/>
  <c r="Y118" i="5" s="1"/>
  <c r="X117" i="5"/>
  <c r="W117" i="5"/>
  <c r="Y117" i="5" s="1"/>
  <c r="X116" i="5"/>
  <c r="W116" i="5"/>
  <c r="Y116" i="5" s="1"/>
  <c r="X115" i="5"/>
  <c r="W115" i="5"/>
  <c r="Y115" i="5" s="1"/>
  <c r="X114" i="5"/>
  <c r="W114" i="5"/>
  <c r="Y114" i="5" s="1"/>
  <c r="X113" i="5"/>
  <c r="W113" i="5"/>
  <c r="Y113" i="5" s="1"/>
  <c r="X112" i="5"/>
  <c r="W112" i="5"/>
  <c r="Y112" i="5" s="1"/>
  <c r="X111" i="5"/>
  <c r="W111" i="5"/>
  <c r="Y111" i="5" s="1"/>
  <c r="X110" i="5"/>
  <c r="W110" i="5"/>
  <c r="Y110" i="5" s="1"/>
  <c r="X109" i="5"/>
  <c r="W109" i="5"/>
  <c r="Y109" i="5" s="1"/>
  <c r="X108" i="5"/>
  <c r="W108" i="5"/>
  <c r="Y108" i="5" s="1"/>
  <c r="X107" i="5"/>
  <c r="W107" i="5"/>
  <c r="Y107" i="5" s="1"/>
  <c r="X106" i="5"/>
  <c r="W106" i="5"/>
  <c r="Y106" i="5" s="1"/>
  <c r="X105" i="5"/>
  <c r="W105" i="5"/>
  <c r="Y105" i="5" s="1"/>
  <c r="X104" i="5"/>
  <c r="W104" i="5"/>
  <c r="Y104" i="5" s="1"/>
  <c r="X103" i="5"/>
  <c r="W103" i="5"/>
  <c r="Y103" i="5" s="1"/>
  <c r="X102" i="5"/>
  <c r="W102" i="5"/>
  <c r="Y102" i="5" s="1"/>
  <c r="X101" i="5"/>
  <c r="W101" i="5"/>
  <c r="Y101" i="5" s="1"/>
  <c r="X100" i="5"/>
  <c r="W100" i="5"/>
  <c r="Y100" i="5" s="1"/>
  <c r="X99" i="5"/>
  <c r="W99" i="5"/>
  <c r="Y99" i="5" s="1"/>
  <c r="X98" i="5"/>
  <c r="W98" i="5"/>
  <c r="Y98" i="5" s="1"/>
  <c r="X97" i="5"/>
  <c r="W97" i="5"/>
  <c r="Y97" i="5" s="1"/>
  <c r="X96" i="5"/>
  <c r="W96" i="5"/>
  <c r="Y96" i="5" s="1"/>
  <c r="X95" i="5"/>
  <c r="W95" i="5"/>
  <c r="Y95" i="5" s="1"/>
  <c r="X94" i="5"/>
  <c r="W94" i="5"/>
  <c r="Y94" i="5" s="1"/>
  <c r="X93" i="5"/>
  <c r="W93" i="5"/>
  <c r="Y93" i="5" s="1"/>
  <c r="X92" i="5"/>
  <c r="W92" i="5"/>
  <c r="Y92" i="5" s="1"/>
  <c r="X91" i="5"/>
  <c r="W91" i="5"/>
  <c r="Y91" i="5" s="1"/>
  <c r="X90" i="5"/>
  <c r="W90" i="5"/>
  <c r="Y90" i="5" s="1"/>
  <c r="X89" i="5"/>
  <c r="W89" i="5"/>
  <c r="Y89" i="5" s="1"/>
  <c r="X88" i="5"/>
  <c r="W88" i="5"/>
  <c r="Y88" i="5" s="1"/>
  <c r="X87" i="5"/>
  <c r="W87" i="5"/>
  <c r="Y87" i="5" s="1"/>
  <c r="X86" i="5"/>
  <c r="W86" i="5"/>
  <c r="Y86" i="5" s="1"/>
  <c r="X85" i="5"/>
  <c r="W85" i="5"/>
  <c r="Y85" i="5" s="1"/>
  <c r="X84" i="5"/>
  <c r="W84" i="5"/>
  <c r="Y84" i="5" s="1"/>
  <c r="X83" i="5"/>
  <c r="W83" i="5"/>
  <c r="Y83" i="5" s="1"/>
  <c r="X82" i="5"/>
  <c r="W82" i="5"/>
  <c r="Y82" i="5" s="1"/>
  <c r="X81" i="5"/>
  <c r="W81" i="5"/>
  <c r="Y81" i="5" s="1"/>
  <c r="X80" i="5"/>
  <c r="W80" i="5"/>
  <c r="Y80" i="5" s="1"/>
  <c r="X79" i="5"/>
  <c r="W79" i="5"/>
  <c r="Y79" i="5" s="1"/>
  <c r="X78" i="5"/>
  <c r="W78" i="5"/>
  <c r="Y78" i="5" s="1"/>
  <c r="X77" i="5"/>
  <c r="W77" i="5"/>
  <c r="Y77" i="5" s="1"/>
  <c r="X76" i="5"/>
  <c r="W76" i="5"/>
  <c r="Y76" i="5" s="1"/>
  <c r="X75" i="5"/>
  <c r="W75" i="5"/>
  <c r="Y75" i="5" s="1"/>
  <c r="X74" i="5"/>
  <c r="W74" i="5"/>
  <c r="Y74" i="5" s="1"/>
  <c r="X73" i="5"/>
  <c r="W73" i="5"/>
  <c r="Y73" i="5" s="1"/>
  <c r="X72" i="5"/>
  <c r="W72" i="5"/>
  <c r="Y72" i="5" s="1"/>
  <c r="X71" i="5"/>
  <c r="W71" i="5"/>
  <c r="Y71" i="5" s="1"/>
  <c r="X70" i="5"/>
  <c r="W70" i="5"/>
  <c r="Y70" i="5" s="1"/>
  <c r="X69" i="5"/>
  <c r="W69" i="5"/>
  <c r="Y69" i="5" s="1"/>
  <c r="X68" i="5"/>
  <c r="W68" i="5"/>
  <c r="Y68" i="5" s="1"/>
  <c r="X67" i="5"/>
  <c r="W67" i="5"/>
  <c r="Y67" i="5" s="1"/>
  <c r="X66" i="5"/>
  <c r="W66" i="5"/>
  <c r="Y66" i="5" s="1"/>
  <c r="X65" i="5"/>
  <c r="W65" i="5"/>
  <c r="Y65" i="5" s="1"/>
  <c r="X64" i="5"/>
  <c r="W64" i="5"/>
  <c r="Y64" i="5" s="1"/>
  <c r="X57" i="5"/>
  <c r="W57" i="5"/>
  <c r="Y57" i="5" s="1"/>
  <c r="J55" i="45" s="1"/>
  <c r="X52" i="5"/>
  <c r="W52" i="5"/>
  <c r="Y52" i="5" s="1"/>
  <c r="J50" i="45" s="1"/>
  <c r="X56" i="5"/>
  <c r="W56" i="5"/>
  <c r="Y56" i="5" s="1"/>
  <c r="J54" i="45" s="1"/>
  <c r="X55" i="5"/>
  <c r="W55" i="5"/>
  <c r="Y55" i="5" s="1"/>
  <c r="J53" i="45" s="1"/>
  <c r="X53" i="5"/>
  <c r="W53" i="5"/>
  <c r="Y53" i="5" s="1"/>
  <c r="J51" i="45" s="1"/>
  <c r="X48" i="5"/>
  <c r="W48" i="5"/>
  <c r="Y48" i="5" s="1"/>
  <c r="J46" i="45" s="1"/>
  <c r="X51" i="5"/>
  <c r="W51" i="5"/>
  <c r="Y51" i="5" s="1"/>
  <c r="J49" i="45" s="1"/>
  <c r="X47" i="5"/>
  <c r="W47" i="5"/>
  <c r="Y47" i="5" s="1"/>
  <c r="J45" i="45" s="1"/>
  <c r="X41" i="5"/>
  <c r="W41" i="5"/>
  <c r="Y41" i="5" s="1"/>
  <c r="J39" i="45" s="1"/>
  <c r="X33" i="5"/>
  <c r="W33" i="5"/>
  <c r="Y33" i="5" s="1"/>
  <c r="J31" i="45" s="1"/>
  <c r="X30" i="5"/>
  <c r="W30" i="5"/>
  <c r="Y30" i="5" s="1"/>
  <c r="J28" i="45" s="1"/>
  <c r="X19" i="5"/>
  <c r="W19" i="5"/>
  <c r="Y19" i="5" s="1"/>
  <c r="J17" i="45" s="1"/>
  <c r="X25" i="5"/>
  <c r="W25" i="5"/>
  <c r="Y25" i="5" s="1"/>
  <c r="J23" i="45" s="1"/>
  <c r="X18" i="5"/>
  <c r="W18" i="5"/>
  <c r="Y18" i="5" s="1"/>
  <c r="J16" i="45" s="1"/>
  <c r="X63" i="5"/>
  <c r="W63" i="5"/>
  <c r="Y63" i="5" s="1"/>
  <c r="X62" i="5"/>
  <c r="W62" i="5"/>
  <c r="Y62" i="5" s="1"/>
  <c r="X61" i="5"/>
  <c r="W61" i="5"/>
  <c r="Y61" i="5" s="1"/>
  <c r="X60" i="5"/>
  <c r="W60" i="5"/>
  <c r="Y60" i="5" s="1"/>
  <c r="J58" i="45" s="1"/>
  <c r="X54" i="5"/>
  <c r="W54" i="5"/>
  <c r="Y54" i="5" s="1"/>
  <c r="J52" i="45" s="1"/>
  <c r="X35" i="5"/>
  <c r="W35" i="5"/>
  <c r="Y35" i="5" s="1"/>
  <c r="J33" i="45" s="1"/>
  <c r="X59" i="5"/>
  <c r="W59" i="5"/>
  <c r="Y59" i="5" s="1"/>
  <c r="J57" i="45" s="1"/>
  <c r="X58" i="5"/>
  <c r="W58" i="5"/>
  <c r="Y58" i="5" s="1"/>
  <c r="J56" i="45" s="1"/>
  <c r="X50" i="5"/>
  <c r="W50" i="5"/>
  <c r="Y50" i="5" s="1"/>
  <c r="J48" i="45" s="1"/>
  <c r="X49" i="5"/>
  <c r="W49" i="5"/>
  <c r="Y49" i="5" s="1"/>
  <c r="J47" i="45" s="1"/>
  <c r="X45" i="5"/>
  <c r="W45" i="5"/>
  <c r="Y45" i="5" s="1"/>
  <c r="J43" i="45" s="1"/>
  <c r="X46" i="5"/>
  <c r="W46" i="5"/>
  <c r="Y46" i="5" s="1"/>
  <c r="J44" i="45" s="1"/>
  <c r="X38" i="5"/>
  <c r="W38" i="5"/>
  <c r="Y38" i="5" s="1"/>
  <c r="J36" i="45" s="1"/>
  <c r="X36" i="5"/>
  <c r="W36" i="5"/>
  <c r="Y36" i="5" s="1"/>
  <c r="J34" i="45" s="1"/>
  <c r="X44" i="5"/>
  <c r="W44" i="5"/>
  <c r="Y44" i="5" s="1"/>
  <c r="J42" i="45" s="1"/>
  <c r="X42" i="5"/>
  <c r="W42" i="5"/>
  <c r="Y42" i="5" s="1"/>
  <c r="J40" i="45" s="1"/>
  <c r="X43" i="5"/>
  <c r="W43" i="5"/>
  <c r="Y43" i="5" s="1"/>
  <c r="J41" i="45" s="1"/>
  <c r="X34" i="5"/>
  <c r="W34" i="5"/>
  <c r="Y34" i="5" s="1"/>
  <c r="J32" i="45" s="1"/>
  <c r="X37" i="5"/>
  <c r="W37" i="5"/>
  <c r="Y37" i="5" s="1"/>
  <c r="J35" i="45" s="1"/>
  <c r="X32" i="5"/>
  <c r="W32" i="5"/>
  <c r="Y32" i="5" s="1"/>
  <c r="J30" i="45" s="1"/>
  <c r="X40" i="5"/>
  <c r="W40" i="5"/>
  <c r="Y40" i="5" s="1"/>
  <c r="J38" i="45" s="1"/>
  <c r="X39" i="5"/>
  <c r="W39" i="5"/>
  <c r="Y39" i="5" s="1"/>
  <c r="J37" i="45" s="1"/>
  <c r="X31" i="5"/>
  <c r="W31" i="5"/>
  <c r="Y31" i="5" s="1"/>
  <c r="J29" i="45" s="1"/>
  <c r="X27" i="5"/>
  <c r="W27" i="5"/>
  <c r="Y27" i="5" s="1"/>
  <c r="J25" i="45" s="1"/>
  <c r="X23" i="5"/>
  <c r="W23" i="5"/>
  <c r="Y23" i="5" s="1"/>
  <c r="J21" i="45" s="1"/>
  <c r="X16" i="5"/>
  <c r="W16" i="5"/>
  <c r="Y16" i="5" s="1"/>
  <c r="J14" i="45" s="1"/>
  <c r="X17" i="5"/>
  <c r="W17" i="5"/>
  <c r="Y17" i="5" s="1"/>
  <c r="J15" i="45" s="1"/>
  <c r="X29" i="5"/>
  <c r="W29" i="5"/>
  <c r="Y29" i="5" s="1"/>
  <c r="J27" i="45" s="1"/>
  <c r="X15" i="5"/>
  <c r="W15" i="5"/>
  <c r="Y15" i="5" s="1"/>
  <c r="J13" i="45" s="1"/>
  <c r="X26" i="5"/>
  <c r="W26" i="5"/>
  <c r="Y26" i="5" s="1"/>
  <c r="J24" i="45" s="1"/>
  <c r="X28" i="5"/>
  <c r="W28" i="5"/>
  <c r="Y28" i="5" s="1"/>
  <c r="J26" i="45" s="1"/>
  <c r="X21" i="5"/>
  <c r="W21" i="5"/>
  <c r="Y21" i="5" s="1"/>
  <c r="J19" i="45" s="1"/>
  <c r="X24" i="5"/>
  <c r="W24" i="5"/>
  <c r="Y24" i="5" s="1"/>
  <c r="J22" i="45" s="1"/>
  <c r="X10" i="5"/>
  <c r="W10" i="5"/>
  <c r="Y10" i="5" s="1"/>
  <c r="J8" i="45" s="1"/>
  <c r="X22" i="5"/>
  <c r="W22" i="5"/>
  <c r="Y22" i="5" s="1"/>
  <c r="J20" i="45" s="1"/>
  <c r="X20" i="5"/>
  <c r="W20" i="5"/>
  <c r="Y20" i="5" s="1"/>
  <c r="J18" i="45" s="1"/>
  <c r="X14" i="5"/>
  <c r="W14" i="5"/>
  <c r="Y14" i="5" s="1"/>
  <c r="J12" i="45" s="1"/>
  <c r="X11" i="5"/>
  <c r="W11" i="5"/>
  <c r="Y11" i="5" s="1"/>
  <c r="J9" i="45" s="1"/>
  <c r="X12" i="5"/>
  <c r="W12" i="5"/>
  <c r="Y12" i="5" s="1"/>
  <c r="J10" i="45" s="1"/>
  <c r="X13" i="5"/>
  <c r="W13" i="5"/>
  <c r="Y13" i="5" s="1"/>
  <c r="J11" i="45" s="1"/>
  <c r="X7" i="5"/>
  <c r="W7" i="5"/>
  <c r="Y7" i="5" s="1"/>
  <c r="J5" i="45" s="1"/>
  <c r="X8" i="5"/>
  <c r="W8" i="5"/>
  <c r="Y8" i="5" s="1"/>
  <c r="J6" i="45" s="1"/>
  <c r="X6" i="5"/>
  <c r="W6" i="5"/>
  <c r="Y6" i="5" s="1"/>
  <c r="J4" i="45" s="1"/>
  <c r="X5" i="5"/>
  <c r="W5" i="5"/>
  <c r="Y5" i="5" s="1"/>
  <c r="J3" i="45" s="1"/>
  <c r="X4" i="5"/>
  <c r="W4" i="5"/>
  <c r="Y4" i="5" s="1"/>
  <c r="J2" i="45" s="1"/>
  <c r="Q152" i="34"/>
  <c r="S152" i="34" s="1"/>
  <c r="R152" i="34"/>
  <c r="Q156" i="34"/>
  <c r="S156" i="34" s="1"/>
  <c r="R156" i="34"/>
  <c r="Q157" i="34"/>
  <c r="S157" i="34" s="1"/>
  <c r="R157" i="34"/>
  <c r="Q125" i="34"/>
  <c r="S125" i="34" s="1"/>
  <c r="R125" i="34"/>
  <c r="Q158" i="34"/>
  <c r="S158" i="34" s="1"/>
  <c r="R158" i="34"/>
  <c r="Q159" i="34"/>
  <c r="S159" i="34" s="1"/>
  <c r="R159" i="34"/>
  <c r="Q119" i="34"/>
  <c r="S119" i="34" s="1"/>
  <c r="R119" i="34"/>
  <c r="Q110" i="34"/>
  <c r="S110" i="34" s="1"/>
  <c r="R110" i="34"/>
  <c r="Q160" i="34"/>
  <c r="S160" i="34" s="1"/>
  <c r="R160" i="34"/>
  <c r="Q161" i="34"/>
  <c r="S161" i="34" s="1"/>
  <c r="R161" i="34"/>
  <c r="Q162" i="34"/>
  <c r="S162" i="34" s="1"/>
  <c r="R162" i="34"/>
  <c r="Q12" i="34"/>
  <c r="S12" i="34" s="1"/>
  <c r="R12" i="34"/>
  <c r="Q15" i="34"/>
  <c r="S15" i="34" s="1"/>
  <c r="R15" i="34"/>
  <c r="Q17" i="34"/>
  <c r="S17" i="34" s="1"/>
  <c r="R17" i="34"/>
  <c r="Q18" i="34"/>
  <c r="S18" i="34" s="1"/>
  <c r="R18" i="34"/>
  <c r="Q19" i="34"/>
  <c r="S19" i="34" s="1"/>
  <c r="R19" i="34"/>
  <c r="Q31" i="34"/>
  <c r="S31" i="34" s="1"/>
  <c r="R31" i="34"/>
  <c r="Q34" i="34"/>
  <c r="S34" i="34" s="1"/>
  <c r="R34" i="34"/>
  <c r="Q39" i="34"/>
  <c r="S39" i="34" s="1"/>
  <c r="R39" i="34"/>
  <c r="Q49" i="34"/>
  <c r="S49" i="34" s="1"/>
  <c r="R49" i="34"/>
  <c r="Q46" i="34"/>
  <c r="S46" i="34" s="1"/>
  <c r="R46" i="34"/>
  <c r="Q51" i="34"/>
  <c r="S51" i="34" s="1"/>
  <c r="R51" i="34"/>
  <c r="Q44" i="34"/>
  <c r="S44" i="34" s="1"/>
  <c r="R44" i="34"/>
  <c r="Q59" i="34"/>
  <c r="S59" i="34" s="1"/>
  <c r="R59" i="34"/>
  <c r="Q78" i="34"/>
  <c r="S78" i="34" s="1"/>
  <c r="R78" i="34"/>
  <c r="Q7" i="34"/>
  <c r="S7" i="34" s="1"/>
  <c r="R7" i="34"/>
  <c r="Q11" i="34"/>
  <c r="S11" i="34" s="1"/>
  <c r="R11" i="34"/>
  <c r="Q106" i="34"/>
  <c r="S106" i="34" s="1"/>
  <c r="R106" i="34"/>
  <c r="Q36" i="34"/>
  <c r="S36" i="34" s="1"/>
  <c r="R36" i="34"/>
  <c r="Q143" i="34"/>
  <c r="S143" i="34" s="1"/>
  <c r="R143" i="34"/>
  <c r="Q174" i="34"/>
  <c r="S174" i="34" s="1"/>
  <c r="R174" i="34"/>
  <c r="Q175" i="34"/>
  <c r="S175" i="34" s="1"/>
  <c r="R175" i="34"/>
  <c r="Q176" i="34"/>
  <c r="S176" i="34" s="1"/>
  <c r="R176" i="34"/>
  <c r="Q177" i="34"/>
  <c r="S177" i="34" s="1"/>
  <c r="R177" i="34"/>
  <c r="Q178" i="34"/>
  <c r="S178" i="34" s="1"/>
  <c r="R178" i="34"/>
  <c r="Q179" i="34"/>
  <c r="S179" i="34" s="1"/>
  <c r="R179" i="34"/>
  <c r="Q180" i="34"/>
  <c r="S180" i="34" s="1"/>
  <c r="R180" i="34"/>
  <c r="Q181" i="34"/>
  <c r="S181" i="34" s="1"/>
  <c r="R181" i="34"/>
  <c r="Q123" i="34"/>
  <c r="S123" i="34" s="1"/>
  <c r="R123" i="34"/>
  <c r="Q182" i="34"/>
  <c r="S182" i="34" s="1"/>
  <c r="R182" i="34"/>
  <c r="Q126" i="34"/>
  <c r="S126" i="34" s="1"/>
  <c r="R126" i="34"/>
  <c r="Q183" i="34"/>
  <c r="S183" i="34" s="1"/>
  <c r="R183" i="34"/>
  <c r="Q184" i="34"/>
  <c r="S184" i="34" s="1"/>
  <c r="R184" i="34"/>
  <c r="Q185" i="34"/>
  <c r="S185" i="34" s="1"/>
  <c r="R185" i="34"/>
  <c r="Q144" i="34"/>
  <c r="S144" i="34" s="1"/>
  <c r="R144" i="34"/>
  <c r="Q186" i="34"/>
  <c r="S186" i="34" s="1"/>
  <c r="R186" i="34"/>
  <c r="Q187" i="34"/>
  <c r="S187" i="34" s="1"/>
  <c r="R187" i="34"/>
  <c r="Q188" i="34"/>
  <c r="S188" i="34" s="1"/>
  <c r="R188" i="34"/>
  <c r="Q155" i="34"/>
  <c r="S155" i="34" s="1"/>
  <c r="R155" i="34"/>
  <c r="Q189" i="34"/>
  <c r="S189" i="34" s="1"/>
  <c r="R189" i="34"/>
  <c r="Q190" i="34"/>
  <c r="S190" i="34" s="1"/>
  <c r="R190" i="34"/>
  <c r="Q16" i="34"/>
  <c r="S16" i="34" s="1"/>
  <c r="R16" i="34"/>
  <c r="Q42" i="34"/>
  <c r="S42" i="34" s="1"/>
  <c r="R42" i="34"/>
  <c r="Q58" i="34"/>
  <c r="S58" i="34" s="1"/>
  <c r="R58" i="34"/>
  <c r="Q64" i="34"/>
  <c r="S64" i="34" s="1"/>
  <c r="R64" i="34"/>
  <c r="Q63" i="34"/>
  <c r="S63" i="34" s="1"/>
  <c r="R63" i="34"/>
  <c r="Q60" i="34"/>
  <c r="S60" i="34" s="1"/>
  <c r="R60" i="34"/>
  <c r="Q72" i="34"/>
  <c r="S72" i="34" s="1"/>
  <c r="R72" i="34"/>
  <c r="Q57" i="34"/>
  <c r="S57" i="34" s="1"/>
  <c r="R57" i="34"/>
  <c r="Q80" i="34"/>
  <c r="S80" i="34" s="1"/>
  <c r="R80" i="34"/>
  <c r="Q77" i="34"/>
  <c r="S77" i="34" s="1"/>
  <c r="R77" i="34"/>
  <c r="Q88" i="34"/>
  <c r="S88" i="34" s="1"/>
  <c r="R88" i="34"/>
  <c r="Q79" i="34"/>
  <c r="S79" i="34" s="1"/>
  <c r="R79" i="34"/>
  <c r="Q93" i="34"/>
  <c r="S93" i="34" s="1"/>
  <c r="R93" i="34"/>
  <c r="Q50" i="34"/>
  <c r="S50" i="34" s="1"/>
  <c r="R50" i="34"/>
  <c r="Q87" i="34"/>
  <c r="S87" i="34" s="1"/>
  <c r="R87" i="34"/>
  <c r="Q100" i="34"/>
  <c r="S100" i="34" s="1"/>
  <c r="R100" i="34"/>
  <c r="Q103" i="34"/>
  <c r="S103" i="34" s="1"/>
  <c r="R103" i="34"/>
  <c r="Q111" i="34"/>
  <c r="S111" i="34" s="1"/>
  <c r="R111" i="34"/>
  <c r="Q113" i="34"/>
  <c r="S113" i="34" s="1"/>
  <c r="R113" i="34"/>
  <c r="Q131" i="34"/>
  <c r="S131" i="34" s="1"/>
  <c r="R131" i="34"/>
  <c r="Q35" i="34"/>
  <c r="S35" i="34" s="1"/>
  <c r="R35" i="34"/>
  <c r="Q71" i="34"/>
  <c r="S71" i="34" s="1"/>
  <c r="R71" i="34"/>
  <c r="Q129" i="34"/>
  <c r="S129" i="34" s="1"/>
  <c r="R129" i="34"/>
  <c r="Q145" i="34"/>
  <c r="S145" i="34" s="1"/>
  <c r="R145" i="34"/>
  <c r="Q153" i="34"/>
  <c r="S153" i="34" s="1"/>
  <c r="R153" i="34"/>
  <c r="Q191" i="34"/>
  <c r="S191" i="34" s="1"/>
  <c r="R191" i="34"/>
  <c r="Q192" i="34"/>
  <c r="S192" i="34" s="1"/>
  <c r="R192" i="34"/>
  <c r="Q193" i="34"/>
  <c r="S193" i="34" s="1"/>
  <c r="R193" i="34"/>
  <c r="Q194" i="34"/>
  <c r="S194" i="34" s="1"/>
  <c r="R194" i="34"/>
  <c r="Q141" i="34"/>
  <c r="S141" i="34" s="1"/>
  <c r="R141" i="34"/>
  <c r="Q223" i="34"/>
  <c r="S223" i="34" s="1"/>
  <c r="R223" i="34"/>
  <c r="Q120" i="34"/>
  <c r="S120" i="34" s="1"/>
  <c r="R120" i="34"/>
  <c r="Q208" i="34"/>
  <c r="S208" i="34" s="1"/>
  <c r="R208" i="34"/>
  <c r="Q209" i="34"/>
  <c r="S209" i="34" s="1"/>
  <c r="R209" i="34"/>
  <c r="Q210" i="34"/>
  <c r="S210" i="34" s="1"/>
  <c r="R210" i="34"/>
  <c r="Q211" i="34"/>
  <c r="S211" i="34" s="1"/>
  <c r="R211" i="34"/>
  <c r="Q212" i="34"/>
  <c r="S212" i="34" s="1"/>
  <c r="R212" i="34"/>
  <c r="Q213" i="34"/>
  <c r="S213" i="34" s="1"/>
  <c r="R213" i="34"/>
  <c r="Q214" i="34"/>
  <c r="S214" i="34" s="1"/>
  <c r="R214" i="34"/>
  <c r="Q215" i="34"/>
  <c r="S215" i="34" s="1"/>
  <c r="R215" i="34"/>
  <c r="Q216" i="34"/>
  <c r="S216" i="34" s="1"/>
  <c r="R216" i="34"/>
  <c r="Q217" i="34"/>
  <c r="S217" i="34" s="1"/>
  <c r="R217" i="34"/>
  <c r="Q218" i="34"/>
  <c r="S218" i="34" s="1"/>
  <c r="R218" i="34"/>
  <c r="Q219" i="34"/>
  <c r="S219" i="34" s="1"/>
  <c r="R219" i="34"/>
  <c r="Q220" i="34"/>
  <c r="S220" i="34" s="1"/>
  <c r="R220" i="34"/>
  <c r="Q221" i="34"/>
  <c r="S221" i="34" s="1"/>
  <c r="R221" i="34"/>
  <c r="Q222" i="34"/>
  <c r="S222" i="34" s="1"/>
  <c r="R222" i="34"/>
  <c r="Q33" i="34"/>
  <c r="S33" i="34" s="1"/>
  <c r="R33" i="34"/>
  <c r="Q66" i="34"/>
  <c r="S66" i="34" s="1"/>
  <c r="R66" i="34"/>
  <c r="Q81" i="34"/>
  <c r="S81" i="34" s="1"/>
  <c r="R81" i="34"/>
  <c r="Q48" i="34"/>
  <c r="S48" i="34" s="1"/>
  <c r="R48" i="34"/>
  <c r="Q89" i="34"/>
  <c r="S89" i="34" s="1"/>
  <c r="R89" i="34"/>
  <c r="Q97" i="34"/>
  <c r="S97" i="34" s="1"/>
  <c r="R97" i="34"/>
  <c r="Q47" i="34"/>
  <c r="S47" i="34" s="1"/>
  <c r="R47" i="34"/>
  <c r="Q115" i="34"/>
  <c r="S115" i="34" s="1"/>
  <c r="R115" i="34"/>
  <c r="Q127" i="34"/>
  <c r="S127" i="34" s="1"/>
  <c r="R127" i="34"/>
  <c r="Q14" i="34"/>
  <c r="S14" i="34" s="1"/>
  <c r="R14" i="34"/>
  <c r="Q139" i="34"/>
  <c r="S139" i="34" s="1"/>
  <c r="R139" i="34"/>
  <c r="Q90" i="34"/>
  <c r="S90" i="34" s="1"/>
  <c r="R90" i="34"/>
  <c r="Q150" i="34"/>
  <c r="S150" i="34" s="1"/>
  <c r="R150" i="34"/>
  <c r="Q21" i="34"/>
  <c r="S21" i="34" s="1"/>
  <c r="R21" i="34"/>
  <c r="Q62" i="34"/>
  <c r="S62" i="34" s="1"/>
  <c r="R62" i="34"/>
  <c r="Q172" i="34"/>
  <c r="S172" i="34" s="1"/>
  <c r="R172" i="34"/>
  <c r="Q41" i="34"/>
  <c r="S41" i="34" s="1"/>
  <c r="R41" i="34"/>
  <c r="Q29" i="34"/>
  <c r="S29" i="34" s="1"/>
  <c r="R29" i="34"/>
  <c r="Q30" i="34"/>
  <c r="S30" i="34" s="1"/>
  <c r="R30" i="34"/>
  <c r="Q43" i="34"/>
  <c r="S43" i="34" s="1"/>
  <c r="R43" i="34"/>
  <c r="Q53" i="34"/>
  <c r="S53" i="34" s="1"/>
  <c r="R53" i="34"/>
  <c r="Q69" i="34"/>
  <c r="S69" i="34" s="1"/>
  <c r="R69" i="34"/>
  <c r="Q86" i="34"/>
  <c r="S86" i="34" s="1"/>
  <c r="R86" i="34"/>
  <c r="Q94" i="34"/>
  <c r="S94" i="34" s="1"/>
  <c r="R94" i="34"/>
  <c r="Q9" i="34"/>
  <c r="S9" i="34" s="1"/>
  <c r="R9" i="34"/>
  <c r="Q132" i="34"/>
  <c r="S132" i="34" s="1"/>
  <c r="R132" i="34"/>
  <c r="Q202" i="34"/>
  <c r="S202" i="34" s="1"/>
  <c r="R202" i="34"/>
  <c r="Q138" i="34"/>
  <c r="S138" i="34" s="1"/>
  <c r="R138" i="34"/>
  <c r="Q203" i="34"/>
  <c r="S203" i="34" s="1"/>
  <c r="R203" i="34"/>
  <c r="Q204" i="34"/>
  <c r="S204" i="34" s="1"/>
  <c r="R204" i="34"/>
  <c r="Q205" i="34"/>
  <c r="S205" i="34" s="1"/>
  <c r="R205" i="34"/>
  <c r="Q206" i="34"/>
  <c r="S206" i="34" s="1"/>
  <c r="R206" i="34"/>
  <c r="Q207" i="34"/>
  <c r="S207" i="34" s="1"/>
  <c r="R207" i="34"/>
  <c r="Q68" i="34"/>
  <c r="S68" i="34" s="1"/>
  <c r="R68" i="34"/>
  <c r="Q73" i="34"/>
  <c r="S73" i="34" s="1"/>
  <c r="R73" i="34"/>
  <c r="Q84" i="34"/>
  <c r="S84" i="34" s="1"/>
  <c r="R84" i="34"/>
  <c r="Q99" i="34"/>
  <c r="S99" i="34" s="1"/>
  <c r="R99" i="34"/>
  <c r="Q105" i="34"/>
  <c r="S105" i="34" s="1"/>
  <c r="R105" i="34"/>
  <c r="Q109" i="34"/>
  <c r="S109" i="34" s="1"/>
  <c r="R109" i="34"/>
  <c r="Q112" i="34"/>
  <c r="S112" i="34" s="1"/>
  <c r="R112" i="34"/>
  <c r="Q118" i="34"/>
  <c r="S118" i="34" s="1"/>
  <c r="R118" i="34"/>
  <c r="Q122" i="34"/>
  <c r="S122" i="34" s="1"/>
  <c r="R122" i="34"/>
  <c r="Q128" i="34"/>
  <c r="S128" i="34" s="1"/>
  <c r="R128" i="34"/>
  <c r="Q136" i="34"/>
  <c r="S136" i="34" s="1"/>
  <c r="R136" i="34"/>
  <c r="Q142" i="34"/>
  <c r="S142" i="34" s="1"/>
  <c r="R142" i="34"/>
  <c r="Q140" i="34"/>
  <c r="S140" i="34" s="1"/>
  <c r="R140" i="34"/>
  <c r="Q147" i="34"/>
  <c r="S147" i="34" s="1"/>
  <c r="R147" i="34"/>
  <c r="Q163" i="34"/>
  <c r="S163" i="34" s="1"/>
  <c r="R163" i="34"/>
  <c r="Q13" i="34"/>
  <c r="S13" i="34" s="1"/>
  <c r="R13" i="34"/>
  <c r="Q108" i="34"/>
  <c r="S108" i="34" s="1"/>
  <c r="R108" i="34"/>
  <c r="Q164" i="34"/>
  <c r="S164" i="34" s="1"/>
  <c r="R164" i="34"/>
  <c r="Q6" i="34"/>
  <c r="S6" i="34" s="1"/>
  <c r="R6" i="34"/>
  <c r="Q26" i="34"/>
  <c r="S26" i="34" s="1"/>
  <c r="R26" i="34"/>
  <c r="Q45" i="34"/>
  <c r="S45" i="34" s="1"/>
  <c r="R45" i="34"/>
  <c r="Q38" i="34"/>
  <c r="S38" i="34" s="1"/>
  <c r="R38" i="34"/>
  <c r="Q40" i="34"/>
  <c r="S40" i="34" s="1"/>
  <c r="R40" i="34"/>
  <c r="Q32" i="34"/>
  <c r="S32" i="34" s="1"/>
  <c r="R32" i="34"/>
  <c r="Q54" i="34"/>
  <c r="S54" i="34" s="1"/>
  <c r="R54" i="34"/>
  <c r="Q82" i="34"/>
  <c r="S82" i="34" s="1"/>
  <c r="R82" i="34"/>
  <c r="Q75" i="34"/>
  <c r="S75" i="34" s="1"/>
  <c r="R75" i="34"/>
  <c r="Q65" i="34"/>
  <c r="S65" i="34" s="1"/>
  <c r="R65" i="34"/>
  <c r="Q170" i="34"/>
  <c r="S170" i="34" s="1"/>
  <c r="R170" i="34"/>
  <c r="Q171" i="34"/>
  <c r="S171" i="34" s="1"/>
  <c r="R171" i="34"/>
  <c r="Q137" i="34"/>
  <c r="S137" i="34" s="1"/>
  <c r="R137" i="34"/>
  <c r="Q148" i="34"/>
  <c r="S148" i="34" s="1"/>
  <c r="R148" i="34"/>
  <c r="Q74" i="34"/>
  <c r="S74" i="34" s="1"/>
  <c r="R74" i="34"/>
  <c r="Q67" i="34"/>
  <c r="S67" i="34" s="1"/>
  <c r="R67" i="34"/>
  <c r="Q102" i="34"/>
  <c r="S102" i="34" s="1"/>
  <c r="R102" i="34"/>
  <c r="Q130" i="34"/>
  <c r="S130" i="34" s="1"/>
  <c r="R130" i="34"/>
  <c r="Q165" i="34"/>
  <c r="S165" i="34" s="1"/>
  <c r="R165" i="34"/>
  <c r="Q133" i="34"/>
  <c r="S133" i="34" s="1"/>
  <c r="R133" i="34"/>
  <c r="Q166" i="34"/>
  <c r="S166" i="34" s="1"/>
  <c r="R166" i="34"/>
  <c r="Q167" i="34"/>
  <c r="S167" i="34" s="1"/>
  <c r="R167" i="34"/>
  <c r="Q168" i="34"/>
  <c r="S168" i="34" s="1"/>
  <c r="R168" i="34"/>
  <c r="Q149" i="34"/>
  <c r="S149" i="34" s="1"/>
  <c r="R149" i="34"/>
  <c r="Q169" i="34"/>
  <c r="S169" i="34" s="1"/>
  <c r="R169" i="34"/>
  <c r="Q4" i="34"/>
  <c r="S4" i="34" s="1"/>
  <c r="R4" i="34"/>
  <c r="Q52" i="34"/>
  <c r="S52" i="34" s="1"/>
  <c r="R52" i="34"/>
  <c r="Q61" i="34"/>
  <c r="S61" i="34" s="1"/>
  <c r="R61" i="34"/>
  <c r="Q55" i="34"/>
  <c r="S55" i="34" s="1"/>
  <c r="R55" i="34"/>
  <c r="Q76" i="34"/>
  <c r="S76" i="34" s="1"/>
  <c r="R76" i="34"/>
  <c r="Q83" i="34"/>
  <c r="S83" i="34" s="1"/>
  <c r="R83" i="34"/>
  <c r="Q10" i="34"/>
  <c r="S10" i="34" s="1"/>
  <c r="R10" i="34"/>
  <c r="Q95" i="34"/>
  <c r="S95" i="34" s="1"/>
  <c r="R95" i="34"/>
  <c r="Q114" i="34"/>
  <c r="S114" i="34" s="1"/>
  <c r="R114" i="34"/>
  <c r="Q104" i="34"/>
  <c r="S104" i="34" s="1"/>
  <c r="R104" i="34"/>
  <c r="Q196" i="34"/>
  <c r="S196" i="34" s="1"/>
  <c r="R196" i="34"/>
  <c r="Q197" i="34"/>
  <c r="S197" i="34" s="1"/>
  <c r="R197" i="34"/>
  <c r="Q198" i="34"/>
  <c r="S198" i="34" s="1"/>
  <c r="R198" i="34"/>
  <c r="Q199" i="34"/>
  <c r="S199" i="34" s="1"/>
  <c r="R199" i="34"/>
  <c r="Q200" i="34"/>
  <c r="S200" i="34" s="1"/>
  <c r="R200" i="34"/>
  <c r="Q201" i="34"/>
  <c r="S201" i="34" s="1"/>
  <c r="R201" i="34"/>
  <c r="Q146" i="34"/>
  <c r="S146" i="34" s="1"/>
  <c r="R146" i="34"/>
  <c r="Q121" i="34"/>
  <c r="S121" i="34" s="1"/>
  <c r="R121" i="34"/>
  <c r="Q134" i="34"/>
  <c r="S134" i="34" s="1"/>
  <c r="R134" i="34"/>
  <c r="Q154" i="34"/>
  <c r="S154" i="34" s="1"/>
  <c r="R154" i="34"/>
  <c r="Q25" i="34"/>
  <c r="S25" i="34" s="1"/>
  <c r="R25" i="34"/>
  <c r="Q56" i="34"/>
  <c r="S56" i="34" s="1"/>
  <c r="R56" i="34"/>
  <c r="Q135" i="34"/>
  <c r="S135" i="34" s="1"/>
  <c r="R135" i="34"/>
  <c r="Q101" i="34"/>
  <c r="S101" i="34" s="1"/>
  <c r="R101" i="34"/>
  <c r="Q92" i="34"/>
  <c r="S92" i="34" s="1"/>
  <c r="R92" i="34"/>
  <c r="Q151" i="34"/>
  <c r="S151" i="34" s="1"/>
  <c r="R151" i="34"/>
  <c r="Q195" i="34"/>
  <c r="S195" i="34" s="1"/>
  <c r="R195" i="34"/>
  <c r="Q107" i="34"/>
  <c r="S107" i="34" s="1"/>
  <c r="R107" i="34"/>
  <c r="Q27" i="34"/>
  <c r="S27" i="34" s="1"/>
  <c r="R27" i="34"/>
  <c r="Q96" i="34"/>
  <c r="S96" i="34" s="1"/>
  <c r="R96" i="34"/>
  <c r="Q116" i="34"/>
  <c r="S116" i="34" s="1"/>
  <c r="R116" i="34"/>
  <c r="Q124" i="34"/>
  <c r="S124" i="34" s="1"/>
  <c r="R124" i="34"/>
  <c r="Q28" i="34"/>
  <c r="S28" i="34" s="1"/>
  <c r="R28" i="34"/>
  <c r="Q37" i="34"/>
  <c r="S37" i="34" s="1"/>
  <c r="R37" i="34"/>
  <c r="Q224" i="34"/>
  <c r="S224" i="34" s="1"/>
  <c r="R224" i="34"/>
  <c r="Q225" i="34"/>
  <c r="S225" i="34" s="1"/>
  <c r="R225" i="34"/>
  <c r="Q173" i="34"/>
  <c r="S173" i="34" s="1"/>
  <c r="R173" i="34"/>
  <c r="Q20" i="34"/>
  <c r="S20" i="34" s="1"/>
  <c r="R20" i="34"/>
  <c r="Q22" i="34"/>
  <c r="S22" i="34" s="1"/>
  <c r="R22" i="34"/>
  <c r="Q70" i="34"/>
  <c r="S70" i="34" s="1"/>
  <c r="R70" i="34"/>
  <c r="Q85" i="34"/>
  <c r="S85" i="34" s="1"/>
  <c r="R85" i="34"/>
  <c r="Q98" i="34"/>
  <c r="S98" i="34" s="1"/>
  <c r="R98" i="34"/>
  <c r="Q91" i="34"/>
  <c r="S91" i="34" s="1"/>
  <c r="R91" i="34"/>
  <c r="Q117" i="34"/>
  <c r="S117" i="34" s="1"/>
  <c r="R117" i="34"/>
  <c r="Q24" i="34"/>
  <c r="S24" i="34" s="1"/>
  <c r="R24" i="34"/>
  <c r="R226" i="34"/>
  <c r="Q226" i="34"/>
  <c r="S226" i="34" s="1"/>
  <c r="Q242" i="34"/>
  <c r="R241" i="34"/>
  <c r="Q241" i="34"/>
  <c r="S241" i="34" s="1"/>
  <c r="R240" i="34"/>
  <c r="Q240" i="34"/>
  <c r="S240" i="34" s="1"/>
  <c r="R239" i="34"/>
  <c r="Q239" i="34"/>
  <c r="S239" i="34" s="1"/>
  <c r="R238" i="34"/>
  <c r="Q238" i="34"/>
  <c r="S238" i="34" s="1"/>
  <c r="R237" i="34"/>
  <c r="Q237" i="34"/>
  <c r="S237" i="34" s="1"/>
  <c r="R236" i="34"/>
  <c r="Q236" i="34"/>
  <c r="S236" i="34" s="1"/>
  <c r="R235" i="34"/>
  <c r="Q235" i="34"/>
  <c r="S235" i="34" s="1"/>
  <c r="R234" i="34"/>
  <c r="Q234" i="34"/>
  <c r="S234" i="34" s="1"/>
  <c r="R233" i="34"/>
  <c r="Q233" i="34"/>
  <c r="S233" i="34" s="1"/>
  <c r="R232" i="34"/>
  <c r="Q232" i="34"/>
  <c r="S232" i="34" s="1"/>
  <c r="R231" i="34"/>
  <c r="Q231" i="34"/>
  <c r="S231" i="34" s="1"/>
  <c r="R230" i="34"/>
  <c r="Q230" i="34"/>
  <c r="S230" i="34" s="1"/>
  <c r="F187" i="37"/>
  <c r="F188" i="37"/>
  <c r="F189" i="37"/>
  <c r="F190" i="37"/>
  <c r="F191" i="37"/>
  <c r="F192" i="37"/>
  <c r="F186" i="37"/>
  <c r="F123" i="37"/>
  <c r="F124" i="37"/>
  <c r="F125" i="37" s="1"/>
  <c r="F126" i="37" s="1"/>
  <c r="F127" i="37" s="1"/>
  <c r="F128" i="37" s="1"/>
  <c r="F129" i="37" s="1"/>
  <c r="F130" i="37" s="1"/>
  <c r="F131" i="37" s="1"/>
  <c r="F122" i="37"/>
  <c r="M8" i="37" a="1"/>
  <c r="M8" i="37" s="1"/>
  <c r="L8" i="37"/>
  <c r="O7" i="37"/>
  <c r="N7" i="37"/>
  <c r="M7" i="37" a="1"/>
  <c r="M7" i="37" s="1"/>
  <c r="L7" i="37"/>
  <c r="O6" i="37"/>
  <c r="N6" i="37"/>
  <c r="M6" i="37" a="1"/>
  <c r="M6" i="37" s="1"/>
  <c r="L6" i="37"/>
  <c r="N5" i="37"/>
  <c r="M5" i="37" a="1"/>
  <c r="M5" i="37" s="1"/>
  <c r="L5" i="37"/>
  <c r="K183" i="34"/>
  <c r="M183" i="34" s="1"/>
  <c r="L183" i="34"/>
  <c r="H183" i="34"/>
  <c r="J183" i="34" s="1"/>
  <c r="I183" i="34"/>
  <c r="K184" i="34"/>
  <c r="M184" i="34" s="1"/>
  <c r="L184" i="34"/>
  <c r="H184" i="34"/>
  <c r="J184" i="34" s="1"/>
  <c r="I184" i="34"/>
  <c r="K185" i="34"/>
  <c r="M185" i="34" s="1"/>
  <c r="L185" i="34"/>
  <c r="H185" i="34"/>
  <c r="J185" i="34" s="1"/>
  <c r="I185" i="34"/>
  <c r="K144" i="34"/>
  <c r="M144" i="34" s="1"/>
  <c r="L144" i="34"/>
  <c r="H144" i="34"/>
  <c r="J144" i="34" s="1"/>
  <c r="I144" i="34"/>
  <c r="K186" i="34"/>
  <c r="M186" i="34" s="1"/>
  <c r="L186" i="34"/>
  <c r="H186" i="34"/>
  <c r="J186" i="34" s="1"/>
  <c r="I186" i="34"/>
  <c r="K187" i="34"/>
  <c r="M187" i="34" s="1"/>
  <c r="L187" i="34"/>
  <c r="H187" i="34"/>
  <c r="J187" i="34" s="1"/>
  <c r="I187" i="34"/>
  <c r="K188" i="34"/>
  <c r="M188" i="34" s="1"/>
  <c r="L188" i="34"/>
  <c r="H188" i="34"/>
  <c r="J188" i="34" s="1"/>
  <c r="I188" i="34"/>
  <c r="K155" i="34"/>
  <c r="M155" i="34" s="1"/>
  <c r="L155" i="34"/>
  <c r="H155" i="34"/>
  <c r="J155" i="34" s="1"/>
  <c r="I155" i="34"/>
  <c r="K189" i="34"/>
  <c r="M189" i="34" s="1"/>
  <c r="L189" i="34"/>
  <c r="H189" i="34"/>
  <c r="J189" i="34" s="1"/>
  <c r="I189" i="34"/>
  <c r="K190" i="34"/>
  <c r="M190" i="34" s="1"/>
  <c r="L190" i="34"/>
  <c r="H190" i="34"/>
  <c r="J190" i="34" s="1"/>
  <c r="I190" i="34"/>
  <c r="K16" i="34"/>
  <c r="M16" i="34" s="1"/>
  <c r="L16" i="34"/>
  <c r="H16" i="34"/>
  <c r="J16" i="34" s="1"/>
  <c r="I16" i="34"/>
  <c r="K42" i="34"/>
  <c r="M42" i="34" s="1"/>
  <c r="L42" i="34"/>
  <c r="H42" i="34"/>
  <c r="J42" i="34" s="1"/>
  <c r="I42" i="34"/>
  <c r="K58" i="34"/>
  <c r="M58" i="34" s="1"/>
  <c r="L58" i="34"/>
  <c r="H58" i="34"/>
  <c r="J58" i="34" s="1"/>
  <c r="I58" i="34"/>
  <c r="K64" i="34"/>
  <c r="M64" i="34" s="1"/>
  <c r="L64" i="34"/>
  <c r="H64" i="34"/>
  <c r="J64" i="34" s="1"/>
  <c r="I64" i="34"/>
  <c r="K63" i="34"/>
  <c r="M63" i="34" s="1"/>
  <c r="L63" i="34"/>
  <c r="H63" i="34"/>
  <c r="J63" i="34" s="1"/>
  <c r="I63" i="34"/>
  <c r="K60" i="34"/>
  <c r="M60" i="34" s="1"/>
  <c r="L60" i="34"/>
  <c r="H60" i="34"/>
  <c r="J60" i="34" s="1"/>
  <c r="I60" i="34"/>
  <c r="K72" i="34"/>
  <c r="M72" i="34" s="1"/>
  <c r="L72" i="34"/>
  <c r="H72" i="34"/>
  <c r="J72" i="34" s="1"/>
  <c r="I72" i="34"/>
  <c r="K57" i="34"/>
  <c r="M57" i="34" s="1"/>
  <c r="L57" i="34"/>
  <c r="H57" i="34"/>
  <c r="J57" i="34" s="1"/>
  <c r="I57" i="34"/>
  <c r="K80" i="34"/>
  <c r="M80" i="34" s="1"/>
  <c r="L80" i="34"/>
  <c r="H80" i="34"/>
  <c r="J80" i="34" s="1"/>
  <c r="I80" i="34"/>
  <c r="K77" i="34"/>
  <c r="M77" i="34" s="1"/>
  <c r="L77" i="34"/>
  <c r="H77" i="34"/>
  <c r="J77" i="34" s="1"/>
  <c r="I77" i="34"/>
  <c r="K88" i="34"/>
  <c r="M88" i="34" s="1"/>
  <c r="L88" i="34"/>
  <c r="H88" i="34"/>
  <c r="J88" i="34" s="1"/>
  <c r="I88" i="34"/>
  <c r="K79" i="34"/>
  <c r="M79" i="34" s="1"/>
  <c r="L79" i="34"/>
  <c r="H79" i="34"/>
  <c r="J79" i="34" s="1"/>
  <c r="I79" i="34"/>
  <c r="K93" i="34"/>
  <c r="M93" i="34" s="1"/>
  <c r="L93" i="34"/>
  <c r="H93" i="34"/>
  <c r="J93" i="34" s="1"/>
  <c r="I93" i="34"/>
  <c r="K50" i="34"/>
  <c r="M50" i="34" s="1"/>
  <c r="L50" i="34"/>
  <c r="H50" i="34"/>
  <c r="J50" i="34" s="1"/>
  <c r="I50" i="34"/>
  <c r="K87" i="34"/>
  <c r="M87" i="34" s="1"/>
  <c r="L87" i="34"/>
  <c r="H87" i="34"/>
  <c r="J87" i="34" s="1"/>
  <c r="I87" i="34"/>
  <c r="K100" i="34"/>
  <c r="M100" i="34" s="1"/>
  <c r="L100" i="34"/>
  <c r="H100" i="34"/>
  <c r="J100" i="34" s="1"/>
  <c r="I100" i="34"/>
  <c r="K103" i="34"/>
  <c r="M103" i="34" s="1"/>
  <c r="L103" i="34"/>
  <c r="H103" i="34"/>
  <c r="J103" i="34" s="1"/>
  <c r="I103" i="34"/>
  <c r="K111" i="34"/>
  <c r="M111" i="34" s="1"/>
  <c r="L111" i="34"/>
  <c r="H111" i="34"/>
  <c r="J111" i="34" s="1"/>
  <c r="I111" i="34"/>
  <c r="K113" i="34"/>
  <c r="M113" i="34" s="1"/>
  <c r="L113" i="34"/>
  <c r="H113" i="34"/>
  <c r="J113" i="34" s="1"/>
  <c r="I113" i="34"/>
  <c r="K131" i="34"/>
  <c r="M131" i="34" s="1"/>
  <c r="L131" i="34"/>
  <c r="H131" i="34"/>
  <c r="J131" i="34" s="1"/>
  <c r="I131" i="34"/>
  <c r="K35" i="34"/>
  <c r="M35" i="34" s="1"/>
  <c r="L35" i="34"/>
  <c r="H35" i="34"/>
  <c r="J35" i="34" s="1"/>
  <c r="I35" i="34"/>
  <c r="K71" i="34"/>
  <c r="M71" i="34" s="1"/>
  <c r="L71" i="34"/>
  <c r="H71" i="34"/>
  <c r="J71" i="34" s="1"/>
  <c r="I71" i="34"/>
  <c r="K129" i="34"/>
  <c r="M129" i="34" s="1"/>
  <c r="L129" i="34"/>
  <c r="H129" i="34"/>
  <c r="J129" i="34" s="1"/>
  <c r="I129" i="34"/>
  <c r="K145" i="34"/>
  <c r="M145" i="34" s="1"/>
  <c r="L145" i="34"/>
  <c r="H145" i="34"/>
  <c r="J145" i="34" s="1"/>
  <c r="I145" i="34"/>
  <c r="K153" i="34"/>
  <c r="M153" i="34" s="1"/>
  <c r="L153" i="34"/>
  <c r="H153" i="34"/>
  <c r="J153" i="34" s="1"/>
  <c r="I153" i="34"/>
  <c r="K191" i="34"/>
  <c r="M191" i="34" s="1"/>
  <c r="L191" i="34"/>
  <c r="H191" i="34"/>
  <c r="J191" i="34" s="1"/>
  <c r="I191" i="34"/>
  <c r="K192" i="34"/>
  <c r="M192" i="34" s="1"/>
  <c r="L192" i="34"/>
  <c r="H192" i="34"/>
  <c r="J192" i="34" s="1"/>
  <c r="I192" i="34"/>
  <c r="K193" i="34"/>
  <c r="M193" i="34" s="1"/>
  <c r="L193" i="34"/>
  <c r="H193" i="34"/>
  <c r="J193" i="34" s="1"/>
  <c r="I193" i="34"/>
  <c r="K194" i="34"/>
  <c r="M194" i="34" s="1"/>
  <c r="L194" i="34"/>
  <c r="H194" i="34"/>
  <c r="J194" i="34" s="1"/>
  <c r="I194" i="34"/>
  <c r="K141" i="34"/>
  <c r="M141" i="34" s="1"/>
  <c r="L141" i="34"/>
  <c r="H141" i="34"/>
  <c r="J141" i="34" s="1"/>
  <c r="I141" i="34"/>
  <c r="K223" i="34"/>
  <c r="M223" i="34" s="1"/>
  <c r="L223" i="34"/>
  <c r="H223" i="34"/>
  <c r="J223" i="34" s="1"/>
  <c r="I223" i="34"/>
  <c r="K120" i="34"/>
  <c r="M120" i="34" s="1"/>
  <c r="L120" i="34"/>
  <c r="H120" i="34"/>
  <c r="J120" i="34" s="1"/>
  <c r="I120" i="34"/>
  <c r="K208" i="34"/>
  <c r="M208" i="34" s="1"/>
  <c r="L208" i="34"/>
  <c r="H208" i="34"/>
  <c r="J208" i="34" s="1"/>
  <c r="I208" i="34"/>
  <c r="K209" i="34"/>
  <c r="M209" i="34" s="1"/>
  <c r="L209" i="34"/>
  <c r="H209" i="34"/>
  <c r="J209" i="34" s="1"/>
  <c r="I209" i="34"/>
  <c r="K210" i="34"/>
  <c r="M210" i="34" s="1"/>
  <c r="L210" i="34"/>
  <c r="H210" i="34"/>
  <c r="J210" i="34" s="1"/>
  <c r="I210" i="34"/>
  <c r="K211" i="34"/>
  <c r="M211" i="34" s="1"/>
  <c r="L211" i="34"/>
  <c r="H211" i="34"/>
  <c r="J211" i="34" s="1"/>
  <c r="I211" i="34"/>
  <c r="K212" i="34"/>
  <c r="M212" i="34" s="1"/>
  <c r="L212" i="34"/>
  <c r="H212" i="34"/>
  <c r="J212" i="34" s="1"/>
  <c r="I212" i="34"/>
  <c r="K213" i="34"/>
  <c r="M213" i="34" s="1"/>
  <c r="L213" i="34"/>
  <c r="H213" i="34"/>
  <c r="J213" i="34" s="1"/>
  <c r="I213" i="34"/>
  <c r="K214" i="34"/>
  <c r="M214" i="34" s="1"/>
  <c r="L214" i="34"/>
  <c r="H214" i="34"/>
  <c r="J214" i="34" s="1"/>
  <c r="I214" i="34"/>
  <c r="K215" i="34"/>
  <c r="M215" i="34" s="1"/>
  <c r="L215" i="34"/>
  <c r="H215" i="34"/>
  <c r="J215" i="34" s="1"/>
  <c r="I215" i="34"/>
  <c r="K216" i="34"/>
  <c r="M216" i="34" s="1"/>
  <c r="L216" i="34"/>
  <c r="H216" i="34"/>
  <c r="J216" i="34" s="1"/>
  <c r="I216" i="34"/>
  <c r="K217" i="34"/>
  <c r="M217" i="34" s="1"/>
  <c r="L217" i="34"/>
  <c r="H217" i="34"/>
  <c r="J217" i="34" s="1"/>
  <c r="I217" i="34"/>
  <c r="K218" i="34"/>
  <c r="M218" i="34" s="1"/>
  <c r="L218" i="34"/>
  <c r="H218" i="34"/>
  <c r="J218" i="34" s="1"/>
  <c r="I218" i="34"/>
  <c r="K219" i="34"/>
  <c r="M219" i="34" s="1"/>
  <c r="L219" i="34"/>
  <c r="H219" i="34"/>
  <c r="J219" i="34" s="1"/>
  <c r="I219" i="34"/>
  <c r="K220" i="34"/>
  <c r="M220" i="34" s="1"/>
  <c r="L220" i="34"/>
  <c r="H220" i="34"/>
  <c r="J220" i="34" s="1"/>
  <c r="I220" i="34"/>
  <c r="K221" i="34"/>
  <c r="M221" i="34" s="1"/>
  <c r="L221" i="34"/>
  <c r="H221" i="34"/>
  <c r="J221" i="34" s="1"/>
  <c r="I221" i="34"/>
  <c r="K222" i="34"/>
  <c r="M222" i="34" s="1"/>
  <c r="L222" i="34"/>
  <c r="H222" i="34"/>
  <c r="J222" i="34" s="1"/>
  <c r="I222" i="34"/>
  <c r="K33" i="34"/>
  <c r="M33" i="34" s="1"/>
  <c r="L33" i="34"/>
  <c r="H33" i="34"/>
  <c r="J33" i="34" s="1"/>
  <c r="I33" i="34"/>
  <c r="K66" i="34"/>
  <c r="M66" i="34" s="1"/>
  <c r="L66" i="34"/>
  <c r="H66" i="34"/>
  <c r="J66" i="34" s="1"/>
  <c r="I66" i="34"/>
  <c r="K81" i="34"/>
  <c r="M81" i="34" s="1"/>
  <c r="L81" i="34"/>
  <c r="H81" i="34"/>
  <c r="J81" i="34" s="1"/>
  <c r="I81" i="34"/>
  <c r="K48" i="34"/>
  <c r="M48" i="34" s="1"/>
  <c r="L48" i="34"/>
  <c r="H48" i="34"/>
  <c r="J48" i="34" s="1"/>
  <c r="I48" i="34"/>
  <c r="K89" i="34"/>
  <c r="M89" i="34" s="1"/>
  <c r="L89" i="34"/>
  <c r="H89" i="34"/>
  <c r="J89" i="34" s="1"/>
  <c r="I89" i="34"/>
  <c r="K97" i="34"/>
  <c r="M97" i="34" s="1"/>
  <c r="L97" i="34"/>
  <c r="H97" i="34"/>
  <c r="J97" i="34" s="1"/>
  <c r="I97" i="34"/>
  <c r="K47" i="34"/>
  <c r="M47" i="34" s="1"/>
  <c r="L47" i="34"/>
  <c r="H47" i="34"/>
  <c r="J47" i="34" s="1"/>
  <c r="I47" i="34"/>
  <c r="K115" i="34"/>
  <c r="M115" i="34" s="1"/>
  <c r="L115" i="34"/>
  <c r="H115" i="34"/>
  <c r="J115" i="34" s="1"/>
  <c r="I115" i="34"/>
  <c r="K127" i="34"/>
  <c r="M127" i="34" s="1"/>
  <c r="L127" i="34"/>
  <c r="H127" i="34"/>
  <c r="J127" i="34" s="1"/>
  <c r="I127" i="34"/>
  <c r="K14" i="34"/>
  <c r="M14" i="34" s="1"/>
  <c r="L14" i="34"/>
  <c r="H14" i="34"/>
  <c r="J14" i="34" s="1"/>
  <c r="I14" i="34"/>
  <c r="K139" i="34"/>
  <c r="M139" i="34" s="1"/>
  <c r="L139" i="34"/>
  <c r="H139" i="34"/>
  <c r="J139" i="34" s="1"/>
  <c r="I139" i="34"/>
  <c r="K90" i="34"/>
  <c r="M90" i="34" s="1"/>
  <c r="L90" i="34"/>
  <c r="H90" i="34"/>
  <c r="J90" i="34" s="1"/>
  <c r="I90" i="34"/>
  <c r="K150" i="34"/>
  <c r="M150" i="34" s="1"/>
  <c r="L150" i="34"/>
  <c r="H150" i="34"/>
  <c r="J150" i="34" s="1"/>
  <c r="I150" i="34"/>
  <c r="K21" i="34"/>
  <c r="M21" i="34" s="1"/>
  <c r="L21" i="34"/>
  <c r="H21" i="34"/>
  <c r="J21" i="34" s="1"/>
  <c r="I21" i="34"/>
  <c r="K62" i="34"/>
  <c r="M62" i="34" s="1"/>
  <c r="L62" i="34"/>
  <c r="H62" i="34"/>
  <c r="J62" i="34" s="1"/>
  <c r="I62" i="34"/>
  <c r="K172" i="34"/>
  <c r="M172" i="34" s="1"/>
  <c r="L172" i="34"/>
  <c r="H172" i="34"/>
  <c r="J172" i="34" s="1"/>
  <c r="I172" i="34"/>
  <c r="K41" i="34"/>
  <c r="M41" i="34" s="1"/>
  <c r="L41" i="34"/>
  <c r="H41" i="34"/>
  <c r="J41" i="34" s="1"/>
  <c r="I41" i="34"/>
  <c r="K29" i="34"/>
  <c r="M29" i="34" s="1"/>
  <c r="L29" i="34"/>
  <c r="H29" i="34"/>
  <c r="J29" i="34" s="1"/>
  <c r="I29" i="34"/>
  <c r="K30" i="34"/>
  <c r="M30" i="34" s="1"/>
  <c r="L30" i="34"/>
  <c r="H30" i="34"/>
  <c r="J30" i="34" s="1"/>
  <c r="I30" i="34"/>
  <c r="K43" i="34"/>
  <c r="M43" i="34" s="1"/>
  <c r="L43" i="34"/>
  <c r="H43" i="34"/>
  <c r="J43" i="34" s="1"/>
  <c r="I43" i="34"/>
  <c r="K53" i="34"/>
  <c r="M53" i="34" s="1"/>
  <c r="L53" i="34"/>
  <c r="H53" i="34"/>
  <c r="J53" i="34" s="1"/>
  <c r="I53" i="34"/>
  <c r="K69" i="34"/>
  <c r="M69" i="34" s="1"/>
  <c r="L69" i="34"/>
  <c r="H69" i="34"/>
  <c r="J69" i="34" s="1"/>
  <c r="I69" i="34"/>
  <c r="K86" i="34"/>
  <c r="M86" i="34" s="1"/>
  <c r="L86" i="34"/>
  <c r="H86" i="34"/>
  <c r="J86" i="34" s="1"/>
  <c r="I86" i="34"/>
  <c r="K94" i="34"/>
  <c r="M94" i="34" s="1"/>
  <c r="L94" i="34"/>
  <c r="H94" i="34"/>
  <c r="J94" i="34" s="1"/>
  <c r="I94" i="34"/>
  <c r="K9" i="34"/>
  <c r="M9" i="34" s="1"/>
  <c r="L9" i="34"/>
  <c r="H9" i="34"/>
  <c r="J9" i="34" s="1"/>
  <c r="I9" i="34"/>
  <c r="K132" i="34"/>
  <c r="M132" i="34" s="1"/>
  <c r="L132" i="34"/>
  <c r="H132" i="34"/>
  <c r="J132" i="34" s="1"/>
  <c r="I132" i="34"/>
  <c r="K202" i="34"/>
  <c r="M202" i="34" s="1"/>
  <c r="L202" i="34"/>
  <c r="H202" i="34"/>
  <c r="J202" i="34" s="1"/>
  <c r="I202" i="34"/>
  <c r="K138" i="34"/>
  <c r="M138" i="34" s="1"/>
  <c r="L138" i="34"/>
  <c r="H138" i="34"/>
  <c r="J138" i="34" s="1"/>
  <c r="I138" i="34"/>
  <c r="K203" i="34"/>
  <c r="M203" i="34" s="1"/>
  <c r="L203" i="34"/>
  <c r="H203" i="34"/>
  <c r="J203" i="34" s="1"/>
  <c r="I203" i="34"/>
  <c r="K204" i="34"/>
  <c r="M204" i="34" s="1"/>
  <c r="L204" i="34"/>
  <c r="H204" i="34"/>
  <c r="J204" i="34" s="1"/>
  <c r="I204" i="34"/>
  <c r="K205" i="34"/>
  <c r="M205" i="34" s="1"/>
  <c r="L205" i="34"/>
  <c r="H205" i="34"/>
  <c r="J205" i="34" s="1"/>
  <c r="I205" i="34"/>
  <c r="K206" i="34"/>
  <c r="M206" i="34" s="1"/>
  <c r="L206" i="34"/>
  <c r="H206" i="34"/>
  <c r="J206" i="34" s="1"/>
  <c r="I206" i="34"/>
  <c r="K207" i="34"/>
  <c r="M207" i="34" s="1"/>
  <c r="L207" i="34"/>
  <c r="H207" i="34"/>
  <c r="J207" i="34" s="1"/>
  <c r="I207" i="34"/>
  <c r="K68" i="34"/>
  <c r="M68" i="34" s="1"/>
  <c r="L68" i="34"/>
  <c r="H68" i="34"/>
  <c r="J68" i="34" s="1"/>
  <c r="I68" i="34"/>
  <c r="K73" i="34"/>
  <c r="M73" i="34" s="1"/>
  <c r="L73" i="34"/>
  <c r="H73" i="34"/>
  <c r="J73" i="34" s="1"/>
  <c r="I73" i="34"/>
  <c r="K84" i="34"/>
  <c r="M84" i="34" s="1"/>
  <c r="L84" i="34"/>
  <c r="H84" i="34"/>
  <c r="J84" i="34" s="1"/>
  <c r="I84" i="34"/>
  <c r="K99" i="34"/>
  <c r="M99" i="34" s="1"/>
  <c r="L99" i="34"/>
  <c r="H99" i="34"/>
  <c r="J99" i="34" s="1"/>
  <c r="I99" i="34"/>
  <c r="K105" i="34"/>
  <c r="M105" i="34" s="1"/>
  <c r="L105" i="34"/>
  <c r="H105" i="34"/>
  <c r="J105" i="34" s="1"/>
  <c r="I105" i="34"/>
  <c r="K109" i="34"/>
  <c r="M109" i="34" s="1"/>
  <c r="L109" i="34"/>
  <c r="H109" i="34"/>
  <c r="J109" i="34" s="1"/>
  <c r="I109" i="34"/>
  <c r="K112" i="34"/>
  <c r="M112" i="34" s="1"/>
  <c r="L112" i="34"/>
  <c r="H112" i="34"/>
  <c r="J112" i="34" s="1"/>
  <c r="I112" i="34"/>
  <c r="K118" i="34"/>
  <c r="M118" i="34" s="1"/>
  <c r="L118" i="34"/>
  <c r="H118" i="34"/>
  <c r="J118" i="34" s="1"/>
  <c r="I118" i="34"/>
  <c r="K122" i="34"/>
  <c r="M122" i="34" s="1"/>
  <c r="L122" i="34"/>
  <c r="H122" i="34"/>
  <c r="J122" i="34" s="1"/>
  <c r="I122" i="34"/>
  <c r="K128" i="34"/>
  <c r="M128" i="34" s="1"/>
  <c r="L128" i="34"/>
  <c r="H128" i="34"/>
  <c r="J128" i="34" s="1"/>
  <c r="I128" i="34"/>
  <c r="K136" i="34"/>
  <c r="M136" i="34" s="1"/>
  <c r="L136" i="34"/>
  <c r="H136" i="34"/>
  <c r="J136" i="34" s="1"/>
  <c r="I136" i="34"/>
  <c r="K142" i="34"/>
  <c r="M142" i="34" s="1"/>
  <c r="L142" i="34"/>
  <c r="H142" i="34"/>
  <c r="J142" i="34" s="1"/>
  <c r="I142" i="34"/>
  <c r="K140" i="34"/>
  <c r="M140" i="34" s="1"/>
  <c r="L140" i="34"/>
  <c r="H140" i="34"/>
  <c r="J140" i="34" s="1"/>
  <c r="I140" i="34"/>
  <c r="K147" i="34"/>
  <c r="M147" i="34" s="1"/>
  <c r="L147" i="34"/>
  <c r="H147" i="34"/>
  <c r="J147" i="34" s="1"/>
  <c r="I147" i="34"/>
  <c r="K163" i="34"/>
  <c r="M163" i="34" s="1"/>
  <c r="L163" i="34"/>
  <c r="H163" i="34"/>
  <c r="J163" i="34" s="1"/>
  <c r="I163" i="34"/>
  <c r="K13" i="34"/>
  <c r="M13" i="34" s="1"/>
  <c r="L13" i="34"/>
  <c r="H13" i="34"/>
  <c r="J13" i="34" s="1"/>
  <c r="I13" i="34"/>
  <c r="K108" i="34"/>
  <c r="M108" i="34" s="1"/>
  <c r="L108" i="34"/>
  <c r="H108" i="34"/>
  <c r="J108" i="34" s="1"/>
  <c r="I108" i="34"/>
  <c r="K164" i="34"/>
  <c r="M164" i="34" s="1"/>
  <c r="L164" i="34"/>
  <c r="H164" i="34"/>
  <c r="J164" i="34" s="1"/>
  <c r="I164" i="34"/>
  <c r="K6" i="34"/>
  <c r="M6" i="34" s="1"/>
  <c r="L6" i="34"/>
  <c r="H6" i="34"/>
  <c r="J6" i="34" s="1"/>
  <c r="I6" i="34"/>
  <c r="K26" i="34"/>
  <c r="M26" i="34" s="1"/>
  <c r="L26" i="34"/>
  <c r="H26" i="34"/>
  <c r="J26" i="34" s="1"/>
  <c r="I26" i="34"/>
  <c r="K45" i="34"/>
  <c r="M45" i="34" s="1"/>
  <c r="L45" i="34"/>
  <c r="H45" i="34"/>
  <c r="J45" i="34" s="1"/>
  <c r="I45" i="34"/>
  <c r="K38" i="34"/>
  <c r="M38" i="34" s="1"/>
  <c r="L38" i="34"/>
  <c r="H38" i="34"/>
  <c r="J38" i="34" s="1"/>
  <c r="I38" i="34"/>
  <c r="K40" i="34"/>
  <c r="M40" i="34" s="1"/>
  <c r="L40" i="34"/>
  <c r="H40" i="34"/>
  <c r="J40" i="34" s="1"/>
  <c r="I40" i="34"/>
  <c r="K32" i="34"/>
  <c r="M32" i="34" s="1"/>
  <c r="L32" i="34"/>
  <c r="H32" i="34"/>
  <c r="J32" i="34" s="1"/>
  <c r="I32" i="34"/>
  <c r="K54" i="34"/>
  <c r="M54" i="34" s="1"/>
  <c r="L54" i="34"/>
  <c r="H54" i="34"/>
  <c r="J54" i="34" s="1"/>
  <c r="I54" i="34"/>
  <c r="K82" i="34"/>
  <c r="M82" i="34" s="1"/>
  <c r="L82" i="34"/>
  <c r="H82" i="34"/>
  <c r="J82" i="34" s="1"/>
  <c r="I82" i="34"/>
  <c r="K75" i="34"/>
  <c r="M75" i="34" s="1"/>
  <c r="L75" i="34"/>
  <c r="H75" i="34"/>
  <c r="J75" i="34" s="1"/>
  <c r="I75" i="34"/>
  <c r="K65" i="34"/>
  <c r="M65" i="34" s="1"/>
  <c r="L65" i="34"/>
  <c r="H65" i="34"/>
  <c r="J65" i="34" s="1"/>
  <c r="I65" i="34"/>
  <c r="K170" i="34"/>
  <c r="M170" i="34" s="1"/>
  <c r="L170" i="34"/>
  <c r="H170" i="34"/>
  <c r="J170" i="34" s="1"/>
  <c r="I170" i="34"/>
  <c r="K171" i="34"/>
  <c r="M171" i="34" s="1"/>
  <c r="L171" i="34"/>
  <c r="H171" i="34"/>
  <c r="J171" i="34" s="1"/>
  <c r="I171" i="34"/>
  <c r="K137" i="34"/>
  <c r="M137" i="34" s="1"/>
  <c r="L137" i="34"/>
  <c r="H137" i="34"/>
  <c r="J137" i="34" s="1"/>
  <c r="I137" i="34"/>
  <c r="K148" i="34"/>
  <c r="M148" i="34" s="1"/>
  <c r="L148" i="34"/>
  <c r="H148" i="34"/>
  <c r="J148" i="34" s="1"/>
  <c r="I148" i="34"/>
  <c r="K74" i="34"/>
  <c r="M74" i="34" s="1"/>
  <c r="L74" i="34"/>
  <c r="H74" i="34"/>
  <c r="J74" i="34" s="1"/>
  <c r="I74" i="34"/>
  <c r="K67" i="34"/>
  <c r="M67" i="34" s="1"/>
  <c r="L67" i="34"/>
  <c r="H67" i="34"/>
  <c r="J67" i="34" s="1"/>
  <c r="I67" i="34"/>
  <c r="K102" i="34"/>
  <c r="M102" i="34" s="1"/>
  <c r="L102" i="34"/>
  <c r="H102" i="34"/>
  <c r="J102" i="34" s="1"/>
  <c r="I102" i="34"/>
  <c r="K130" i="34"/>
  <c r="M130" i="34" s="1"/>
  <c r="L130" i="34"/>
  <c r="H130" i="34"/>
  <c r="J130" i="34" s="1"/>
  <c r="I130" i="34"/>
  <c r="K165" i="34"/>
  <c r="M165" i="34" s="1"/>
  <c r="L165" i="34"/>
  <c r="H165" i="34"/>
  <c r="J165" i="34" s="1"/>
  <c r="I165" i="34"/>
  <c r="K133" i="34"/>
  <c r="M133" i="34" s="1"/>
  <c r="L133" i="34"/>
  <c r="H133" i="34"/>
  <c r="J133" i="34" s="1"/>
  <c r="I133" i="34"/>
  <c r="K166" i="34"/>
  <c r="M166" i="34" s="1"/>
  <c r="L166" i="34"/>
  <c r="H166" i="34"/>
  <c r="J166" i="34" s="1"/>
  <c r="I166" i="34"/>
  <c r="K167" i="34"/>
  <c r="M167" i="34" s="1"/>
  <c r="L167" i="34"/>
  <c r="H167" i="34"/>
  <c r="J167" i="34" s="1"/>
  <c r="I167" i="34"/>
  <c r="K168" i="34"/>
  <c r="M168" i="34" s="1"/>
  <c r="L168" i="34"/>
  <c r="H168" i="34"/>
  <c r="J168" i="34" s="1"/>
  <c r="I168" i="34"/>
  <c r="K149" i="34"/>
  <c r="M149" i="34" s="1"/>
  <c r="L149" i="34"/>
  <c r="H149" i="34"/>
  <c r="J149" i="34" s="1"/>
  <c r="I149" i="34"/>
  <c r="K169" i="34"/>
  <c r="M169" i="34" s="1"/>
  <c r="L169" i="34"/>
  <c r="H169" i="34"/>
  <c r="J169" i="34" s="1"/>
  <c r="I169" i="34"/>
  <c r="K4" i="34"/>
  <c r="M4" i="34" s="1"/>
  <c r="L4" i="34"/>
  <c r="H4" i="34"/>
  <c r="J4" i="34" s="1"/>
  <c r="I4" i="34"/>
  <c r="K52" i="34"/>
  <c r="M52" i="34" s="1"/>
  <c r="L52" i="34"/>
  <c r="H52" i="34"/>
  <c r="J52" i="34" s="1"/>
  <c r="I52" i="34"/>
  <c r="K61" i="34"/>
  <c r="M61" i="34" s="1"/>
  <c r="L61" i="34"/>
  <c r="H61" i="34"/>
  <c r="J61" i="34" s="1"/>
  <c r="I61" i="34"/>
  <c r="K55" i="34"/>
  <c r="M55" i="34" s="1"/>
  <c r="L55" i="34"/>
  <c r="H55" i="34"/>
  <c r="J55" i="34" s="1"/>
  <c r="I55" i="34"/>
  <c r="K76" i="34"/>
  <c r="M76" i="34" s="1"/>
  <c r="L76" i="34"/>
  <c r="H76" i="34"/>
  <c r="J76" i="34" s="1"/>
  <c r="I76" i="34"/>
  <c r="K83" i="34"/>
  <c r="M83" i="34" s="1"/>
  <c r="L83" i="34"/>
  <c r="H83" i="34"/>
  <c r="J83" i="34" s="1"/>
  <c r="I83" i="34"/>
  <c r="K10" i="34"/>
  <c r="M10" i="34" s="1"/>
  <c r="L10" i="34"/>
  <c r="H10" i="34"/>
  <c r="J10" i="34" s="1"/>
  <c r="I10" i="34"/>
  <c r="K95" i="34"/>
  <c r="M95" i="34" s="1"/>
  <c r="L95" i="34"/>
  <c r="H95" i="34"/>
  <c r="J95" i="34" s="1"/>
  <c r="I95" i="34"/>
  <c r="K114" i="34"/>
  <c r="M114" i="34" s="1"/>
  <c r="L114" i="34"/>
  <c r="H114" i="34"/>
  <c r="J114" i="34" s="1"/>
  <c r="I114" i="34"/>
  <c r="K104" i="34"/>
  <c r="M104" i="34" s="1"/>
  <c r="L104" i="34"/>
  <c r="H104" i="34"/>
  <c r="J104" i="34" s="1"/>
  <c r="I104" i="34"/>
  <c r="K196" i="34"/>
  <c r="M196" i="34" s="1"/>
  <c r="L196" i="34"/>
  <c r="H196" i="34"/>
  <c r="J196" i="34" s="1"/>
  <c r="I196" i="34"/>
  <c r="K197" i="34"/>
  <c r="M197" i="34" s="1"/>
  <c r="L197" i="34"/>
  <c r="H197" i="34"/>
  <c r="J197" i="34" s="1"/>
  <c r="I197" i="34"/>
  <c r="K198" i="34"/>
  <c r="M198" i="34" s="1"/>
  <c r="L198" i="34"/>
  <c r="H198" i="34"/>
  <c r="J198" i="34" s="1"/>
  <c r="I198" i="34"/>
  <c r="K199" i="34"/>
  <c r="M199" i="34" s="1"/>
  <c r="L199" i="34"/>
  <c r="H199" i="34"/>
  <c r="J199" i="34" s="1"/>
  <c r="I199" i="34"/>
  <c r="K200" i="34"/>
  <c r="M200" i="34" s="1"/>
  <c r="L200" i="34"/>
  <c r="H200" i="34"/>
  <c r="J200" i="34" s="1"/>
  <c r="I200" i="34"/>
  <c r="K201" i="34"/>
  <c r="M201" i="34" s="1"/>
  <c r="L201" i="34"/>
  <c r="H201" i="34"/>
  <c r="J201" i="34" s="1"/>
  <c r="I201" i="34"/>
  <c r="K146" i="34"/>
  <c r="M146" i="34" s="1"/>
  <c r="L146" i="34"/>
  <c r="H146" i="34"/>
  <c r="J146" i="34" s="1"/>
  <c r="I146" i="34"/>
  <c r="K121" i="34"/>
  <c r="M121" i="34" s="1"/>
  <c r="L121" i="34"/>
  <c r="H121" i="34"/>
  <c r="J121" i="34" s="1"/>
  <c r="I121" i="34"/>
  <c r="K134" i="34"/>
  <c r="M134" i="34" s="1"/>
  <c r="L134" i="34"/>
  <c r="H134" i="34"/>
  <c r="J134" i="34" s="1"/>
  <c r="I134" i="34"/>
  <c r="K154" i="34"/>
  <c r="M154" i="34" s="1"/>
  <c r="L154" i="34"/>
  <c r="H154" i="34"/>
  <c r="J154" i="34" s="1"/>
  <c r="I154" i="34"/>
  <c r="K25" i="34"/>
  <c r="M25" i="34" s="1"/>
  <c r="L25" i="34"/>
  <c r="H25" i="34"/>
  <c r="J25" i="34" s="1"/>
  <c r="I25" i="34"/>
  <c r="K56" i="34"/>
  <c r="M56" i="34" s="1"/>
  <c r="L56" i="34"/>
  <c r="H56" i="34"/>
  <c r="J56" i="34" s="1"/>
  <c r="I56" i="34"/>
  <c r="K135" i="34"/>
  <c r="M135" i="34" s="1"/>
  <c r="L135" i="34"/>
  <c r="H135" i="34"/>
  <c r="J135" i="34" s="1"/>
  <c r="I135" i="34"/>
  <c r="K101" i="34"/>
  <c r="M101" i="34" s="1"/>
  <c r="L101" i="34"/>
  <c r="H101" i="34"/>
  <c r="J101" i="34" s="1"/>
  <c r="I101" i="34"/>
  <c r="K92" i="34"/>
  <c r="M92" i="34" s="1"/>
  <c r="L92" i="34"/>
  <c r="H92" i="34"/>
  <c r="J92" i="34" s="1"/>
  <c r="I92" i="34"/>
  <c r="K151" i="34"/>
  <c r="M151" i="34" s="1"/>
  <c r="L151" i="34"/>
  <c r="H151" i="34"/>
  <c r="J151" i="34" s="1"/>
  <c r="I151" i="34"/>
  <c r="K195" i="34"/>
  <c r="M195" i="34" s="1"/>
  <c r="L195" i="34"/>
  <c r="H195" i="34"/>
  <c r="J195" i="34" s="1"/>
  <c r="I195" i="34"/>
  <c r="K107" i="34"/>
  <c r="M107" i="34" s="1"/>
  <c r="L107" i="34"/>
  <c r="H107" i="34"/>
  <c r="J107" i="34" s="1"/>
  <c r="I107" i="34"/>
  <c r="K27" i="34"/>
  <c r="M27" i="34" s="1"/>
  <c r="L27" i="34"/>
  <c r="H27" i="34"/>
  <c r="J27" i="34" s="1"/>
  <c r="I27" i="34"/>
  <c r="K96" i="34"/>
  <c r="M96" i="34" s="1"/>
  <c r="L96" i="34"/>
  <c r="H96" i="34"/>
  <c r="J96" i="34" s="1"/>
  <c r="I96" i="34"/>
  <c r="K116" i="34"/>
  <c r="M116" i="34" s="1"/>
  <c r="L116" i="34"/>
  <c r="H116" i="34"/>
  <c r="J116" i="34" s="1"/>
  <c r="I116" i="34"/>
  <c r="K124" i="34"/>
  <c r="M124" i="34" s="1"/>
  <c r="L124" i="34"/>
  <c r="H124" i="34"/>
  <c r="J124" i="34" s="1"/>
  <c r="I124" i="34"/>
  <c r="K28" i="34"/>
  <c r="M28" i="34" s="1"/>
  <c r="L28" i="34"/>
  <c r="H28" i="34"/>
  <c r="J28" i="34" s="1"/>
  <c r="I28" i="34"/>
  <c r="K37" i="34"/>
  <c r="M37" i="34" s="1"/>
  <c r="L37" i="34"/>
  <c r="H37" i="34"/>
  <c r="J37" i="34" s="1"/>
  <c r="I37" i="34"/>
  <c r="I126" i="34"/>
  <c r="H126" i="34"/>
  <c r="J126" i="34" s="1"/>
  <c r="I182" i="34"/>
  <c r="H182" i="34"/>
  <c r="J182" i="34" s="1"/>
  <c r="I123" i="34"/>
  <c r="H123" i="34"/>
  <c r="J123" i="34" s="1"/>
  <c r="I181" i="34"/>
  <c r="H181" i="34"/>
  <c r="J181" i="34" s="1"/>
  <c r="I180" i="34"/>
  <c r="H180" i="34"/>
  <c r="J180" i="34" s="1"/>
  <c r="I179" i="34"/>
  <c r="H179" i="34"/>
  <c r="J179" i="34" s="1"/>
  <c r="I178" i="34"/>
  <c r="H178" i="34"/>
  <c r="J178" i="34" s="1"/>
  <c r="I177" i="34"/>
  <c r="H177" i="34"/>
  <c r="J177" i="34" s="1"/>
  <c r="I176" i="34"/>
  <c r="H176" i="34"/>
  <c r="J176" i="34" s="1"/>
  <c r="I175" i="34"/>
  <c r="H175" i="34"/>
  <c r="J175" i="34" s="1"/>
  <c r="I174" i="34"/>
  <c r="H174" i="34"/>
  <c r="J174" i="34" s="1"/>
  <c r="I143" i="34"/>
  <c r="H143" i="34"/>
  <c r="J143" i="34" s="1"/>
  <c r="I36" i="34"/>
  <c r="H36" i="34"/>
  <c r="J36" i="34" s="1"/>
  <c r="I106" i="34"/>
  <c r="H106" i="34"/>
  <c r="J106" i="34" s="1"/>
  <c r="I11" i="34"/>
  <c r="H11" i="34"/>
  <c r="J11" i="34" s="1"/>
  <c r="I7" i="34"/>
  <c r="H7" i="34"/>
  <c r="J7" i="34" s="1"/>
  <c r="I78" i="34"/>
  <c r="H78" i="34"/>
  <c r="J78" i="34" s="1"/>
  <c r="I59" i="34"/>
  <c r="H59" i="34"/>
  <c r="J59" i="34" s="1"/>
  <c r="I44" i="34"/>
  <c r="H44" i="34"/>
  <c r="J44" i="34" s="1"/>
  <c r="I51" i="34"/>
  <c r="H51" i="34"/>
  <c r="J51" i="34" s="1"/>
  <c r="I46" i="34"/>
  <c r="H46" i="34"/>
  <c r="J46" i="34" s="1"/>
  <c r="I49" i="34"/>
  <c r="H49" i="34"/>
  <c r="J49" i="34" s="1"/>
  <c r="I39" i="34"/>
  <c r="H39" i="34"/>
  <c r="J39" i="34" s="1"/>
  <c r="I34" i="34"/>
  <c r="H34" i="34"/>
  <c r="J34" i="34" s="1"/>
  <c r="I31" i="34"/>
  <c r="H31" i="34"/>
  <c r="J31" i="34" s="1"/>
  <c r="I19" i="34"/>
  <c r="H19" i="34"/>
  <c r="J19" i="34" s="1"/>
  <c r="I18" i="34"/>
  <c r="H18" i="34"/>
  <c r="J18" i="34" s="1"/>
  <c r="I17" i="34"/>
  <c r="H17" i="34"/>
  <c r="J17" i="34" s="1"/>
  <c r="I15" i="34"/>
  <c r="H15" i="34"/>
  <c r="J15" i="34" s="1"/>
  <c r="I12" i="34"/>
  <c r="H12" i="34"/>
  <c r="J12" i="34" s="1"/>
  <c r="I162" i="34"/>
  <c r="H162" i="34"/>
  <c r="J162" i="34" s="1"/>
  <c r="I161" i="34"/>
  <c r="H161" i="34"/>
  <c r="J161" i="34" s="1"/>
  <c r="I160" i="34"/>
  <c r="H160" i="34"/>
  <c r="J160" i="34" s="1"/>
  <c r="I110" i="34"/>
  <c r="H110" i="34"/>
  <c r="J110" i="34" s="1"/>
  <c r="I119" i="34"/>
  <c r="H119" i="34"/>
  <c r="J119" i="34" s="1"/>
  <c r="I159" i="34"/>
  <c r="H159" i="34"/>
  <c r="J159" i="34" s="1"/>
  <c r="I158" i="34"/>
  <c r="H158" i="34"/>
  <c r="J158" i="34" s="1"/>
  <c r="I125" i="34"/>
  <c r="H125" i="34"/>
  <c r="J125" i="34" s="1"/>
  <c r="I157" i="34"/>
  <c r="H157" i="34"/>
  <c r="J157" i="34" s="1"/>
  <c r="I156" i="34"/>
  <c r="H156" i="34"/>
  <c r="J156" i="34" s="1"/>
  <c r="I152" i="34"/>
  <c r="H152" i="34"/>
  <c r="J152" i="34" s="1"/>
  <c r="I24" i="34"/>
  <c r="H24" i="34"/>
  <c r="J24" i="34" s="1"/>
  <c r="I117" i="34"/>
  <c r="H117" i="34"/>
  <c r="J117" i="34" s="1"/>
  <c r="I91" i="34"/>
  <c r="H91" i="34"/>
  <c r="J91" i="34" s="1"/>
  <c r="I98" i="34"/>
  <c r="H98" i="34"/>
  <c r="J98" i="34" s="1"/>
  <c r="I85" i="34"/>
  <c r="H85" i="34"/>
  <c r="J85" i="34" s="1"/>
  <c r="I70" i="34"/>
  <c r="H70" i="34"/>
  <c r="J70" i="34" s="1"/>
  <c r="I22" i="34"/>
  <c r="H22" i="34"/>
  <c r="J22" i="34" s="1"/>
  <c r="I20" i="34"/>
  <c r="H20" i="34"/>
  <c r="J20" i="34" s="1"/>
  <c r="I173" i="34"/>
  <c r="H173" i="34"/>
  <c r="J173" i="34" s="1"/>
  <c r="I225" i="34"/>
  <c r="H225" i="34"/>
  <c r="J225" i="34" s="1"/>
  <c r="I224" i="34"/>
  <c r="H224" i="34"/>
  <c r="J224" i="34" s="1"/>
  <c r="I226" i="34"/>
  <c r="H226" i="34"/>
  <c r="J226" i="34" s="1"/>
  <c r="L126" i="34"/>
  <c r="K126" i="34"/>
  <c r="M126" i="34" s="1"/>
  <c r="L182" i="34"/>
  <c r="K182" i="34"/>
  <c r="M182" i="34" s="1"/>
  <c r="L123" i="34"/>
  <c r="K123" i="34"/>
  <c r="M123" i="34" s="1"/>
  <c r="L181" i="34"/>
  <c r="K181" i="34"/>
  <c r="M181" i="34" s="1"/>
  <c r="L180" i="34"/>
  <c r="K180" i="34"/>
  <c r="M180" i="34" s="1"/>
  <c r="L179" i="34"/>
  <c r="K179" i="34"/>
  <c r="M179" i="34" s="1"/>
  <c r="L178" i="34"/>
  <c r="K178" i="34"/>
  <c r="M178" i="34" s="1"/>
  <c r="L177" i="34"/>
  <c r="K177" i="34"/>
  <c r="M177" i="34" s="1"/>
  <c r="L176" i="34"/>
  <c r="K176" i="34"/>
  <c r="M176" i="34" s="1"/>
  <c r="L175" i="34"/>
  <c r="K175" i="34"/>
  <c r="M175" i="34" s="1"/>
  <c r="L174" i="34"/>
  <c r="K174" i="34"/>
  <c r="M174" i="34" s="1"/>
  <c r="L143" i="34"/>
  <c r="K143" i="34"/>
  <c r="M143" i="34" s="1"/>
  <c r="L36" i="34"/>
  <c r="K36" i="34"/>
  <c r="M36" i="34" s="1"/>
  <c r="L106" i="34"/>
  <c r="K106" i="34"/>
  <c r="M106" i="34" s="1"/>
  <c r="L11" i="34"/>
  <c r="K11" i="34"/>
  <c r="M11" i="34" s="1"/>
  <c r="L7" i="34"/>
  <c r="K7" i="34"/>
  <c r="M7" i="34" s="1"/>
  <c r="L78" i="34"/>
  <c r="K78" i="34"/>
  <c r="M78" i="34" s="1"/>
  <c r="L59" i="34"/>
  <c r="K59" i="34"/>
  <c r="M59" i="34" s="1"/>
  <c r="L44" i="34"/>
  <c r="K44" i="34"/>
  <c r="M44" i="34" s="1"/>
  <c r="L51" i="34"/>
  <c r="K51" i="34"/>
  <c r="M51" i="34" s="1"/>
  <c r="L46" i="34"/>
  <c r="K46" i="34"/>
  <c r="M46" i="34" s="1"/>
  <c r="L49" i="34"/>
  <c r="K49" i="34"/>
  <c r="M49" i="34" s="1"/>
  <c r="L39" i="34"/>
  <c r="K39" i="34"/>
  <c r="M39" i="34" s="1"/>
  <c r="L34" i="34"/>
  <c r="K34" i="34"/>
  <c r="M34" i="34" s="1"/>
  <c r="L31" i="34"/>
  <c r="K31" i="34"/>
  <c r="M31" i="34" s="1"/>
  <c r="L19" i="34"/>
  <c r="K19" i="34"/>
  <c r="M19" i="34" s="1"/>
  <c r="L18" i="34"/>
  <c r="K18" i="34"/>
  <c r="M18" i="34" s="1"/>
  <c r="L17" i="34"/>
  <c r="K17" i="34"/>
  <c r="M17" i="34" s="1"/>
  <c r="L15" i="34"/>
  <c r="K15" i="34"/>
  <c r="M15" i="34" s="1"/>
  <c r="L12" i="34"/>
  <c r="K12" i="34"/>
  <c r="M12" i="34" s="1"/>
  <c r="L162" i="34"/>
  <c r="K162" i="34"/>
  <c r="M162" i="34" s="1"/>
  <c r="L161" i="34"/>
  <c r="K161" i="34"/>
  <c r="M161" i="34" s="1"/>
  <c r="L160" i="34"/>
  <c r="K160" i="34"/>
  <c r="M160" i="34" s="1"/>
  <c r="L110" i="34"/>
  <c r="K110" i="34"/>
  <c r="M110" i="34" s="1"/>
  <c r="L119" i="34"/>
  <c r="K119" i="34"/>
  <c r="M119" i="34" s="1"/>
  <c r="L159" i="34"/>
  <c r="K159" i="34"/>
  <c r="M159" i="34" s="1"/>
  <c r="L158" i="34"/>
  <c r="K158" i="34"/>
  <c r="M158" i="34" s="1"/>
  <c r="L125" i="34"/>
  <c r="K125" i="34"/>
  <c r="M125" i="34" s="1"/>
  <c r="L157" i="34"/>
  <c r="K157" i="34"/>
  <c r="M157" i="34" s="1"/>
  <c r="L156" i="34"/>
  <c r="K156" i="34"/>
  <c r="M156" i="34" s="1"/>
  <c r="L152" i="34"/>
  <c r="K152" i="34"/>
  <c r="M152" i="34" s="1"/>
  <c r="L24" i="34"/>
  <c r="K24" i="34"/>
  <c r="M24" i="34" s="1"/>
  <c r="L117" i="34"/>
  <c r="K117" i="34"/>
  <c r="M117" i="34" s="1"/>
  <c r="L91" i="34"/>
  <c r="K91" i="34"/>
  <c r="M91" i="34" s="1"/>
  <c r="L98" i="34"/>
  <c r="K98" i="34"/>
  <c r="M98" i="34" s="1"/>
  <c r="L85" i="34"/>
  <c r="K85" i="34"/>
  <c r="M85" i="34" s="1"/>
  <c r="L70" i="34"/>
  <c r="K70" i="34"/>
  <c r="M70" i="34" s="1"/>
  <c r="L22" i="34"/>
  <c r="K22" i="34"/>
  <c r="M22" i="34" s="1"/>
  <c r="L20" i="34"/>
  <c r="K20" i="34"/>
  <c r="M20" i="34" s="1"/>
  <c r="L173" i="34"/>
  <c r="K173" i="34"/>
  <c r="M173" i="34" s="1"/>
  <c r="L225" i="34"/>
  <c r="K225" i="34"/>
  <c r="M225" i="34" s="1"/>
  <c r="L224" i="34"/>
  <c r="K224" i="34"/>
  <c r="M224" i="34" s="1"/>
  <c r="L226" i="34"/>
  <c r="K226" i="34"/>
  <c r="M226" i="34" s="1"/>
  <c r="N226" i="34"/>
  <c r="P226" i="34" s="1"/>
  <c r="O226" i="34"/>
  <c r="N224" i="34"/>
  <c r="P224" i="34" s="1"/>
  <c r="O224" i="34"/>
  <c r="N225" i="34"/>
  <c r="P225" i="34" s="1"/>
  <c r="O225" i="34"/>
  <c r="N173" i="34"/>
  <c r="P173" i="34" s="1"/>
  <c r="O173" i="34"/>
  <c r="N20" i="34"/>
  <c r="P20" i="34" s="1"/>
  <c r="O20" i="34"/>
  <c r="N22" i="34"/>
  <c r="P22" i="34" s="1"/>
  <c r="O22" i="34"/>
  <c r="N70" i="34"/>
  <c r="P70" i="34" s="1"/>
  <c r="O70" i="34"/>
  <c r="N85" i="34"/>
  <c r="P85" i="34" s="1"/>
  <c r="O85" i="34"/>
  <c r="N98" i="34"/>
  <c r="P98" i="34" s="1"/>
  <c r="O98" i="34"/>
  <c r="N91" i="34"/>
  <c r="P91" i="34" s="1"/>
  <c r="O91" i="34"/>
  <c r="N117" i="34"/>
  <c r="P117" i="34" s="1"/>
  <c r="O117" i="34"/>
  <c r="N24" i="34"/>
  <c r="P24" i="34" s="1"/>
  <c r="O24" i="34"/>
  <c r="N152" i="34"/>
  <c r="P152" i="34" s="1"/>
  <c r="O152" i="34"/>
  <c r="N156" i="34"/>
  <c r="P156" i="34" s="1"/>
  <c r="O156" i="34"/>
  <c r="N157" i="34"/>
  <c r="P157" i="34" s="1"/>
  <c r="O157" i="34"/>
  <c r="N125" i="34"/>
  <c r="P125" i="34" s="1"/>
  <c r="O125" i="34"/>
  <c r="N158" i="34"/>
  <c r="P158" i="34" s="1"/>
  <c r="O158" i="34"/>
  <c r="N159" i="34"/>
  <c r="P159" i="34" s="1"/>
  <c r="O159" i="34"/>
  <c r="N119" i="34"/>
  <c r="P119" i="34" s="1"/>
  <c r="O119" i="34"/>
  <c r="N110" i="34"/>
  <c r="P110" i="34" s="1"/>
  <c r="O110" i="34"/>
  <c r="N160" i="34"/>
  <c r="P160" i="34" s="1"/>
  <c r="O160" i="34"/>
  <c r="N161" i="34"/>
  <c r="P161" i="34" s="1"/>
  <c r="O161" i="34"/>
  <c r="N162" i="34"/>
  <c r="P162" i="34" s="1"/>
  <c r="O162" i="34"/>
  <c r="N12" i="34"/>
  <c r="P12" i="34" s="1"/>
  <c r="O12" i="34"/>
  <c r="N15" i="34"/>
  <c r="P15" i="34" s="1"/>
  <c r="O15" i="34"/>
  <c r="N17" i="34"/>
  <c r="P17" i="34" s="1"/>
  <c r="O17" i="34"/>
  <c r="N18" i="34"/>
  <c r="P18" i="34" s="1"/>
  <c r="O18" i="34"/>
  <c r="N19" i="34"/>
  <c r="P19" i="34" s="1"/>
  <c r="O19" i="34"/>
  <c r="N31" i="34"/>
  <c r="P31" i="34" s="1"/>
  <c r="O31" i="34"/>
  <c r="N34" i="34"/>
  <c r="P34" i="34" s="1"/>
  <c r="O34" i="34"/>
  <c r="N39" i="34"/>
  <c r="P39" i="34" s="1"/>
  <c r="O39" i="34"/>
  <c r="N49" i="34"/>
  <c r="P49" i="34" s="1"/>
  <c r="O49" i="34"/>
  <c r="N46" i="34"/>
  <c r="P46" i="34" s="1"/>
  <c r="O46" i="34"/>
  <c r="N51" i="34"/>
  <c r="P51" i="34" s="1"/>
  <c r="O51" i="34"/>
  <c r="N44" i="34"/>
  <c r="P44" i="34" s="1"/>
  <c r="O44" i="34"/>
  <c r="N59" i="34"/>
  <c r="P59" i="34" s="1"/>
  <c r="O59" i="34"/>
  <c r="N78" i="34"/>
  <c r="P78" i="34" s="1"/>
  <c r="O78" i="34"/>
  <c r="N7" i="34"/>
  <c r="P7" i="34" s="1"/>
  <c r="O7" i="34"/>
  <c r="N11" i="34"/>
  <c r="P11" i="34" s="1"/>
  <c r="O11" i="34"/>
  <c r="N106" i="34"/>
  <c r="P106" i="34" s="1"/>
  <c r="O106" i="34"/>
  <c r="N36" i="34"/>
  <c r="P36" i="34" s="1"/>
  <c r="O36" i="34"/>
  <c r="N143" i="34"/>
  <c r="P143" i="34" s="1"/>
  <c r="O143" i="34"/>
  <c r="N174" i="34"/>
  <c r="P174" i="34" s="1"/>
  <c r="O174" i="34"/>
  <c r="N175" i="34"/>
  <c r="P175" i="34" s="1"/>
  <c r="O175" i="34"/>
  <c r="N176" i="34"/>
  <c r="P176" i="34" s="1"/>
  <c r="O176" i="34"/>
  <c r="N177" i="34"/>
  <c r="P177" i="34" s="1"/>
  <c r="O177" i="34"/>
  <c r="N178" i="34"/>
  <c r="P178" i="34" s="1"/>
  <c r="O178" i="34"/>
  <c r="N179" i="34"/>
  <c r="P179" i="34" s="1"/>
  <c r="O179" i="34"/>
  <c r="N180" i="34"/>
  <c r="P180" i="34" s="1"/>
  <c r="O180" i="34"/>
  <c r="N181" i="34"/>
  <c r="P181" i="34" s="1"/>
  <c r="O181" i="34"/>
  <c r="N123" i="34"/>
  <c r="P123" i="34" s="1"/>
  <c r="O123" i="34"/>
  <c r="N182" i="34"/>
  <c r="P182" i="34" s="1"/>
  <c r="O182" i="34"/>
  <c r="N126" i="34"/>
  <c r="P126" i="34" s="1"/>
  <c r="O126" i="34"/>
  <c r="N183" i="34"/>
  <c r="P183" i="34" s="1"/>
  <c r="O183" i="34"/>
  <c r="N184" i="34"/>
  <c r="P184" i="34" s="1"/>
  <c r="O184" i="34"/>
  <c r="N185" i="34"/>
  <c r="P185" i="34" s="1"/>
  <c r="O185" i="34"/>
  <c r="N144" i="34"/>
  <c r="P144" i="34" s="1"/>
  <c r="O144" i="34"/>
  <c r="N186" i="34"/>
  <c r="P186" i="34" s="1"/>
  <c r="O186" i="34"/>
  <c r="N187" i="34"/>
  <c r="P187" i="34" s="1"/>
  <c r="O187" i="34"/>
  <c r="N188" i="34"/>
  <c r="P188" i="34" s="1"/>
  <c r="O188" i="34"/>
  <c r="N155" i="34"/>
  <c r="P155" i="34" s="1"/>
  <c r="O155" i="34"/>
  <c r="N189" i="34"/>
  <c r="P189" i="34" s="1"/>
  <c r="O189" i="34"/>
  <c r="N190" i="34"/>
  <c r="P190" i="34" s="1"/>
  <c r="O190" i="34"/>
  <c r="N16" i="34"/>
  <c r="P16" i="34" s="1"/>
  <c r="O16" i="34"/>
  <c r="N42" i="34"/>
  <c r="P42" i="34" s="1"/>
  <c r="O42" i="34"/>
  <c r="N58" i="34"/>
  <c r="P58" i="34" s="1"/>
  <c r="O58" i="34"/>
  <c r="N64" i="34"/>
  <c r="P64" i="34" s="1"/>
  <c r="O64" i="34"/>
  <c r="N63" i="34"/>
  <c r="P63" i="34" s="1"/>
  <c r="O63" i="34"/>
  <c r="N60" i="34"/>
  <c r="P60" i="34" s="1"/>
  <c r="O60" i="34"/>
  <c r="N72" i="34"/>
  <c r="P72" i="34" s="1"/>
  <c r="O72" i="34"/>
  <c r="N57" i="34"/>
  <c r="P57" i="34" s="1"/>
  <c r="O57" i="34"/>
  <c r="N80" i="34"/>
  <c r="P80" i="34" s="1"/>
  <c r="O80" i="34"/>
  <c r="N77" i="34"/>
  <c r="P77" i="34" s="1"/>
  <c r="O77" i="34"/>
  <c r="N88" i="34"/>
  <c r="P88" i="34" s="1"/>
  <c r="O88" i="34"/>
  <c r="N79" i="34"/>
  <c r="P79" i="34" s="1"/>
  <c r="O79" i="34"/>
  <c r="N93" i="34"/>
  <c r="P93" i="34" s="1"/>
  <c r="O93" i="34"/>
  <c r="N50" i="34"/>
  <c r="P50" i="34" s="1"/>
  <c r="O50" i="34"/>
  <c r="N87" i="34"/>
  <c r="P87" i="34" s="1"/>
  <c r="O87" i="34"/>
  <c r="N100" i="34"/>
  <c r="P100" i="34" s="1"/>
  <c r="O100" i="34"/>
  <c r="N103" i="34"/>
  <c r="P103" i="34" s="1"/>
  <c r="O103" i="34"/>
  <c r="N111" i="34"/>
  <c r="P111" i="34" s="1"/>
  <c r="O111" i="34"/>
  <c r="N113" i="34"/>
  <c r="P113" i="34" s="1"/>
  <c r="O113" i="34"/>
  <c r="N131" i="34"/>
  <c r="P131" i="34" s="1"/>
  <c r="O131" i="34"/>
  <c r="N35" i="34"/>
  <c r="P35" i="34" s="1"/>
  <c r="O35" i="34"/>
  <c r="N71" i="34"/>
  <c r="P71" i="34" s="1"/>
  <c r="O71" i="34"/>
  <c r="N129" i="34"/>
  <c r="P129" i="34" s="1"/>
  <c r="O129" i="34"/>
  <c r="N145" i="34"/>
  <c r="P145" i="34" s="1"/>
  <c r="O145" i="34"/>
  <c r="N153" i="34"/>
  <c r="P153" i="34" s="1"/>
  <c r="O153" i="34"/>
  <c r="N191" i="34"/>
  <c r="P191" i="34" s="1"/>
  <c r="O191" i="34"/>
  <c r="N192" i="34"/>
  <c r="P192" i="34" s="1"/>
  <c r="O192" i="34"/>
  <c r="N193" i="34"/>
  <c r="P193" i="34" s="1"/>
  <c r="O193" i="34"/>
  <c r="N194" i="34"/>
  <c r="P194" i="34" s="1"/>
  <c r="O194" i="34"/>
  <c r="N141" i="34"/>
  <c r="P141" i="34" s="1"/>
  <c r="O141" i="34"/>
  <c r="N223" i="34"/>
  <c r="P223" i="34" s="1"/>
  <c r="O223" i="34"/>
  <c r="N120" i="34"/>
  <c r="P120" i="34" s="1"/>
  <c r="O120" i="34"/>
  <c r="N208" i="34"/>
  <c r="P208" i="34" s="1"/>
  <c r="O208" i="34"/>
  <c r="N209" i="34"/>
  <c r="P209" i="34" s="1"/>
  <c r="O209" i="34"/>
  <c r="N210" i="34"/>
  <c r="P210" i="34" s="1"/>
  <c r="O210" i="34"/>
  <c r="N211" i="34"/>
  <c r="P211" i="34" s="1"/>
  <c r="O211" i="34"/>
  <c r="N212" i="34"/>
  <c r="P212" i="34" s="1"/>
  <c r="O212" i="34"/>
  <c r="N213" i="34"/>
  <c r="P213" i="34" s="1"/>
  <c r="O213" i="34"/>
  <c r="N214" i="34"/>
  <c r="P214" i="34" s="1"/>
  <c r="O214" i="34"/>
  <c r="N215" i="34"/>
  <c r="P215" i="34" s="1"/>
  <c r="O215" i="34"/>
  <c r="N216" i="34"/>
  <c r="P216" i="34" s="1"/>
  <c r="O216" i="34"/>
  <c r="N217" i="34"/>
  <c r="P217" i="34" s="1"/>
  <c r="O217" i="34"/>
  <c r="N218" i="34"/>
  <c r="P218" i="34" s="1"/>
  <c r="O218" i="34"/>
  <c r="N219" i="34"/>
  <c r="P219" i="34" s="1"/>
  <c r="O219" i="34"/>
  <c r="N220" i="34"/>
  <c r="P220" i="34" s="1"/>
  <c r="O220" i="34"/>
  <c r="N221" i="34"/>
  <c r="P221" i="34" s="1"/>
  <c r="O221" i="34"/>
  <c r="N222" i="34"/>
  <c r="P222" i="34" s="1"/>
  <c r="O222" i="34"/>
  <c r="N33" i="34"/>
  <c r="P33" i="34" s="1"/>
  <c r="O33" i="34"/>
  <c r="N66" i="34"/>
  <c r="P66" i="34" s="1"/>
  <c r="O66" i="34"/>
  <c r="N81" i="34"/>
  <c r="P81" i="34" s="1"/>
  <c r="O81" i="34"/>
  <c r="N48" i="34"/>
  <c r="P48" i="34" s="1"/>
  <c r="O48" i="34"/>
  <c r="N89" i="34"/>
  <c r="P89" i="34" s="1"/>
  <c r="O89" i="34"/>
  <c r="N97" i="34"/>
  <c r="P97" i="34" s="1"/>
  <c r="O97" i="34"/>
  <c r="N47" i="34"/>
  <c r="P47" i="34" s="1"/>
  <c r="O47" i="34"/>
  <c r="N115" i="34"/>
  <c r="P115" i="34" s="1"/>
  <c r="O115" i="34"/>
  <c r="N127" i="34"/>
  <c r="P127" i="34" s="1"/>
  <c r="O127" i="34"/>
  <c r="N14" i="34"/>
  <c r="P14" i="34" s="1"/>
  <c r="O14" i="34"/>
  <c r="N139" i="34"/>
  <c r="P139" i="34" s="1"/>
  <c r="O139" i="34"/>
  <c r="N90" i="34"/>
  <c r="P90" i="34" s="1"/>
  <c r="O90" i="34"/>
  <c r="N150" i="34"/>
  <c r="P150" i="34" s="1"/>
  <c r="O150" i="34"/>
  <c r="N21" i="34"/>
  <c r="P21" i="34" s="1"/>
  <c r="O21" i="34"/>
  <c r="N62" i="34"/>
  <c r="P62" i="34" s="1"/>
  <c r="O62" i="34"/>
  <c r="N172" i="34"/>
  <c r="P172" i="34" s="1"/>
  <c r="O172" i="34"/>
  <c r="N41" i="34"/>
  <c r="P41" i="34" s="1"/>
  <c r="O41" i="34"/>
  <c r="N29" i="34"/>
  <c r="P29" i="34" s="1"/>
  <c r="O29" i="34"/>
  <c r="N30" i="34"/>
  <c r="P30" i="34" s="1"/>
  <c r="O30" i="34"/>
  <c r="N43" i="34"/>
  <c r="P43" i="34" s="1"/>
  <c r="O43" i="34"/>
  <c r="N53" i="34"/>
  <c r="P53" i="34" s="1"/>
  <c r="O53" i="34"/>
  <c r="N69" i="34"/>
  <c r="P69" i="34" s="1"/>
  <c r="O69" i="34"/>
  <c r="N86" i="34"/>
  <c r="P86" i="34" s="1"/>
  <c r="O86" i="34"/>
  <c r="N94" i="34"/>
  <c r="P94" i="34" s="1"/>
  <c r="O94" i="34"/>
  <c r="N9" i="34"/>
  <c r="P9" i="34" s="1"/>
  <c r="O9" i="34"/>
  <c r="N132" i="34"/>
  <c r="P132" i="34" s="1"/>
  <c r="O132" i="34"/>
  <c r="N202" i="34"/>
  <c r="P202" i="34" s="1"/>
  <c r="O202" i="34"/>
  <c r="N138" i="34"/>
  <c r="P138" i="34" s="1"/>
  <c r="O138" i="34"/>
  <c r="N203" i="34"/>
  <c r="P203" i="34" s="1"/>
  <c r="O203" i="34"/>
  <c r="N204" i="34"/>
  <c r="P204" i="34" s="1"/>
  <c r="O204" i="34"/>
  <c r="N205" i="34"/>
  <c r="P205" i="34" s="1"/>
  <c r="O205" i="34"/>
  <c r="N206" i="34"/>
  <c r="P206" i="34" s="1"/>
  <c r="O206" i="34"/>
  <c r="N207" i="34"/>
  <c r="P207" i="34" s="1"/>
  <c r="O207" i="34"/>
  <c r="N68" i="34"/>
  <c r="P68" i="34" s="1"/>
  <c r="O68" i="34"/>
  <c r="N73" i="34"/>
  <c r="P73" i="34" s="1"/>
  <c r="O73" i="34"/>
  <c r="N84" i="34"/>
  <c r="P84" i="34" s="1"/>
  <c r="O84" i="34"/>
  <c r="N99" i="34"/>
  <c r="P99" i="34" s="1"/>
  <c r="O99" i="34"/>
  <c r="N105" i="34"/>
  <c r="P105" i="34" s="1"/>
  <c r="O105" i="34"/>
  <c r="N109" i="34"/>
  <c r="P109" i="34" s="1"/>
  <c r="O109" i="34"/>
  <c r="N112" i="34"/>
  <c r="P112" i="34" s="1"/>
  <c r="O112" i="34"/>
  <c r="N118" i="34"/>
  <c r="P118" i="34" s="1"/>
  <c r="O118" i="34"/>
  <c r="N122" i="34"/>
  <c r="P122" i="34" s="1"/>
  <c r="O122" i="34"/>
  <c r="N128" i="34"/>
  <c r="P128" i="34" s="1"/>
  <c r="O128" i="34"/>
  <c r="N136" i="34"/>
  <c r="P136" i="34" s="1"/>
  <c r="O136" i="34"/>
  <c r="N142" i="34"/>
  <c r="P142" i="34" s="1"/>
  <c r="O142" i="34"/>
  <c r="N140" i="34"/>
  <c r="P140" i="34" s="1"/>
  <c r="O140" i="34"/>
  <c r="N147" i="34"/>
  <c r="P147" i="34" s="1"/>
  <c r="O147" i="34"/>
  <c r="N163" i="34"/>
  <c r="P163" i="34" s="1"/>
  <c r="O163" i="34"/>
  <c r="N13" i="34"/>
  <c r="P13" i="34" s="1"/>
  <c r="O13" i="34"/>
  <c r="N108" i="34"/>
  <c r="P108" i="34" s="1"/>
  <c r="O108" i="34"/>
  <c r="N164" i="34"/>
  <c r="P164" i="34" s="1"/>
  <c r="O164" i="34"/>
  <c r="N6" i="34"/>
  <c r="P6" i="34" s="1"/>
  <c r="O6" i="34"/>
  <c r="N26" i="34"/>
  <c r="P26" i="34" s="1"/>
  <c r="O26" i="34"/>
  <c r="N45" i="34"/>
  <c r="P45" i="34" s="1"/>
  <c r="O45" i="34"/>
  <c r="N38" i="34"/>
  <c r="P38" i="34" s="1"/>
  <c r="O38" i="34"/>
  <c r="N40" i="34"/>
  <c r="P40" i="34" s="1"/>
  <c r="O40" i="34"/>
  <c r="N32" i="34"/>
  <c r="P32" i="34" s="1"/>
  <c r="O32" i="34"/>
  <c r="N54" i="34"/>
  <c r="P54" i="34" s="1"/>
  <c r="O54" i="34"/>
  <c r="N82" i="34"/>
  <c r="P82" i="34" s="1"/>
  <c r="O82" i="34"/>
  <c r="N75" i="34"/>
  <c r="P75" i="34" s="1"/>
  <c r="O75" i="34"/>
  <c r="N65" i="34"/>
  <c r="P65" i="34" s="1"/>
  <c r="O65" i="34"/>
  <c r="N170" i="34"/>
  <c r="P170" i="34" s="1"/>
  <c r="O170" i="34"/>
  <c r="N171" i="34"/>
  <c r="P171" i="34" s="1"/>
  <c r="O171" i="34"/>
  <c r="N137" i="34"/>
  <c r="P137" i="34" s="1"/>
  <c r="O137" i="34"/>
  <c r="N148" i="34"/>
  <c r="P148" i="34" s="1"/>
  <c r="O148" i="34"/>
  <c r="N74" i="34"/>
  <c r="P74" i="34" s="1"/>
  <c r="O74" i="34"/>
  <c r="N67" i="34"/>
  <c r="P67" i="34" s="1"/>
  <c r="O67" i="34"/>
  <c r="N102" i="34"/>
  <c r="P102" i="34" s="1"/>
  <c r="O102" i="34"/>
  <c r="N130" i="34"/>
  <c r="P130" i="34" s="1"/>
  <c r="O130" i="34"/>
  <c r="N165" i="34"/>
  <c r="P165" i="34" s="1"/>
  <c r="O165" i="34"/>
  <c r="N133" i="34"/>
  <c r="P133" i="34" s="1"/>
  <c r="O133" i="34"/>
  <c r="N166" i="34"/>
  <c r="P166" i="34" s="1"/>
  <c r="O166" i="34"/>
  <c r="N167" i="34"/>
  <c r="P167" i="34" s="1"/>
  <c r="O167" i="34"/>
  <c r="N168" i="34"/>
  <c r="P168" i="34" s="1"/>
  <c r="O168" i="34"/>
  <c r="N149" i="34"/>
  <c r="P149" i="34" s="1"/>
  <c r="O149" i="34"/>
  <c r="N169" i="34"/>
  <c r="P169" i="34" s="1"/>
  <c r="O169" i="34"/>
  <c r="N4" i="34"/>
  <c r="P4" i="34" s="1"/>
  <c r="O4" i="34"/>
  <c r="N52" i="34"/>
  <c r="P52" i="34" s="1"/>
  <c r="O52" i="34"/>
  <c r="N61" i="34"/>
  <c r="P61" i="34" s="1"/>
  <c r="O61" i="34"/>
  <c r="N55" i="34"/>
  <c r="P55" i="34" s="1"/>
  <c r="O55" i="34"/>
  <c r="N76" i="34"/>
  <c r="P76" i="34" s="1"/>
  <c r="O76" i="34"/>
  <c r="N83" i="34"/>
  <c r="P83" i="34" s="1"/>
  <c r="O83" i="34"/>
  <c r="N10" i="34"/>
  <c r="P10" i="34" s="1"/>
  <c r="O10" i="34"/>
  <c r="N95" i="34"/>
  <c r="P95" i="34" s="1"/>
  <c r="O95" i="34"/>
  <c r="N114" i="34"/>
  <c r="P114" i="34" s="1"/>
  <c r="O114" i="34"/>
  <c r="N104" i="34"/>
  <c r="P104" i="34" s="1"/>
  <c r="O104" i="34"/>
  <c r="N196" i="34"/>
  <c r="P196" i="34" s="1"/>
  <c r="O196" i="34"/>
  <c r="N197" i="34"/>
  <c r="P197" i="34" s="1"/>
  <c r="O197" i="34"/>
  <c r="N198" i="34"/>
  <c r="P198" i="34" s="1"/>
  <c r="O198" i="34"/>
  <c r="N199" i="34"/>
  <c r="P199" i="34" s="1"/>
  <c r="O199" i="34"/>
  <c r="N200" i="34"/>
  <c r="P200" i="34" s="1"/>
  <c r="O200" i="34"/>
  <c r="N201" i="34"/>
  <c r="P201" i="34" s="1"/>
  <c r="O201" i="34"/>
  <c r="N146" i="34"/>
  <c r="P146" i="34" s="1"/>
  <c r="O146" i="34"/>
  <c r="N121" i="34"/>
  <c r="P121" i="34" s="1"/>
  <c r="O121" i="34"/>
  <c r="N134" i="34"/>
  <c r="P134" i="34" s="1"/>
  <c r="O134" i="34"/>
  <c r="N154" i="34"/>
  <c r="P154" i="34" s="1"/>
  <c r="O154" i="34"/>
  <c r="N25" i="34"/>
  <c r="P25" i="34" s="1"/>
  <c r="O25" i="34"/>
  <c r="N56" i="34"/>
  <c r="P56" i="34" s="1"/>
  <c r="O56" i="34"/>
  <c r="N135" i="34"/>
  <c r="P135" i="34" s="1"/>
  <c r="O135" i="34"/>
  <c r="N101" i="34"/>
  <c r="P101" i="34" s="1"/>
  <c r="O101" i="34"/>
  <c r="N92" i="34"/>
  <c r="P92" i="34" s="1"/>
  <c r="O92" i="34"/>
  <c r="N151" i="34"/>
  <c r="P151" i="34" s="1"/>
  <c r="O151" i="34"/>
  <c r="N195" i="34"/>
  <c r="P195" i="34" s="1"/>
  <c r="O195" i="34"/>
  <c r="N107" i="34"/>
  <c r="P107" i="34" s="1"/>
  <c r="O107" i="34"/>
  <c r="N27" i="34"/>
  <c r="P27" i="34" s="1"/>
  <c r="O27" i="34"/>
  <c r="N96" i="34"/>
  <c r="P96" i="34" s="1"/>
  <c r="O96" i="34"/>
  <c r="N116" i="34"/>
  <c r="P116" i="34" s="1"/>
  <c r="O116" i="34"/>
  <c r="N124" i="34"/>
  <c r="P124" i="34" s="1"/>
  <c r="O124" i="34"/>
  <c r="N28" i="34"/>
  <c r="P28" i="34" s="1"/>
  <c r="O28" i="34"/>
  <c r="N37" i="34"/>
  <c r="P37" i="34" s="1"/>
  <c r="O37" i="34"/>
  <c r="N230" i="34"/>
  <c r="P230" i="34" s="1"/>
  <c r="O230" i="34"/>
  <c r="N231" i="34"/>
  <c r="P231" i="34" s="1"/>
  <c r="O231" i="34"/>
  <c r="N232" i="34"/>
  <c r="P232" i="34" s="1"/>
  <c r="O232" i="34"/>
  <c r="N233" i="34"/>
  <c r="P233" i="34" s="1"/>
  <c r="O233" i="34"/>
  <c r="N234" i="34"/>
  <c r="P234" i="34" s="1"/>
  <c r="O234" i="34"/>
  <c r="N235" i="34"/>
  <c r="P235" i="34" s="1"/>
  <c r="O235" i="34"/>
  <c r="N236" i="34"/>
  <c r="P236" i="34" s="1"/>
  <c r="O236" i="34"/>
  <c r="N237" i="34"/>
  <c r="P237" i="34" s="1"/>
  <c r="O237" i="34"/>
  <c r="N238" i="34"/>
  <c r="P238" i="34" s="1"/>
  <c r="O238" i="34"/>
  <c r="N239" i="34"/>
  <c r="P239" i="34" s="1"/>
  <c r="O239" i="34"/>
  <c r="N240" i="34"/>
  <c r="P240" i="34" s="1"/>
  <c r="O240" i="34"/>
  <c r="N241" i="34"/>
  <c r="P241" i="34" s="1"/>
  <c r="O241" i="34"/>
  <c r="N242" i="34"/>
  <c r="W119" i="34"/>
  <c r="Y119" i="34" s="1"/>
  <c r="X119" i="34"/>
  <c r="W110" i="34"/>
  <c r="Y110" i="34" s="1"/>
  <c r="X110" i="34"/>
  <c r="W160" i="34"/>
  <c r="Y160" i="34" s="1"/>
  <c r="X160" i="34"/>
  <c r="W161" i="34"/>
  <c r="Y161" i="34" s="1"/>
  <c r="X161" i="34"/>
  <c r="W162" i="34"/>
  <c r="Y162" i="34" s="1"/>
  <c r="X162" i="34"/>
  <c r="W6" i="34"/>
  <c r="X6" i="34"/>
  <c r="W26" i="34"/>
  <c r="X26" i="34"/>
  <c r="W45" i="34"/>
  <c r="X45" i="34"/>
  <c r="W54" i="34"/>
  <c r="X54" i="34"/>
  <c r="W38" i="34"/>
  <c r="X38" i="34"/>
  <c r="W40" i="34"/>
  <c r="X40" i="34"/>
  <c r="W65" i="34"/>
  <c r="X65" i="34"/>
  <c r="W32" i="34"/>
  <c r="X32" i="34"/>
  <c r="W163" i="34"/>
  <c r="Y163" i="34" s="1"/>
  <c r="X163" i="34"/>
  <c r="W13" i="34"/>
  <c r="X13" i="34"/>
  <c r="W75" i="34"/>
  <c r="X75" i="34"/>
  <c r="W82" i="34"/>
  <c r="X82" i="34"/>
  <c r="W108" i="34"/>
  <c r="Y108" i="34" s="1"/>
  <c r="X108" i="34"/>
  <c r="W164" i="34"/>
  <c r="Y164" i="34" s="1"/>
  <c r="X164" i="34"/>
  <c r="W10" i="34"/>
  <c r="X10" i="34"/>
  <c r="W52" i="34"/>
  <c r="X52" i="34"/>
  <c r="W55" i="34"/>
  <c r="X55" i="34"/>
  <c r="W76" i="34"/>
  <c r="X76" i="34"/>
  <c r="W114" i="34"/>
  <c r="X114" i="34"/>
  <c r="W165" i="34"/>
  <c r="Y165" i="34" s="1"/>
  <c r="X165" i="34"/>
  <c r="W133" i="34"/>
  <c r="Y133" i="34" s="1"/>
  <c r="X133" i="34"/>
  <c r="W166" i="34"/>
  <c r="Y166" i="34" s="1"/>
  <c r="X166" i="34"/>
  <c r="W167" i="34"/>
  <c r="Y167" i="34" s="1"/>
  <c r="X167" i="34"/>
  <c r="W4" i="34"/>
  <c r="X4" i="34"/>
  <c r="W61" i="34"/>
  <c r="X61" i="34"/>
  <c r="W83" i="34"/>
  <c r="X83" i="34"/>
  <c r="W168" i="34"/>
  <c r="Y168" i="34" s="1"/>
  <c r="X168" i="34"/>
  <c r="W149" i="34"/>
  <c r="Y149" i="34" s="1"/>
  <c r="X149" i="34"/>
  <c r="W169" i="34"/>
  <c r="Y169" i="34" s="1"/>
  <c r="X169" i="34"/>
  <c r="W95" i="34"/>
  <c r="X95" i="34"/>
  <c r="W9" i="34"/>
  <c r="X9" i="34"/>
  <c r="W132" i="34"/>
  <c r="X132" i="34"/>
  <c r="W53" i="34"/>
  <c r="X53" i="34"/>
  <c r="W69" i="34"/>
  <c r="X69" i="34"/>
  <c r="W94" i="34"/>
  <c r="X94" i="34"/>
  <c r="W86" i="34"/>
  <c r="X86" i="34"/>
  <c r="W21" i="34"/>
  <c r="X21" i="34"/>
  <c r="W41" i="34"/>
  <c r="X41" i="34"/>
  <c r="W43" i="34"/>
  <c r="X43" i="34"/>
  <c r="W62" i="34"/>
  <c r="X62" i="34"/>
  <c r="W172" i="34"/>
  <c r="Y172" i="34" s="1"/>
  <c r="X172" i="34"/>
  <c r="W29" i="34"/>
  <c r="X29" i="34"/>
  <c r="W30" i="34"/>
  <c r="X30" i="34"/>
  <c r="W5" i="34"/>
  <c r="X5" i="34"/>
  <c r="W8" i="34"/>
  <c r="X8" i="34"/>
  <c r="W33" i="34"/>
  <c r="X33" i="34"/>
  <c r="W48" i="34"/>
  <c r="X48" i="34"/>
  <c r="W14" i="34"/>
  <c r="X14" i="34"/>
  <c r="W89" i="34"/>
  <c r="X89" i="34"/>
  <c r="W115" i="34"/>
  <c r="X115" i="34"/>
  <c r="W127" i="34"/>
  <c r="X127" i="34"/>
  <c r="W208" i="34"/>
  <c r="Y208" i="34" s="1"/>
  <c r="X208" i="34"/>
  <c r="W139" i="34"/>
  <c r="X139" i="34"/>
  <c r="W209" i="34"/>
  <c r="Y209" i="34" s="1"/>
  <c r="X209" i="34"/>
  <c r="W210" i="34"/>
  <c r="Y210" i="34" s="1"/>
  <c r="X210" i="34"/>
  <c r="W211" i="34"/>
  <c r="Y211" i="34" s="1"/>
  <c r="X211" i="34"/>
  <c r="W212" i="34"/>
  <c r="Y212" i="34" s="1"/>
  <c r="X212" i="34"/>
  <c r="W150" i="34"/>
  <c r="X150" i="34"/>
  <c r="W213" i="34"/>
  <c r="Y213" i="34" s="1"/>
  <c r="X213" i="34"/>
  <c r="W90" i="34"/>
  <c r="X90" i="34"/>
  <c r="W66" i="34"/>
  <c r="X66" i="34"/>
  <c r="W81" i="34"/>
  <c r="X81" i="34"/>
  <c r="W97" i="34"/>
  <c r="X97" i="34"/>
  <c r="W214" i="34"/>
  <c r="Y214" i="34" s="1"/>
  <c r="X214" i="34"/>
  <c r="W215" i="34"/>
  <c r="Y215" i="34" s="1"/>
  <c r="X215" i="34"/>
  <c r="W216" i="34"/>
  <c r="Y216" i="34" s="1"/>
  <c r="X216" i="34"/>
  <c r="W217" i="34"/>
  <c r="Y217" i="34" s="1"/>
  <c r="X217" i="34"/>
  <c r="W218" i="34"/>
  <c r="Y218" i="34" s="1"/>
  <c r="X218" i="34"/>
  <c r="W219" i="34"/>
  <c r="Y219" i="34" s="1"/>
  <c r="X219" i="34"/>
  <c r="W220" i="34"/>
  <c r="Y220" i="34" s="1"/>
  <c r="X220" i="34"/>
  <c r="W221" i="34"/>
  <c r="Y221" i="34" s="1"/>
  <c r="X221" i="34"/>
  <c r="W222" i="34"/>
  <c r="Y222" i="34" s="1"/>
  <c r="X222" i="34"/>
  <c r="W47" i="34"/>
  <c r="X47" i="34"/>
  <c r="W16" i="34"/>
  <c r="X16" i="34"/>
  <c r="W58" i="34"/>
  <c r="X58" i="34"/>
  <c r="W50" i="34"/>
  <c r="X50" i="34"/>
  <c r="W71" i="34"/>
  <c r="X71" i="34"/>
  <c r="W63" i="34"/>
  <c r="X63" i="34"/>
  <c r="W64" i="34"/>
  <c r="X64" i="34"/>
  <c r="W87" i="34"/>
  <c r="X87" i="34"/>
  <c r="W93" i="34"/>
  <c r="X93" i="34"/>
  <c r="W80" i="34"/>
  <c r="X80" i="34"/>
  <c r="W111" i="34"/>
  <c r="X111" i="34"/>
  <c r="W174" i="34"/>
  <c r="Y174" i="34" s="1"/>
  <c r="X174" i="34"/>
  <c r="W129" i="34"/>
  <c r="X129" i="34"/>
  <c r="W60" i="34"/>
  <c r="X60" i="34"/>
  <c r="W113" i="34"/>
  <c r="X113" i="34"/>
  <c r="W175" i="34"/>
  <c r="Y175" i="34" s="1"/>
  <c r="X175" i="34"/>
  <c r="W176" i="34"/>
  <c r="Y176" i="34" s="1"/>
  <c r="X176" i="34"/>
  <c r="W177" i="34"/>
  <c r="Y177" i="34" s="1"/>
  <c r="X177" i="34"/>
  <c r="W178" i="34"/>
  <c r="Y178" i="34" s="1"/>
  <c r="X178" i="34"/>
  <c r="W153" i="34"/>
  <c r="X153" i="34"/>
  <c r="W179" i="34"/>
  <c r="Y179" i="34" s="1"/>
  <c r="X179" i="34"/>
  <c r="W42" i="34"/>
  <c r="X42" i="34"/>
  <c r="W35" i="34"/>
  <c r="Y35" i="34" s="1"/>
  <c r="X35" i="34"/>
  <c r="W79" i="34"/>
  <c r="X79" i="34"/>
  <c r="W72" i="34"/>
  <c r="X72" i="34"/>
  <c r="W88" i="34"/>
  <c r="X88" i="34"/>
  <c r="W57" i="34"/>
  <c r="X57" i="34"/>
  <c r="W77" i="34"/>
  <c r="X77" i="34"/>
  <c r="W100" i="34"/>
  <c r="X100" i="34"/>
  <c r="W103" i="34"/>
  <c r="X103" i="34"/>
  <c r="W180" i="34"/>
  <c r="Y180" i="34" s="1"/>
  <c r="X180" i="34"/>
  <c r="W131" i="34"/>
  <c r="X131" i="34"/>
  <c r="W181" i="34"/>
  <c r="Y181" i="34" s="1"/>
  <c r="X181" i="34"/>
  <c r="W123" i="34"/>
  <c r="Y123" i="34" s="1"/>
  <c r="X123" i="34"/>
  <c r="W182" i="34"/>
  <c r="Y182" i="34" s="1"/>
  <c r="X182" i="34"/>
  <c r="W126" i="34"/>
  <c r="Y126" i="34" s="1"/>
  <c r="X126" i="34"/>
  <c r="W183" i="34"/>
  <c r="Y183" i="34" s="1"/>
  <c r="X183" i="34"/>
  <c r="W184" i="34"/>
  <c r="Y184" i="34" s="1"/>
  <c r="X184" i="34"/>
  <c r="W185" i="34"/>
  <c r="Y185" i="34" s="1"/>
  <c r="X185" i="34"/>
  <c r="W144" i="34"/>
  <c r="Y144" i="34" s="1"/>
  <c r="X144" i="34"/>
  <c r="W186" i="34"/>
  <c r="Y186" i="34" s="1"/>
  <c r="X186" i="34"/>
  <c r="W187" i="34"/>
  <c r="Y187" i="34" s="1"/>
  <c r="X187" i="34"/>
  <c r="W188" i="34"/>
  <c r="Y188" i="34" s="1"/>
  <c r="X188" i="34"/>
  <c r="W145" i="34"/>
  <c r="X145" i="34"/>
  <c r="W155" i="34"/>
  <c r="Y155" i="34" s="1"/>
  <c r="X155" i="34"/>
  <c r="W189" i="34"/>
  <c r="Y189" i="34" s="1"/>
  <c r="X189" i="34"/>
  <c r="W190" i="34"/>
  <c r="Y190" i="34" s="1"/>
  <c r="X190" i="34"/>
  <c r="W25" i="34"/>
  <c r="X25" i="34"/>
  <c r="W104" i="34"/>
  <c r="Y104" i="34" s="1"/>
  <c r="X104" i="34"/>
  <c r="W56" i="34"/>
  <c r="X56" i="34"/>
  <c r="W196" i="34"/>
  <c r="Y196" i="34" s="1"/>
  <c r="X196" i="34"/>
  <c r="W92" i="34"/>
  <c r="X92" i="34"/>
  <c r="W197" i="34"/>
  <c r="Y197" i="34" s="1"/>
  <c r="X197" i="34"/>
  <c r="W198" i="34"/>
  <c r="Y198" i="34" s="1"/>
  <c r="X198" i="34"/>
  <c r="W101" i="34"/>
  <c r="X101" i="34"/>
  <c r="W199" i="34"/>
  <c r="Y199" i="34" s="1"/>
  <c r="X199" i="34"/>
  <c r="W200" i="34"/>
  <c r="Y200" i="34" s="1"/>
  <c r="X200" i="34"/>
  <c r="W201" i="34"/>
  <c r="Y201" i="34" s="1"/>
  <c r="X201" i="34"/>
  <c r="W151" i="34"/>
  <c r="X151" i="34"/>
  <c r="W135" i="34"/>
  <c r="X135" i="34"/>
  <c r="W146" i="34"/>
  <c r="Y146" i="34" s="1"/>
  <c r="X146" i="34"/>
  <c r="W121" i="34"/>
  <c r="Y121" i="34" s="1"/>
  <c r="X121" i="34"/>
  <c r="W134" i="34"/>
  <c r="Y134" i="34" s="1"/>
  <c r="X134" i="34"/>
  <c r="W154" i="34"/>
  <c r="Y154" i="34" s="1"/>
  <c r="X154" i="34"/>
  <c r="W230" i="34"/>
  <c r="Y230" i="34" s="1"/>
  <c r="X230" i="34"/>
  <c r="W231" i="34"/>
  <c r="Y231" i="34" s="1"/>
  <c r="X231" i="34"/>
  <c r="W68" i="34"/>
  <c r="X68" i="34"/>
  <c r="W84" i="34"/>
  <c r="X84" i="34"/>
  <c r="W99" i="34"/>
  <c r="X99" i="34"/>
  <c r="W109" i="34"/>
  <c r="X109" i="34"/>
  <c r="W202" i="34"/>
  <c r="Y202" i="34" s="1"/>
  <c r="X202" i="34"/>
  <c r="W73" i="34"/>
  <c r="X73" i="34"/>
  <c r="W105" i="34"/>
  <c r="X105" i="34"/>
  <c r="W122" i="34"/>
  <c r="X122" i="34"/>
  <c r="W118" i="34"/>
  <c r="X118" i="34"/>
  <c r="W128" i="34"/>
  <c r="X128" i="34"/>
  <c r="W147" i="34"/>
  <c r="X147" i="34"/>
  <c r="W142" i="34"/>
  <c r="X142" i="34"/>
  <c r="W136" i="34"/>
  <c r="X136" i="34"/>
  <c r="W140" i="34"/>
  <c r="X140" i="34"/>
  <c r="W112" i="34"/>
  <c r="X112" i="34"/>
  <c r="W138" i="34"/>
  <c r="Y138" i="34" s="1"/>
  <c r="X138" i="34"/>
  <c r="W203" i="34"/>
  <c r="Y203" i="34" s="1"/>
  <c r="X203" i="34"/>
  <c r="W204" i="34"/>
  <c r="Y204" i="34" s="1"/>
  <c r="X204" i="34"/>
  <c r="W205" i="34"/>
  <c r="Y205" i="34" s="1"/>
  <c r="X205" i="34"/>
  <c r="W206" i="34"/>
  <c r="Y206" i="34" s="1"/>
  <c r="X206" i="34"/>
  <c r="W207" i="34"/>
  <c r="Y207" i="34" s="1"/>
  <c r="X207" i="34"/>
  <c r="W232" i="34"/>
  <c r="Y232" i="34" s="1"/>
  <c r="X232" i="34"/>
  <c r="W233" i="34"/>
  <c r="Y233" i="34" s="1"/>
  <c r="X233" i="34"/>
  <c r="W20" i="34"/>
  <c r="X20" i="34"/>
  <c r="W70" i="34"/>
  <c r="X70" i="34"/>
  <c r="W98" i="34"/>
  <c r="X98" i="34"/>
  <c r="W117" i="34"/>
  <c r="X117" i="34"/>
  <c r="W91" i="34"/>
  <c r="X91" i="34"/>
  <c r="W173" i="34"/>
  <c r="Y173" i="34" s="1"/>
  <c r="X173" i="34"/>
  <c r="W24" i="34"/>
  <c r="Y24" i="34" s="1"/>
  <c r="X24" i="34"/>
  <c r="W22" i="34"/>
  <c r="X22" i="34"/>
  <c r="W85" i="34"/>
  <c r="X85" i="34"/>
  <c r="W224" i="34"/>
  <c r="Y224" i="34" s="1"/>
  <c r="X224" i="34"/>
  <c r="W225" i="34"/>
  <c r="Y225" i="34" s="1"/>
  <c r="X225" i="34"/>
  <c r="W234" i="34"/>
  <c r="Y234" i="34" s="1"/>
  <c r="X234" i="34"/>
  <c r="W235" i="34"/>
  <c r="Y235" i="34" s="1"/>
  <c r="X235" i="34"/>
  <c r="W37" i="34"/>
  <c r="X37" i="34"/>
  <c r="W28" i="34"/>
  <c r="X28" i="34"/>
  <c r="W124" i="34"/>
  <c r="X124" i="34"/>
  <c r="W96" i="34"/>
  <c r="X96" i="34"/>
  <c r="W195" i="34"/>
  <c r="Y195" i="34" s="1"/>
  <c r="X195" i="34"/>
  <c r="W27" i="34"/>
  <c r="X27" i="34"/>
  <c r="W107" i="34"/>
  <c r="X107" i="34"/>
  <c r="W116" i="34"/>
  <c r="X116" i="34"/>
  <c r="W236" i="34"/>
  <c r="Y236" i="34" s="1"/>
  <c r="X236" i="34"/>
  <c r="W130" i="34"/>
  <c r="X130" i="34"/>
  <c r="W102" i="34"/>
  <c r="X102" i="34"/>
  <c r="W67" i="34"/>
  <c r="X67" i="34"/>
  <c r="W137" i="34"/>
  <c r="Y137" i="34" s="1"/>
  <c r="X137" i="34"/>
  <c r="W148" i="34"/>
  <c r="Y148" i="34" s="1"/>
  <c r="X148" i="34"/>
  <c r="W74" i="34"/>
  <c r="X74" i="34"/>
  <c r="W237" i="34"/>
  <c r="Y237" i="34" s="1"/>
  <c r="X237" i="34"/>
  <c r="W238" i="34"/>
  <c r="Y238" i="34" s="1"/>
  <c r="X238" i="34"/>
  <c r="W170" i="34"/>
  <c r="Y170" i="34" s="1"/>
  <c r="X170" i="34"/>
  <c r="W171" i="34"/>
  <c r="Y171" i="34" s="1"/>
  <c r="X171" i="34"/>
  <c r="W226" i="34"/>
  <c r="Y226" i="34" s="1"/>
  <c r="X226" i="34"/>
  <c r="W239" i="34"/>
  <c r="Y239" i="34" s="1"/>
  <c r="X239" i="34"/>
  <c r="W141" i="34"/>
  <c r="Y141" i="34" s="1"/>
  <c r="X141" i="34"/>
  <c r="W120" i="34"/>
  <c r="X120" i="34"/>
  <c r="W223" i="34"/>
  <c r="Y223" i="34" s="1"/>
  <c r="X223" i="34"/>
  <c r="W240" i="34"/>
  <c r="Y240" i="34" s="1"/>
  <c r="X240" i="34"/>
  <c r="W241" i="34"/>
  <c r="Y241" i="34" s="1"/>
  <c r="X241" i="34"/>
  <c r="W191" i="34"/>
  <c r="Y191" i="34" s="1"/>
  <c r="X191" i="34"/>
  <c r="W192" i="34"/>
  <c r="Y192" i="34" s="1"/>
  <c r="X192" i="34"/>
  <c r="W193" i="34"/>
  <c r="Y193" i="34" s="1"/>
  <c r="X193" i="34"/>
  <c r="W194" i="34"/>
  <c r="Y194" i="34" s="1"/>
  <c r="X194" i="34"/>
  <c r="X143" i="34"/>
  <c r="W143" i="34"/>
  <c r="Y143" i="34" s="1"/>
  <c r="X159" i="34"/>
  <c r="W159" i="34"/>
  <c r="Y159" i="34" s="1"/>
  <c r="X158" i="34"/>
  <c r="W158" i="34"/>
  <c r="Y158" i="34" s="1"/>
  <c r="X51" i="34"/>
  <c r="W51" i="34"/>
  <c r="X46" i="34"/>
  <c r="W46" i="34"/>
  <c r="X59" i="34"/>
  <c r="W59" i="34"/>
  <c r="X125" i="34"/>
  <c r="W125" i="34"/>
  <c r="Y125" i="34" s="1"/>
  <c r="X12" i="34"/>
  <c r="W12" i="34"/>
  <c r="X19" i="34"/>
  <c r="W19" i="34"/>
  <c r="X31" i="34"/>
  <c r="W31" i="34"/>
  <c r="X11" i="34"/>
  <c r="W11" i="34"/>
  <c r="X15" i="34"/>
  <c r="W15" i="34"/>
  <c r="X36" i="34"/>
  <c r="W36" i="34"/>
  <c r="X157" i="34"/>
  <c r="W157" i="34"/>
  <c r="Y157" i="34" s="1"/>
  <c r="X106" i="34"/>
  <c r="W106" i="34"/>
  <c r="X156" i="34"/>
  <c r="W156" i="34"/>
  <c r="Y156" i="34" s="1"/>
  <c r="X152" i="34"/>
  <c r="W152" i="34"/>
  <c r="Y152" i="34" s="1"/>
  <c r="X49" i="34"/>
  <c r="W49" i="34"/>
  <c r="X78" i="34"/>
  <c r="W78" i="34"/>
  <c r="X34" i="34"/>
  <c r="W34" i="34"/>
  <c r="X39" i="34"/>
  <c r="W39" i="34"/>
  <c r="X44" i="34"/>
  <c r="W44" i="34"/>
  <c r="X17" i="34"/>
  <c r="W17" i="34"/>
  <c r="X18" i="34"/>
  <c r="W18" i="34"/>
  <c r="X7" i="34"/>
  <c r="W7" i="34"/>
  <c r="T9" i="34"/>
  <c r="V9" i="34" s="1"/>
  <c r="U9" i="34"/>
  <c r="T132" i="34"/>
  <c r="V132" i="34" s="1"/>
  <c r="U132" i="34"/>
  <c r="T53" i="34"/>
  <c r="V53" i="34" s="1"/>
  <c r="U53" i="34"/>
  <c r="T69" i="34"/>
  <c r="V69" i="34" s="1"/>
  <c r="U69" i="34"/>
  <c r="T94" i="34"/>
  <c r="V94" i="34" s="1"/>
  <c r="U94" i="34"/>
  <c r="T86" i="34"/>
  <c r="V86" i="34" s="1"/>
  <c r="U86" i="34"/>
  <c r="T21" i="34"/>
  <c r="V21" i="34" s="1"/>
  <c r="U21" i="34"/>
  <c r="T41" i="34"/>
  <c r="V41" i="34" s="1"/>
  <c r="U41" i="34"/>
  <c r="T43" i="34"/>
  <c r="V43" i="34" s="1"/>
  <c r="U43" i="34"/>
  <c r="T62" i="34"/>
  <c r="V62" i="34" s="1"/>
  <c r="U62" i="34"/>
  <c r="T172" i="34"/>
  <c r="V172" i="34" s="1"/>
  <c r="U172" i="34"/>
  <c r="T29" i="34"/>
  <c r="V29" i="34" s="1"/>
  <c r="U29" i="34"/>
  <c r="T30" i="34"/>
  <c r="V30" i="34" s="1"/>
  <c r="U30" i="34"/>
  <c r="T5" i="34"/>
  <c r="V5" i="34" s="1"/>
  <c r="U5" i="34"/>
  <c r="T8" i="34"/>
  <c r="V8" i="34" s="1"/>
  <c r="U8" i="34"/>
  <c r="T33" i="34"/>
  <c r="V33" i="34" s="1"/>
  <c r="U33" i="34"/>
  <c r="T48" i="34"/>
  <c r="V48" i="34" s="1"/>
  <c r="U48" i="34"/>
  <c r="T14" i="34"/>
  <c r="V14" i="34" s="1"/>
  <c r="U14" i="34"/>
  <c r="T89" i="34"/>
  <c r="V89" i="34" s="1"/>
  <c r="U89" i="34"/>
  <c r="T115" i="34"/>
  <c r="V115" i="34" s="1"/>
  <c r="U115" i="34"/>
  <c r="T127" i="34"/>
  <c r="V127" i="34" s="1"/>
  <c r="U127" i="34"/>
  <c r="T208" i="34"/>
  <c r="V208" i="34" s="1"/>
  <c r="U208" i="34"/>
  <c r="T139" i="34"/>
  <c r="V139" i="34" s="1"/>
  <c r="U139" i="34"/>
  <c r="T209" i="34"/>
  <c r="V209" i="34" s="1"/>
  <c r="U209" i="34"/>
  <c r="T210" i="34"/>
  <c r="V210" i="34" s="1"/>
  <c r="U210" i="34"/>
  <c r="T211" i="34"/>
  <c r="V211" i="34" s="1"/>
  <c r="U211" i="34"/>
  <c r="T212" i="34"/>
  <c r="V212" i="34" s="1"/>
  <c r="U212" i="34"/>
  <c r="T150" i="34"/>
  <c r="V150" i="34" s="1"/>
  <c r="U150" i="34"/>
  <c r="T213" i="34"/>
  <c r="V213" i="34" s="1"/>
  <c r="U213" i="34"/>
  <c r="T90" i="34"/>
  <c r="V90" i="34" s="1"/>
  <c r="U90" i="34"/>
  <c r="T66" i="34"/>
  <c r="V66" i="34" s="1"/>
  <c r="U66" i="34"/>
  <c r="T81" i="34"/>
  <c r="V81" i="34" s="1"/>
  <c r="U81" i="34"/>
  <c r="T97" i="34"/>
  <c r="V97" i="34" s="1"/>
  <c r="U97" i="34"/>
  <c r="T214" i="34"/>
  <c r="V214" i="34" s="1"/>
  <c r="U214" i="34"/>
  <c r="T215" i="34"/>
  <c r="V215" i="34" s="1"/>
  <c r="U215" i="34"/>
  <c r="T216" i="34"/>
  <c r="V216" i="34" s="1"/>
  <c r="U216" i="34"/>
  <c r="T217" i="34"/>
  <c r="V217" i="34" s="1"/>
  <c r="U217" i="34"/>
  <c r="T218" i="34"/>
  <c r="V218" i="34" s="1"/>
  <c r="U218" i="34"/>
  <c r="T219" i="34"/>
  <c r="V219" i="34" s="1"/>
  <c r="U219" i="34"/>
  <c r="T220" i="34"/>
  <c r="V220" i="34" s="1"/>
  <c r="U220" i="34"/>
  <c r="T221" i="34"/>
  <c r="V221" i="34" s="1"/>
  <c r="U221" i="34"/>
  <c r="T222" i="34"/>
  <c r="V222" i="34" s="1"/>
  <c r="U222" i="34"/>
  <c r="T47" i="34"/>
  <c r="V47" i="34" s="1"/>
  <c r="U47" i="34"/>
  <c r="T16" i="34"/>
  <c r="V16" i="34" s="1"/>
  <c r="U16" i="34"/>
  <c r="T58" i="34"/>
  <c r="V58" i="34" s="1"/>
  <c r="U58" i="34"/>
  <c r="T50" i="34"/>
  <c r="V50" i="34" s="1"/>
  <c r="U50" i="34"/>
  <c r="T71" i="34"/>
  <c r="V71" i="34" s="1"/>
  <c r="U71" i="34"/>
  <c r="T63" i="34"/>
  <c r="V63" i="34" s="1"/>
  <c r="U63" i="34"/>
  <c r="T64" i="34"/>
  <c r="V64" i="34" s="1"/>
  <c r="U64" i="34"/>
  <c r="T87" i="34"/>
  <c r="V87" i="34" s="1"/>
  <c r="U87" i="34"/>
  <c r="T93" i="34"/>
  <c r="V93" i="34" s="1"/>
  <c r="U93" i="34"/>
  <c r="T80" i="34"/>
  <c r="V80" i="34" s="1"/>
  <c r="U80" i="34"/>
  <c r="T111" i="34"/>
  <c r="V111" i="34" s="1"/>
  <c r="U111" i="34"/>
  <c r="T174" i="34"/>
  <c r="V174" i="34" s="1"/>
  <c r="U174" i="34"/>
  <c r="T129" i="34"/>
  <c r="V129" i="34" s="1"/>
  <c r="U129" i="34"/>
  <c r="T60" i="34"/>
  <c r="V60" i="34" s="1"/>
  <c r="U60" i="34"/>
  <c r="T113" i="34"/>
  <c r="V113" i="34" s="1"/>
  <c r="U113" i="34"/>
  <c r="T175" i="34"/>
  <c r="V175" i="34" s="1"/>
  <c r="U175" i="34"/>
  <c r="T176" i="34"/>
  <c r="V176" i="34" s="1"/>
  <c r="U176" i="34"/>
  <c r="T177" i="34"/>
  <c r="V177" i="34" s="1"/>
  <c r="U177" i="34"/>
  <c r="T178" i="34"/>
  <c r="V178" i="34" s="1"/>
  <c r="U178" i="34"/>
  <c r="T153" i="34"/>
  <c r="V153" i="34" s="1"/>
  <c r="U153" i="34"/>
  <c r="T179" i="34"/>
  <c r="V179" i="34" s="1"/>
  <c r="U179" i="34"/>
  <c r="T42" i="34"/>
  <c r="V42" i="34" s="1"/>
  <c r="U42" i="34"/>
  <c r="T35" i="34"/>
  <c r="V35" i="34" s="1"/>
  <c r="U35" i="34"/>
  <c r="T79" i="34"/>
  <c r="V79" i="34" s="1"/>
  <c r="U79" i="34"/>
  <c r="T72" i="34"/>
  <c r="V72" i="34" s="1"/>
  <c r="U72" i="34"/>
  <c r="T88" i="34"/>
  <c r="V88" i="34" s="1"/>
  <c r="U88" i="34"/>
  <c r="T57" i="34"/>
  <c r="V57" i="34" s="1"/>
  <c r="U57" i="34"/>
  <c r="T77" i="34"/>
  <c r="V77" i="34" s="1"/>
  <c r="U77" i="34"/>
  <c r="T100" i="34"/>
  <c r="V100" i="34" s="1"/>
  <c r="U100" i="34"/>
  <c r="T103" i="34"/>
  <c r="V103" i="34" s="1"/>
  <c r="U103" i="34"/>
  <c r="T180" i="34"/>
  <c r="V180" i="34" s="1"/>
  <c r="U180" i="34"/>
  <c r="T131" i="34"/>
  <c r="V131" i="34" s="1"/>
  <c r="U131" i="34"/>
  <c r="T181" i="34"/>
  <c r="V181" i="34" s="1"/>
  <c r="U181" i="34"/>
  <c r="T123" i="34"/>
  <c r="V123" i="34" s="1"/>
  <c r="U123" i="34"/>
  <c r="T182" i="34"/>
  <c r="V182" i="34" s="1"/>
  <c r="U182" i="34"/>
  <c r="T126" i="34"/>
  <c r="V126" i="34" s="1"/>
  <c r="U126" i="34"/>
  <c r="T183" i="34"/>
  <c r="V183" i="34" s="1"/>
  <c r="U183" i="34"/>
  <c r="T184" i="34"/>
  <c r="V184" i="34" s="1"/>
  <c r="U184" i="34"/>
  <c r="T185" i="34"/>
  <c r="V185" i="34" s="1"/>
  <c r="U185" i="34"/>
  <c r="T144" i="34"/>
  <c r="V144" i="34" s="1"/>
  <c r="U144" i="34"/>
  <c r="T186" i="34"/>
  <c r="V186" i="34" s="1"/>
  <c r="U186" i="34"/>
  <c r="T187" i="34"/>
  <c r="V187" i="34" s="1"/>
  <c r="U187" i="34"/>
  <c r="T188" i="34"/>
  <c r="V188" i="34" s="1"/>
  <c r="U188" i="34"/>
  <c r="T145" i="34"/>
  <c r="V145" i="34" s="1"/>
  <c r="U145" i="34"/>
  <c r="T155" i="34"/>
  <c r="V155" i="34" s="1"/>
  <c r="U155" i="34"/>
  <c r="T189" i="34"/>
  <c r="V189" i="34" s="1"/>
  <c r="U189" i="34"/>
  <c r="T190" i="34"/>
  <c r="V190" i="34" s="1"/>
  <c r="U190" i="34"/>
  <c r="T25" i="34"/>
  <c r="V25" i="34" s="1"/>
  <c r="U25" i="34"/>
  <c r="T104" i="34"/>
  <c r="V104" i="34" s="1"/>
  <c r="U104" i="34"/>
  <c r="T56" i="34"/>
  <c r="V56" i="34" s="1"/>
  <c r="U56" i="34"/>
  <c r="T196" i="34"/>
  <c r="V196" i="34" s="1"/>
  <c r="U196" i="34"/>
  <c r="T92" i="34"/>
  <c r="V92" i="34" s="1"/>
  <c r="U92" i="34"/>
  <c r="T197" i="34"/>
  <c r="V197" i="34" s="1"/>
  <c r="U197" i="34"/>
  <c r="T198" i="34"/>
  <c r="V198" i="34" s="1"/>
  <c r="U198" i="34"/>
  <c r="T101" i="34"/>
  <c r="V101" i="34" s="1"/>
  <c r="U101" i="34"/>
  <c r="T199" i="34"/>
  <c r="V199" i="34" s="1"/>
  <c r="U199" i="34"/>
  <c r="T200" i="34"/>
  <c r="V200" i="34" s="1"/>
  <c r="U200" i="34"/>
  <c r="T201" i="34"/>
  <c r="V201" i="34" s="1"/>
  <c r="U201" i="34"/>
  <c r="T151" i="34"/>
  <c r="V151" i="34" s="1"/>
  <c r="U151" i="34"/>
  <c r="T135" i="34"/>
  <c r="V135" i="34" s="1"/>
  <c r="U135" i="34"/>
  <c r="T146" i="34"/>
  <c r="V146" i="34" s="1"/>
  <c r="U146" i="34"/>
  <c r="T121" i="34"/>
  <c r="V121" i="34" s="1"/>
  <c r="U121" i="34"/>
  <c r="T134" i="34"/>
  <c r="V134" i="34" s="1"/>
  <c r="U134" i="34"/>
  <c r="T154" i="34"/>
  <c r="V154" i="34" s="1"/>
  <c r="U154" i="34"/>
  <c r="T230" i="34"/>
  <c r="V230" i="34" s="1"/>
  <c r="U230" i="34"/>
  <c r="T231" i="34"/>
  <c r="V231" i="34" s="1"/>
  <c r="U231" i="34"/>
  <c r="T68" i="34"/>
  <c r="V68" i="34" s="1"/>
  <c r="U68" i="34"/>
  <c r="T84" i="34"/>
  <c r="V84" i="34" s="1"/>
  <c r="U84" i="34"/>
  <c r="T99" i="34"/>
  <c r="V99" i="34" s="1"/>
  <c r="U99" i="34"/>
  <c r="T109" i="34"/>
  <c r="V109" i="34" s="1"/>
  <c r="U109" i="34"/>
  <c r="T202" i="34"/>
  <c r="V202" i="34" s="1"/>
  <c r="U202" i="34"/>
  <c r="T73" i="34"/>
  <c r="V73" i="34" s="1"/>
  <c r="U73" i="34"/>
  <c r="T105" i="34"/>
  <c r="V105" i="34" s="1"/>
  <c r="U105" i="34"/>
  <c r="T122" i="34"/>
  <c r="V122" i="34" s="1"/>
  <c r="U122" i="34"/>
  <c r="T118" i="34"/>
  <c r="V118" i="34" s="1"/>
  <c r="U118" i="34"/>
  <c r="T128" i="34"/>
  <c r="V128" i="34" s="1"/>
  <c r="U128" i="34"/>
  <c r="T147" i="34"/>
  <c r="V147" i="34" s="1"/>
  <c r="U147" i="34"/>
  <c r="T142" i="34"/>
  <c r="V142" i="34" s="1"/>
  <c r="U142" i="34"/>
  <c r="T136" i="34"/>
  <c r="V136" i="34" s="1"/>
  <c r="U136" i="34"/>
  <c r="T140" i="34"/>
  <c r="V140" i="34" s="1"/>
  <c r="U140" i="34"/>
  <c r="T112" i="34"/>
  <c r="V112" i="34" s="1"/>
  <c r="U112" i="34"/>
  <c r="T138" i="34"/>
  <c r="V138" i="34" s="1"/>
  <c r="U138" i="34"/>
  <c r="T203" i="34"/>
  <c r="V203" i="34" s="1"/>
  <c r="U203" i="34"/>
  <c r="T204" i="34"/>
  <c r="V204" i="34" s="1"/>
  <c r="U204" i="34"/>
  <c r="T205" i="34"/>
  <c r="V205" i="34" s="1"/>
  <c r="U205" i="34"/>
  <c r="T206" i="34"/>
  <c r="V206" i="34" s="1"/>
  <c r="U206" i="34"/>
  <c r="T207" i="34"/>
  <c r="V207" i="34" s="1"/>
  <c r="U207" i="34"/>
  <c r="T232" i="34"/>
  <c r="V232" i="34" s="1"/>
  <c r="U232" i="34"/>
  <c r="T233" i="34"/>
  <c r="V233" i="34" s="1"/>
  <c r="U233" i="34"/>
  <c r="T20" i="34"/>
  <c r="V20" i="34" s="1"/>
  <c r="U20" i="34"/>
  <c r="T70" i="34"/>
  <c r="V70" i="34" s="1"/>
  <c r="U70" i="34"/>
  <c r="T98" i="34"/>
  <c r="V98" i="34" s="1"/>
  <c r="U98" i="34"/>
  <c r="T117" i="34"/>
  <c r="V117" i="34" s="1"/>
  <c r="U117" i="34"/>
  <c r="T91" i="34"/>
  <c r="V91" i="34" s="1"/>
  <c r="U91" i="34"/>
  <c r="T173" i="34"/>
  <c r="V173" i="34" s="1"/>
  <c r="U173" i="34"/>
  <c r="T24" i="34"/>
  <c r="V24" i="34" s="1"/>
  <c r="U24" i="34"/>
  <c r="T22" i="34"/>
  <c r="V22" i="34" s="1"/>
  <c r="U22" i="34"/>
  <c r="T85" i="34"/>
  <c r="V85" i="34" s="1"/>
  <c r="U85" i="34"/>
  <c r="T224" i="34"/>
  <c r="V224" i="34" s="1"/>
  <c r="U224" i="34"/>
  <c r="T225" i="34"/>
  <c r="V225" i="34" s="1"/>
  <c r="U225" i="34"/>
  <c r="T234" i="34"/>
  <c r="V234" i="34" s="1"/>
  <c r="U234" i="34"/>
  <c r="T235" i="34"/>
  <c r="V235" i="34" s="1"/>
  <c r="U235" i="34"/>
  <c r="T37" i="34"/>
  <c r="V37" i="34" s="1"/>
  <c r="U37" i="34"/>
  <c r="T28" i="34"/>
  <c r="V28" i="34" s="1"/>
  <c r="U28" i="34"/>
  <c r="T124" i="34"/>
  <c r="V124" i="34" s="1"/>
  <c r="U124" i="34"/>
  <c r="T96" i="34"/>
  <c r="V96" i="34" s="1"/>
  <c r="U96" i="34"/>
  <c r="T195" i="34"/>
  <c r="V195" i="34" s="1"/>
  <c r="U195" i="34"/>
  <c r="T27" i="34"/>
  <c r="V27" i="34" s="1"/>
  <c r="U27" i="34"/>
  <c r="T107" i="34"/>
  <c r="V107" i="34" s="1"/>
  <c r="U107" i="34"/>
  <c r="T116" i="34"/>
  <c r="V116" i="34" s="1"/>
  <c r="U116" i="34"/>
  <c r="T236" i="34"/>
  <c r="V236" i="34" s="1"/>
  <c r="U236" i="34"/>
  <c r="T130" i="34"/>
  <c r="V130" i="34" s="1"/>
  <c r="U130" i="34"/>
  <c r="T102" i="34"/>
  <c r="V102" i="34" s="1"/>
  <c r="U102" i="34"/>
  <c r="T67" i="34"/>
  <c r="V67" i="34" s="1"/>
  <c r="U67" i="34"/>
  <c r="T137" i="34"/>
  <c r="V137" i="34" s="1"/>
  <c r="U137" i="34"/>
  <c r="T148" i="34"/>
  <c r="V148" i="34" s="1"/>
  <c r="U148" i="34"/>
  <c r="T74" i="34"/>
  <c r="V74" i="34" s="1"/>
  <c r="U74" i="34"/>
  <c r="T237" i="34"/>
  <c r="V237" i="34" s="1"/>
  <c r="U237" i="34"/>
  <c r="T238" i="34"/>
  <c r="V238" i="34" s="1"/>
  <c r="U238" i="34"/>
  <c r="T170" i="34"/>
  <c r="V170" i="34" s="1"/>
  <c r="U170" i="34"/>
  <c r="T171" i="34"/>
  <c r="V171" i="34" s="1"/>
  <c r="U171" i="34"/>
  <c r="T226" i="34"/>
  <c r="V226" i="34" s="1"/>
  <c r="U226" i="34"/>
  <c r="T239" i="34"/>
  <c r="V239" i="34" s="1"/>
  <c r="U239" i="34"/>
  <c r="T141" i="34"/>
  <c r="V141" i="34" s="1"/>
  <c r="U141" i="34"/>
  <c r="T120" i="34"/>
  <c r="V120" i="34" s="1"/>
  <c r="U120" i="34"/>
  <c r="T223" i="34"/>
  <c r="V223" i="34" s="1"/>
  <c r="U223" i="34"/>
  <c r="T240" i="34"/>
  <c r="V240" i="34" s="1"/>
  <c r="U240" i="34"/>
  <c r="T241" i="34"/>
  <c r="V241" i="34" s="1"/>
  <c r="U241" i="34"/>
  <c r="T191" i="34"/>
  <c r="V191" i="34" s="1"/>
  <c r="U191" i="34"/>
  <c r="T192" i="34"/>
  <c r="V192" i="34" s="1"/>
  <c r="U192" i="34"/>
  <c r="T193" i="34"/>
  <c r="V193" i="34" s="1"/>
  <c r="U193" i="34"/>
  <c r="T194" i="34"/>
  <c r="V194" i="34" s="1"/>
  <c r="U194" i="34"/>
  <c r="U95" i="34"/>
  <c r="T95" i="34"/>
  <c r="V95" i="34" s="1"/>
  <c r="U169" i="34"/>
  <c r="T169" i="34"/>
  <c r="V169" i="34" s="1"/>
  <c r="U149" i="34"/>
  <c r="T149" i="34"/>
  <c r="V149" i="34" s="1"/>
  <c r="U168" i="34"/>
  <c r="T168" i="34"/>
  <c r="V168" i="34" s="1"/>
  <c r="U83" i="34"/>
  <c r="T83" i="34"/>
  <c r="V83" i="34" s="1"/>
  <c r="U61" i="34"/>
  <c r="T61" i="34"/>
  <c r="V61" i="34" s="1"/>
  <c r="U4" i="34"/>
  <c r="T4" i="34"/>
  <c r="V4" i="34" s="1"/>
  <c r="U167" i="34"/>
  <c r="T167" i="34"/>
  <c r="V167" i="34" s="1"/>
  <c r="U166" i="34"/>
  <c r="T166" i="34"/>
  <c r="V166" i="34" s="1"/>
  <c r="U133" i="34"/>
  <c r="T133" i="34"/>
  <c r="V133" i="34" s="1"/>
  <c r="U165" i="34"/>
  <c r="T165" i="34"/>
  <c r="V165" i="34" s="1"/>
  <c r="U114" i="34"/>
  <c r="T114" i="34"/>
  <c r="V114" i="34" s="1"/>
  <c r="U76" i="34"/>
  <c r="T76" i="34"/>
  <c r="V76" i="34" s="1"/>
  <c r="U55" i="34"/>
  <c r="T55" i="34"/>
  <c r="V55" i="34" s="1"/>
  <c r="U52" i="34"/>
  <c r="T52" i="34"/>
  <c r="V52" i="34" s="1"/>
  <c r="U10" i="34"/>
  <c r="T10" i="34"/>
  <c r="V10" i="34" s="1"/>
  <c r="U164" i="34"/>
  <c r="T164" i="34"/>
  <c r="V164" i="34" s="1"/>
  <c r="U108" i="34"/>
  <c r="T108" i="34"/>
  <c r="V108" i="34" s="1"/>
  <c r="U82" i="34"/>
  <c r="T82" i="34"/>
  <c r="V82" i="34" s="1"/>
  <c r="U75" i="34"/>
  <c r="T75" i="34"/>
  <c r="V75" i="34" s="1"/>
  <c r="U13" i="34"/>
  <c r="T13" i="34"/>
  <c r="V13" i="34" s="1"/>
  <c r="U163" i="34"/>
  <c r="T163" i="34"/>
  <c r="V163" i="34" s="1"/>
  <c r="U32" i="34"/>
  <c r="T32" i="34"/>
  <c r="V32" i="34" s="1"/>
  <c r="U65" i="34"/>
  <c r="T65" i="34"/>
  <c r="V65" i="34" s="1"/>
  <c r="U40" i="34"/>
  <c r="T40" i="34"/>
  <c r="V40" i="34" s="1"/>
  <c r="U38" i="34"/>
  <c r="T38" i="34"/>
  <c r="V38" i="34" s="1"/>
  <c r="U54" i="34"/>
  <c r="T54" i="34"/>
  <c r="V54" i="34" s="1"/>
  <c r="U45" i="34"/>
  <c r="T45" i="34"/>
  <c r="V45" i="34" s="1"/>
  <c r="U26" i="34"/>
  <c r="T26" i="34"/>
  <c r="V26" i="34" s="1"/>
  <c r="U6" i="34"/>
  <c r="T6" i="34"/>
  <c r="V6" i="34" s="1"/>
  <c r="U162" i="34"/>
  <c r="T162" i="34"/>
  <c r="V162" i="34" s="1"/>
  <c r="U161" i="34"/>
  <c r="T161" i="34"/>
  <c r="V161" i="34" s="1"/>
  <c r="U160" i="34"/>
  <c r="T160" i="34"/>
  <c r="V160" i="34" s="1"/>
  <c r="U110" i="34"/>
  <c r="T110" i="34"/>
  <c r="V110" i="34" s="1"/>
  <c r="U119" i="34"/>
  <c r="T119" i="34"/>
  <c r="V119" i="34" s="1"/>
  <c r="U143" i="34"/>
  <c r="T143" i="34"/>
  <c r="V143" i="34" s="1"/>
  <c r="U159" i="34"/>
  <c r="T159" i="34"/>
  <c r="V159" i="34" s="1"/>
  <c r="U158" i="34"/>
  <c r="T158" i="34"/>
  <c r="V158" i="34" s="1"/>
  <c r="U51" i="34"/>
  <c r="T51" i="34"/>
  <c r="V51" i="34" s="1"/>
  <c r="U46" i="34"/>
  <c r="T46" i="34"/>
  <c r="V46" i="34" s="1"/>
  <c r="U59" i="34"/>
  <c r="T59" i="34"/>
  <c r="V59" i="34" s="1"/>
  <c r="U125" i="34"/>
  <c r="T125" i="34"/>
  <c r="V125" i="34" s="1"/>
  <c r="U12" i="34"/>
  <c r="T12" i="34"/>
  <c r="V12" i="34" s="1"/>
  <c r="U19" i="34"/>
  <c r="T19" i="34"/>
  <c r="V19" i="34" s="1"/>
  <c r="U31" i="34"/>
  <c r="T31" i="34"/>
  <c r="V31" i="34" s="1"/>
  <c r="U11" i="34"/>
  <c r="T11" i="34"/>
  <c r="V11" i="34" s="1"/>
  <c r="U15" i="34"/>
  <c r="T15" i="34"/>
  <c r="V15" i="34" s="1"/>
  <c r="U36" i="34"/>
  <c r="T36" i="34"/>
  <c r="V36" i="34" s="1"/>
  <c r="U157" i="34"/>
  <c r="T157" i="34"/>
  <c r="V157" i="34" s="1"/>
  <c r="U106" i="34"/>
  <c r="T106" i="34"/>
  <c r="V106" i="34" s="1"/>
  <c r="U156" i="34"/>
  <c r="T156" i="34"/>
  <c r="V156" i="34" s="1"/>
  <c r="U152" i="34"/>
  <c r="T152" i="34"/>
  <c r="V152" i="34" s="1"/>
  <c r="U49" i="34"/>
  <c r="T49" i="34"/>
  <c r="V49" i="34" s="1"/>
  <c r="U78" i="34"/>
  <c r="T78" i="34"/>
  <c r="V78" i="34" s="1"/>
  <c r="U34" i="34"/>
  <c r="T34" i="34"/>
  <c r="V34" i="34" s="1"/>
  <c r="U39" i="34"/>
  <c r="T39" i="34"/>
  <c r="V39" i="34" s="1"/>
  <c r="U44" i="34"/>
  <c r="T44" i="34"/>
  <c r="V44" i="34" s="1"/>
  <c r="U17" i="34"/>
  <c r="T17" i="34"/>
  <c r="V17" i="34" s="1"/>
  <c r="U18" i="34"/>
  <c r="T18" i="34"/>
  <c r="V18" i="34" s="1"/>
  <c r="U7" i="34"/>
  <c r="T7" i="34"/>
  <c r="V7" i="34" s="1"/>
  <c r="F29" i="34"/>
  <c r="E29" i="34"/>
  <c r="F172" i="34"/>
  <c r="E172" i="34"/>
  <c r="F62" i="34"/>
  <c r="E62" i="34"/>
  <c r="F43" i="34"/>
  <c r="E43" i="34"/>
  <c r="F41" i="34"/>
  <c r="E41" i="34"/>
  <c r="F21" i="34"/>
  <c r="E21" i="34"/>
  <c r="F86" i="34"/>
  <c r="E86" i="34"/>
  <c r="F94" i="34"/>
  <c r="E94" i="34"/>
  <c r="F69" i="34"/>
  <c r="E69" i="34"/>
  <c r="F53" i="34"/>
  <c r="E53" i="34"/>
  <c r="F132" i="34"/>
  <c r="E132" i="34"/>
  <c r="F9" i="34"/>
  <c r="E9" i="34"/>
  <c r="F95" i="34"/>
  <c r="E95" i="34"/>
  <c r="F169" i="34"/>
  <c r="E169" i="34"/>
  <c r="F149" i="34"/>
  <c r="E149" i="34"/>
  <c r="F168" i="34"/>
  <c r="E168" i="34"/>
  <c r="F83" i="34"/>
  <c r="E83" i="34"/>
  <c r="F61" i="34"/>
  <c r="E61" i="34"/>
  <c r="F4" i="34"/>
  <c r="E4" i="34"/>
  <c r="F167" i="34"/>
  <c r="E167" i="34"/>
  <c r="F166" i="34"/>
  <c r="E166" i="34"/>
  <c r="F133" i="34"/>
  <c r="E133" i="34"/>
  <c r="F165" i="34"/>
  <c r="E165" i="34"/>
  <c r="F114" i="34"/>
  <c r="E114" i="34"/>
  <c r="F76" i="34"/>
  <c r="E76" i="34"/>
  <c r="F55" i="34"/>
  <c r="E55" i="34"/>
  <c r="F52" i="34"/>
  <c r="E52" i="34"/>
  <c r="F10" i="34"/>
  <c r="E10" i="34"/>
  <c r="F164" i="34"/>
  <c r="E164" i="34"/>
  <c r="F108" i="34"/>
  <c r="E108" i="34"/>
  <c r="F82" i="34"/>
  <c r="E82" i="34"/>
  <c r="F75" i="34"/>
  <c r="E75" i="34"/>
  <c r="F13" i="34"/>
  <c r="E13" i="34"/>
  <c r="F163" i="34"/>
  <c r="E163" i="34"/>
  <c r="F32" i="34"/>
  <c r="E32" i="34"/>
  <c r="F65" i="34"/>
  <c r="E65" i="34"/>
  <c r="F40" i="34"/>
  <c r="E40" i="34"/>
  <c r="F38" i="34"/>
  <c r="E38" i="34"/>
  <c r="F54" i="34"/>
  <c r="E54" i="34"/>
  <c r="F45" i="34"/>
  <c r="E45" i="34"/>
  <c r="F26" i="34"/>
  <c r="E26" i="34"/>
  <c r="F6" i="34"/>
  <c r="E6" i="34"/>
  <c r="F162" i="34"/>
  <c r="E162" i="34"/>
  <c r="F161" i="34"/>
  <c r="E161" i="34"/>
  <c r="F160" i="34"/>
  <c r="E160" i="34"/>
  <c r="F110" i="34"/>
  <c r="E110" i="34"/>
  <c r="F119" i="34"/>
  <c r="E119" i="34"/>
  <c r="F143" i="34"/>
  <c r="E143" i="34"/>
  <c r="F159" i="34"/>
  <c r="E159" i="34"/>
  <c r="F158" i="34"/>
  <c r="E158" i="34"/>
  <c r="F51" i="34"/>
  <c r="E51" i="34"/>
  <c r="F46" i="34"/>
  <c r="E46" i="34"/>
  <c r="F59" i="34"/>
  <c r="E59" i="34"/>
  <c r="F125" i="34"/>
  <c r="E125" i="34"/>
  <c r="F12" i="34"/>
  <c r="E12" i="34"/>
  <c r="F19" i="34"/>
  <c r="E19" i="34"/>
  <c r="F31" i="34"/>
  <c r="E31" i="34"/>
  <c r="F11" i="34"/>
  <c r="E11" i="34"/>
  <c r="F15" i="34"/>
  <c r="E15" i="34"/>
  <c r="F36" i="34"/>
  <c r="E36" i="34"/>
  <c r="F157" i="34"/>
  <c r="E157" i="34"/>
  <c r="F106" i="34"/>
  <c r="E106" i="34"/>
  <c r="F156" i="34"/>
  <c r="E156" i="34"/>
  <c r="F152" i="34"/>
  <c r="E152" i="34"/>
  <c r="F49" i="34"/>
  <c r="E49" i="34"/>
  <c r="F78" i="34"/>
  <c r="E78" i="34"/>
  <c r="F34" i="34"/>
  <c r="E34" i="34"/>
  <c r="F39" i="34"/>
  <c r="E39" i="34"/>
  <c r="F44" i="34"/>
  <c r="E44" i="34"/>
  <c r="F17" i="34"/>
  <c r="E17" i="34"/>
  <c r="F18" i="34"/>
  <c r="E18" i="34"/>
  <c r="F7" i="34"/>
  <c r="E7" i="34"/>
  <c r="E30" i="34"/>
  <c r="F30" i="34"/>
  <c r="E33" i="34"/>
  <c r="F33" i="34"/>
  <c r="E48" i="34"/>
  <c r="F48" i="34"/>
  <c r="E14" i="34"/>
  <c r="F14" i="34"/>
  <c r="E89" i="34"/>
  <c r="F89" i="34"/>
  <c r="E115" i="34"/>
  <c r="F115" i="34"/>
  <c r="E127" i="34"/>
  <c r="F127" i="34"/>
  <c r="E208" i="34"/>
  <c r="F208" i="34"/>
  <c r="E139" i="34"/>
  <c r="F139" i="34"/>
  <c r="E209" i="34"/>
  <c r="F209" i="34"/>
  <c r="E210" i="34"/>
  <c r="F210" i="34"/>
  <c r="E211" i="34"/>
  <c r="F211" i="34"/>
  <c r="E212" i="34"/>
  <c r="F212" i="34"/>
  <c r="E150" i="34"/>
  <c r="F150" i="34"/>
  <c r="E213" i="34"/>
  <c r="F213" i="34"/>
  <c r="E90" i="34"/>
  <c r="F90" i="34"/>
  <c r="E66" i="34"/>
  <c r="F66" i="34"/>
  <c r="E81" i="34"/>
  <c r="F81" i="34"/>
  <c r="E97" i="34"/>
  <c r="F97" i="34"/>
  <c r="E214" i="34"/>
  <c r="F214" i="34"/>
  <c r="E215" i="34"/>
  <c r="F215" i="34"/>
  <c r="E216" i="34"/>
  <c r="F216" i="34"/>
  <c r="E217" i="34"/>
  <c r="F217" i="34"/>
  <c r="E218" i="34"/>
  <c r="F218" i="34"/>
  <c r="E219" i="34"/>
  <c r="F219" i="34"/>
  <c r="E220" i="34"/>
  <c r="F220" i="34"/>
  <c r="E221" i="34"/>
  <c r="F221" i="34"/>
  <c r="E222" i="34"/>
  <c r="F222" i="34"/>
  <c r="E47" i="34"/>
  <c r="F47" i="34"/>
  <c r="E16" i="34"/>
  <c r="F16" i="34"/>
  <c r="E58" i="34"/>
  <c r="F58" i="34"/>
  <c r="E50" i="34"/>
  <c r="F50" i="34"/>
  <c r="E71" i="34"/>
  <c r="F71" i="34"/>
  <c r="E63" i="34"/>
  <c r="F63" i="34"/>
  <c r="E64" i="34"/>
  <c r="F64" i="34"/>
  <c r="E87" i="34"/>
  <c r="F87" i="34"/>
  <c r="E93" i="34"/>
  <c r="F93" i="34"/>
  <c r="E80" i="34"/>
  <c r="F80" i="34"/>
  <c r="E111" i="34"/>
  <c r="F111" i="34"/>
  <c r="E174" i="34"/>
  <c r="F174" i="34"/>
  <c r="E129" i="34"/>
  <c r="F129" i="34"/>
  <c r="E60" i="34"/>
  <c r="F60" i="34"/>
  <c r="E113" i="34"/>
  <c r="F113" i="34"/>
  <c r="E175" i="34"/>
  <c r="F175" i="34"/>
  <c r="E176" i="34"/>
  <c r="F176" i="34"/>
  <c r="E177" i="34"/>
  <c r="F177" i="34"/>
  <c r="E178" i="34"/>
  <c r="F178" i="34"/>
  <c r="E153" i="34"/>
  <c r="F153" i="34"/>
  <c r="E179" i="34"/>
  <c r="F179" i="34"/>
  <c r="E42" i="34"/>
  <c r="F42" i="34"/>
  <c r="E35" i="34"/>
  <c r="F35" i="34"/>
  <c r="E79" i="34"/>
  <c r="F79" i="34"/>
  <c r="E72" i="34"/>
  <c r="F72" i="34"/>
  <c r="E88" i="34"/>
  <c r="F88" i="34"/>
  <c r="E57" i="34"/>
  <c r="F57" i="34"/>
  <c r="E77" i="34"/>
  <c r="F77" i="34"/>
  <c r="E100" i="34"/>
  <c r="F100" i="34"/>
  <c r="E103" i="34"/>
  <c r="F103" i="34"/>
  <c r="E180" i="34"/>
  <c r="F180" i="34"/>
  <c r="E131" i="34"/>
  <c r="F131" i="34"/>
  <c r="E181" i="34"/>
  <c r="F181" i="34"/>
  <c r="E123" i="34"/>
  <c r="F123" i="34"/>
  <c r="E182" i="34"/>
  <c r="F182" i="34"/>
  <c r="E126" i="34"/>
  <c r="F126" i="34"/>
  <c r="E183" i="34"/>
  <c r="F183" i="34"/>
  <c r="E184" i="34"/>
  <c r="F184" i="34"/>
  <c r="E185" i="34"/>
  <c r="F185" i="34"/>
  <c r="E144" i="34"/>
  <c r="F144" i="34"/>
  <c r="E186" i="34"/>
  <c r="F186" i="34"/>
  <c r="E187" i="34"/>
  <c r="F187" i="34"/>
  <c r="E188" i="34"/>
  <c r="F188" i="34"/>
  <c r="E145" i="34"/>
  <c r="F145" i="34"/>
  <c r="E155" i="34"/>
  <c r="F155" i="34"/>
  <c r="E189" i="34"/>
  <c r="F189" i="34"/>
  <c r="E190" i="34"/>
  <c r="F190" i="34"/>
  <c r="E25" i="34"/>
  <c r="F25" i="34"/>
  <c r="E104" i="34"/>
  <c r="F104" i="34"/>
  <c r="E56" i="34"/>
  <c r="F56" i="34"/>
  <c r="E196" i="34"/>
  <c r="F196" i="34"/>
  <c r="E92" i="34"/>
  <c r="F92" i="34"/>
  <c r="E197" i="34"/>
  <c r="F197" i="34"/>
  <c r="E198" i="34"/>
  <c r="F198" i="34"/>
  <c r="E101" i="34"/>
  <c r="F101" i="34"/>
  <c r="E199" i="34"/>
  <c r="F199" i="34"/>
  <c r="E200" i="34"/>
  <c r="F200" i="34"/>
  <c r="E201" i="34"/>
  <c r="F201" i="34"/>
  <c r="E151" i="34"/>
  <c r="F151" i="34"/>
  <c r="E135" i="34"/>
  <c r="F135" i="34"/>
  <c r="E146" i="34"/>
  <c r="F146" i="34"/>
  <c r="E121" i="34"/>
  <c r="F121" i="34"/>
  <c r="E134" i="34"/>
  <c r="F134" i="34"/>
  <c r="E154" i="34"/>
  <c r="F154" i="34"/>
  <c r="E230" i="34"/>
  <c r="F230" i="34"/>
  <c r="E231" i="34"/>
  <c r="F231" i="34"/>
  <c r="E68" i="34"/>
  <c r="F68" i="34"/>
  <c r="E84" i="34"/>
  <c r="F84" i="34"/>
  <c r="E99" i="34"/>
  <c r="F99" i="34"/>
  <c r="E109" i="34"/>
  <c r="F109" i="34"/>
  <c r="E202" i="34"/>
  <c r="F202" i="34"/>
  <c r="E73" i="34"/>
  <c r="F73" i="34"/>
  <c r="E105" i="34"/>
  <c r="F105" i="34"/>
  <c r="E122" i="34"/>
  <c r="F122" i="34"/>
  <c r="E118" i="34"/>
  <c r="F118" i="34"/>
  <c r="E128" i="34"/>
  <c r="F128" i="34"/>
  <c r="E147" i="34"/>
  <c r="F147" i="34"/>
  <c r="E142" i="34"/>
  <c r="F142" i="34"/>
  <c r="E136" i="34"/>
  <c r="F136" i="34"/>
  <c r="E140" i="34"/>
  <c r="F140" i="34"/>
  <c r="E112" i="34"/>
  <c r="F112" i="34"/>
  <c r="E138" i="34"/>
  <c r="F138" i="34"/>
  <c r="E203" i="34"/>
  <c r="F203" i="34"/>
  <c r="E204" i="34"/>
  <c r="F204" i="34"/>
  <c r="E205" i="34"/>
  <c r="F205" i="34"/>
  <c r="E206" i="34"/>
  <c r="F206" i="34"/>
  <c r="E207" i="34"/>
  <c r="F207" i="34"/>
  <c r="E232" i="34"/>
  <c r="F232" i="34"/>
  <c r="E233" i="34"/>
  <c r="F233" i="34"/>
  <c r="E20" i="34"/>
  <c r="F20" i="34"/>
  <c r="E70" i="34"/>
  <c r="F70" i="34"/>
  <c r="E98" i="34"/>
  <c r="F98" i="34"/>
  <c r="E117" i="34"/>
  <c r="F117" i="34"/>
  <c r="E91" i="34"/>
  <c r="F91" i="34"/>
  <c r="E173" i="34"/>
  <c r="F173" i="34"/>
  <c r="E24" i="34"/>
  <c r="F24" i="34"/>
  <c r="E22" i="34"/>
  <c r="F22" i="34"/>
  <c r="E85" i="34"/>
  <c r="F85" i="34"/>
  <c r="E224" i="34"/>
  <c r="F224" i="34"/>
  <c r="E225" i="34"/>
  <c r="F225" i="34"/>
  <c r="E234" i="34"/>
  <c r="F234" i="34"/>
  <c r="E235" i="34"/>
  <c r="F235" i="34"/>
  <c r="E37" i="34"/>
  <c r="F37" i="34"/>
  <c r="E28" i="34"/>
  <c r="F28" i="34"/>
  <c r="E124" i="34"/>
  <c r="F124" i="34"/>
  <c r="E96" i="34"/>
  <c r="F96" i="34"/>
  <c r="E195" i="34"/>
  <c r="F195" i="34"/>
  <c r="E27" i="34"/>
  <c r="F27" i="34"/>
  <c r="E107" i="34"/>
  <c r="F107" i="34"/>
  <c r="E116" i="34"/>
  <c r="F116" i="34"/>
  <c r="E236" i="34"/>
  <c r="F236" i="34"/>
  <c r="E130" i="34"/>
  <c r="F130" i="34"/>
  <c r="E102" i="34"/>
  <c r="F102" i="34"/>
  <c r="E67" i="34"/>
  <c r="F67" i="34"/>
  <c r="E137" i="34"/>
  <c r="F137" i="34"/>
  <c r="E148" i="34"/>
  <c r="F148" i="34"/>
  <c r="E74" i="34"/>
  <c r="F74" i="34"/>
  <c r="E237" i="34"/>
  <c r="F237" i="34"/>
  <c r="E238" i="34"/>
  <c r="G238" i="34" s="1"/>
  <c r="F238" i="34"/>
  <c r="E170" i="34"/>
  <c r="F170" i="34"/>
  <c r="E171" i="34"/>
  <c r="F171" i="34"/>
  <c r="E226" i="34"/>
  <c r="F226" i="34"/>
  <c r="E239" i="34"/>
  <c r="F239" i="34"/>
  <c r="E141" i="34"/>
  <c r="F141" i="34"/>
  <c r="E120" i="34"/>
  <c r="F120" i="34"/>
  <c r="E223" i="34"/>
  <c r="F223" i="34"/>
  <c r="E240" i="34"/>
  <c r="F240" i="34"/>
  <c r="E241" i="34"/>
  <c r="F241" i="34"/>
  <c r="E191" i="34"/>
  <c r="F191" i="34"/>
  <c r="E192" i="34"/>
  <c r="F192" i="34"/>
  <c r="E193" i="34"/>
  <c r="F193" i="34"/>
  <c r="E194" i="34"/>
  <c r="F194" i="34"/>
  <c r="L6" i="33"/>
  <c r="M6" i="33" a="1"/>
  <c r="M6" i="33" s="1"/>
  <c r="L7" i="33"/>
  <c r="M7" i="33" a="1"/>
  <c r="M7" i="33" s="1"/>
  <c r="L8" i="33"/>
  <c r="M8" i="33" a="1"/>
  <c r="M8" i="33" s="1"/>
  <c r="L9" i="33"/>
  <c r="M9" i="33" a="1"/>
  <c r="M9" i="33" s="1"/>
  <c r="M5" i="33" a="1"/>
  <c r="M5" i="33" s="1"/>
  <c r="L5" i="33"/>
  <c r="M8" i="19" a="1"/>
  <c r="M8" i="19" s="1"/>
  <c r="G102" i="34" l="1"/>
  <c r="G124" i="34"/>
  <c r="G37" i="34"/>
  <c r="G112" i="34"/>
  <c r="G118" i="34"/>
  <c r="G72" i="34"/>
  <c r="G111" i="34"/>
  <c r="G71" i="34"/>
  <c r="G66" i="34"/>
  <c r="G127" i="34"/>
  <c r="G30" i="34"/>
  <c r="G18" i="34"/>
  <c r="G44" i="34"/>
  <c r="G34" i="34"/>
  <c r="G49" i="34"/>
  <c r="G15" i="34"/>
  <c r="G31" i="34"/>
  <c r="G12" i="34"/>
  <c r="G59" i="34"/>
  <c r="G51" i="34"/>
  <c r="G26" i="34"/>
  <c r="G54" i="34"/>
  <c r="G40" i="34"/>
  <c r="G32" i="34"/>
  <c r="G13" i="34"/>
  <c r="G82" i="34"/>
  <c r="G52" i="34"/>
  <c r="G76" i="34"/>
  <c r="G4" i="34"/>
  <c r="G83" i="34"/>
  <c r="G95" i="34"/>
  <c r="G132" i="34"/>
  <c r="G69" i="34"/>
  <c r="G86" i="34"/>
  <c r="G41" i="34"/>
  <c r="G62" i="34"/>
  <c r="G29" i="34"/>
  <c r="G5" i="34"/>
  <c r="G8" i="34"/>
  <c r="G228" i="34"/>
  <c r="AU228" i="34" s="1" a="1"/>
  <c r="AU228" i="34" s="1"/>
  <c r="AT228" i="34" a="1"/>
  <c r="AT228" i="34" s="1"/>
  <c r="G23" i="34"/>
  <c r="G120" i="34"/>
  <c r="G74" i="34"/>
  <c r="G22" i="34"/>
  <c r="G70" i="34"/>
  <c r="G147" i="34"/>
  <c r="G99" i="34"/>
  <c r="G101" i="34"/>
  <c r="G57" i="34"/>
  <c r="G129" i="34"/>
  <c r="G64" i="34"/>
  <c r="G47" i="34"/>
  <c r="G139" i="34"/>
  <c r="G48" i="34"/>
  <c r="G17" i="34"/>
  <c r="G36" i="34"/>
  <c r="G19" i="34"/>
  <c r="G46" i="34"/>
  <c r="G45" i="34"/>
  <c r="G38" i="34"/>
  <c r="G55" i="34"/>
  <c r="G61" i="34"/>
  <c r="G94" i="34"/>
  <c r="G43" i="34"/>
  <c r="G107" i="34"/>
  <c r="G117" i="34"/>
  <c r="G136" i="34"/>
  <c r="G105" i="34"/>
  <c r="G68" i="34"/>
  <c r="G151" i="34"/>
  <c r="G100" i="34"/>
  <c r="G113" i="34"/>
  <c r="G93" i="34"/>
  <c r="G58" i="34"/>
  <c r="G97" i="34"/>
  <c r="G89" i="34"/>
  <c r="G7" i="34"/>
  <c r="G39" i="34"/>
  <c r="G78" i="34"/>
  <c r="G106" i="34"/>
  <c r="G11" i="34"/>
  <c r="G6" i="34"/>
  <c r="G65" i="34"/>
  <c r="G75" i="34"/>
  <c r="G10" i="34"/>
  <c r="G114" i="34"/>
  <c r="G9" i="34"/>
  <c r="G53" i="34"/>
  <c r="G21" i="34"/>
  <c r="G67" i="34"/>
  <c r="G130" i="34"/>
  <c r="G116" i="34"/>
  <c r="G27" i="34"/>
  <c r="G96" i="34"/>
  <c r="G28" i="34"/>
  <c r="G85" i="34"/>
  <c r="G91" i="34"/>
  <c r="G98" i="34"/>
  <c r="G20" i="34"/>
  <c r="G140" i="34"/>
  <c r="G142" i="34"/>
  <c r="G128" i="34"/>
  <c r="G122" i="34"/>
  <c r="G73" i="34"/>
  <c r="G109" i="34"/>
  <c r="G84" i="34"/>
  <c r="G135" i="34"/>
  <c r="G92" i="34"/>
  <c r="G56" i="34"/>
  <c r="G25" i="34"/>
  <c r="G145" i="34"/>
  <c r="G131" i="34"/>
  <c r="G103" i="34"/>
  <c r="G77" i="34"/>
  <c r="G88" i="34"/>
  <c r="G79" i="34"/>
  <c r="G42" i="34"/>
  <c r="G153" i="34"/>
  <c r="G60" i="34"/>
  <c r="G80" i="34"/>
  <c r="G87" i="34"/>
  <c r="G63" i="34"/>
  <c r="G50" i="34"/>
  <c r="G16" i="34"/>
  <c r="G81" i="34"/>
  <c r="G90" i="34"/>
  <c r="G150" i="34"/>
  <c r="G115" i="34"/>
  <c r="G14" i="34"/>
  <c r="G33" i="34"/>
  <c r="G229" i="34"/>
  <c r="AT229" i="34" s="1" a="1"/>
  <c r="AT229" i="34" s="1"/>
  <c r="AU229" i="34" a="1"/>
  <c r="AU229" i="34" s="1"/>
  <c r="G195" i="34"/>
  <c r="AT195" i="34" s="1" a="1"/>
  <c r="AT195" i="34" s="1"/>
  <c r="G166" i="34"/>
  <c r="AT166" i="34" s="1" a="1"/>
  <c r="AT166" i="34" s="1"/>
  <c r="G149" i="34"/>
  <c r="AU149" i="34" s="1" a="1"/>
  <c r="AU149" i="34" s="1"/>
  <c r="G146" i="34"/>
  <c r="AU146" i="34" s="1" a="1"/>
  <c r="AU146" i="34" s="1"/>
  <c r="G161" i="34"/>
  <c r="AT161" i="34" s="1" a="1"/>
  <c r="AT161" i="34" s="1"/>
  <c r="G227" i="34"/>
  <c r="F161" i="37"/>
  <c r="F152" i="37"/>
  <c r="F184" i="37"/>
  <c r="F180" i="37"/>
  <c r="F176" i="37"/>
  <c r="F172" i="37"/>
  <c r="F168" i="37"/>
  <c r="F164" i="37"/>
  <c r="F182" i="37"/>
  <c r="F178" i="37"/>
  <c r="F174" i="37"/>
  <c r="F170" i="37"/>
  <c r="F166" i="37"/>
  <c r="F162" i="37"/>
  <c r="F183" i="37"/>
  <c r="F179" i="37"/>
  <c r="F175" i="37"/>
  <c r="F171" i="37"/>
  <c r="F167" i="37"/>
  <c r="F163" i="37"/>
  <c r="F185" i="37"/>
  <c r="F181" i="37"/>
  <c r="F177" i="37"/>
  <c r="F173" i="37"/>
  <c r="F169" i="37"/>
  <c r="F165" i="37"/>
  <c r="F56" i="37"/>
  <c r="F144" i="37"/>
  <c r="F160" i="37"/>
  <c r="F96" i="37"/>
  <c r="F88" i="37"/>
  <c r="F112" i="37"/>
  <c r="F72" i="37"/>
  <c r="F138" i="37"/>
  <c r="F136" i="37"/>
  <c r="F104" i="37"/>
  <c r="F53" i="37"/>
  <c r="F57" i="37"/>
  <c r="F61" i="37"/>
  <c r="F65" i="37"/>
  <c r="F69" i="37"/>
  <c r="F73" i="37"/>
  <c r="F77" i="37"/>
  <c r="F81" i="37"/>
  <c r="F85" i="37"/>
  <c r="F89" i="37"/>
  <c r="F93" i="37"/>
  <c r="F97" i="37"/>
  <c r="F101" i="37"/>
  <c r="F105" i="37"/>
  <c r="F109" i="37"/>
  <c r="F113" i="37"/>
  <c r="F117" i="37"/>
  <c r="F50" i="37"/>
  <c r="F54" i="37"/>
  <c r="F58" i="37"/>
  <c r="F62" i="37"/>
  <c r="F66" i="37"/>
  <c r="F70" i="37"/>
  <c r="F74" i="37"/>
  <c r="F78" i="37"/>
  <c r="F82" i="37"/>
  <c r="F86" i="37"/>
  <c r="F51" i="37"/>
  <c r="F55" i="37"/>
  <c r="F59" i="37"/>
  <c r="F63" i="37"/>
  <c r="F67" i="37"/>
  <c r="F71" i="37"/>
  <c r="F75" i="37"/>
  <c r="F79" i="37"/>
  <c r="F83" i="37"/>
  <c r="F87" i="37"/>
  <c r="F91" i="37"/>
  <c r="F95" i="37"/>
  <c r="F99" i="37"/>
  <c r="F103" i="37"/>
  <c r="F107" i="37"/>
  <c r="F111" i="37"/>
  <c r="F115" i="37"/>
  <c r="F119" i="37"/>
  <c r="F156" i="37"/>
  <c r="F148" i="37"/>
  <c r="F140" i="37"/>
  <c r="F132" i="37"/>
  <c r="F116" i="37"/>
  <c r="F108" i="37"/>
  <c r="F100" i="37"/>
  <c r="F92" i="37"/>
  <c r="F80" i="37"/>
  <c r="F64" i="37"/>
  <c r="F154" i="37"/>
  <c r="F146" i="37"/>
  <c r="F114" i="37"/>
  <c r="F106" i="37"/>
  <c r="F98" i="37"/>
  <c r="F90" i="37"/>
  <c r="F76" i="37"/>
  <c r="F60" i="37"/>
  <c r="F133" i="37"/>
  <c r="F137" i="37"/>
  <c r="F141" i="37"/>
  <c r="F145" i="37"/>
  <c r="F149" i="37"/>
  <c r="F153" i="37"/>
  <c r="F157" i="37"/>
  <c r="F135" i="37"/>
  <c r="F139" i="37"/>
  <c r="F143" i="37"/>
  <c r="F147" i="37"/>
  <c r="F151" i="37"/>
  <c r="F155" i="37"/>
  <c r="F159" i="37"/>
  <c r="F158" i="37"/>
  <c r="F150" i="37"/>
  <c r="F142" i="37"/>
  <c r="F134" i="37"/>
  <c r="F118" i="37"/>
  <c r="F110" i="37"/>
  <c r="F102" i="37"/>
  <c r="F94" i="37"/>
  <c r="F84" i="37"/>
  <c r="F68" i="37"/>
  <c r="F52" i="37"/>
  <c r="F48" i="37"/>
  <c r="F21" i="37"/>
  <c r="F29" i="37"/>
  <c r="F5" i="37"/>
  <c r="F37" i="37"/>
  <c r="F13" i="37"/>
  <c r="F45" i="37"/>
  <c r="F22" i="37"/>
  <c r="F18" i="37"/>
  <c r="F14" i="37"/>
  <c r="F10" i="37"/>
  <c r="F6" i="37"/>
  <c r="F15" i="37"/>
  <c r="F31" i="37"/>
  <c r="F39" i="37"/>
  <c r="F9" i="37"/>
  <c r="F17" i="37"/>
  <c r="F25" i="37"/>
  <c r="F33" i="37"/>
  <c r="F41" i="37"/>
  <c r="F7" i="37"/>
  <c r="F23" i="37"/>
  <c r="F47" i="37"/>
  <c r="F11" i="37"/>
  <c r="F19" i="37"/>
  <c r="F27" i="37"/>
  <c r="F35" i="37"/>
  <c r="F43" i="37"/>
  <c r="F26" i="37"/>
  <c r="F30" i="37"/>
  <c r="F34" i="37"/>
  <c r="F38" i="37"/>
  <c r="F42" i="37"/>
  <c r="F46" i="37"/>
  <c r="F4" i="37"/>
  <c r="F8" i="37"/>
  <c r="F12" i="37"/>
  <c r="F16" i="37"/>
  <c r="F20" i="37"/>
  <c r="F24" i="37"/>
  <c r="F28" i="37"/>
  <c r="F32" i="37"/>
  <c r="F36" i="37"/>
  <c r="F40" i="37"/>
  <c r="F44" i="37"/>
  <c r="G202" i="34"/>
  <c r="AT202" i="34" s="1" a="1"/>
  <c r="AT202" i="34" s="1"/>
  <c r="G134" i="34"/>
  <c r="AU134" i="34" s="1" a="1"/>
  <c r="AU134" i="34" s="1"/>
  <c r="G197" i="34"/>
  <c r="AT197" i="34" s="1" a="1"/>
  <c r="AT197" i="34" s="1"/>
  <c r="G196" i="34"/>
  <c r="AU196" i="34" s="1" a="1"/>
  <c r="AU196" i="34" s="1"/>
  <c r="G186" i="34"/>
  <c r="AT186" i="34" s="1" a="1"/>
  <c r="AT186" i="34" s="1"/>
  <c r="G212" i="34"/>
  <c r="AU212" i="34" s="1" a="1"/>
  <c r="AU212" i="34" s="1"/>
  <c r="G162" i="34"/>
  <c r="AU162" i="34" s="1" a="1"/>
  <c r="AU162" i="34" s="1"/>
  <c r="G205" i="34"/>
  <c r="AT205" i="34" s="1" a="1"/>
  <c r="AT205" i="34" s="1"/>
  <c r="G230" i="34"/>
  <c r="AT230" i="34" s="1" a="1"/>
  <c r="AT230" i="34" s="1"/>
  <c r="G200" i="34"/>
  <c r="AT200" i="34" s="1" a="1"/>
  <c r="AT200" i="34" s="1"/>
  <c r="G190" i="34"/>
  <c r="AT190" i="34" s="1" a="1"/>
  <c r="AT190" i="34" s="1"/>
  <c r="G185" i="34"/>
  <c r="AT185" i="34" s="1" a="1"/>
  <c r="AT185" i="34" s="1"/>
  <c r="G179" i="34"/>
  <c r="AT179" i="34" s="1" a="1"/>
  <c r="AT179" i="34" s="1"/>
  <c r="G215" i="34"/>
  <c r="AT215" i="34" s="1" a="1"/>
  <c r="AT215" i="34" s="1"/>
  <c r="G213" i="34"/>
  <c r="AU213" i="34" s="1" a="1"/>
  <c r="AU213" i="34" s="1"/>
  <c r="G143" i="34"/>
  <c r="AT143" i="34" s="1" a="1"/>
  <c r="AT143" i="34" s="1"/>
  <c r="G223" i="34"/>
  <c r="AT223" i="34" s="1" a="1"/>
  <c r="AT223" i="34" s="1"/>
  <c r="G226" i="34"/>
  <c r="AT226" i="34" s="1" a="1"/>
  <c r="AT226" i="34" s="1"/>
  <c r="G237" i="34"/>
  <c r="G225" i="34"/>
  <c r="AT225" i="34" s="1" a="1"/>
  <c r="AT225" i="34" s="1"/>
  <c r="G24" i="34"/>
  <c r="AT24" i="34" s="1" a="1"/>
  <c r="AT24" i="34" s="1"/>
  <c r="G204" i="34"/>
  <c r="AT204" i="34" s="1" a="1"/>
  <c r="AT204" i="34" s="1"/>
  <c r="G184" i="34"/>
  <c r="AU184" i="34" s="1" a="1"/>
  <c r="AU184" i="34" s="1"/>
  <c r="G123" i="34"/>
  <c r="AU123" i="34" s="1" a="1"/>
  <c r="AU123" i="34" s="1"/>
  <c r="G175" i="34"/>
  <c r="AT175" i="34" s="1" a="1"/>
  <c r="AT175" i="34" s="1"/>
  <c r="G220" i="34"/>
  <c r="AT220" i="34" s="1" a="1"/>
  <c r="AT220" i="34" s="1"/>
  <c r="G214" i="34"/>
  <c r="AT214" i="34" s="1" a="1"/>
  <c r="AT214" i="34" s="1"/>
  <c r="G208" i="34"/>
  <c r="AT208" i="34" s="1" a="1"/>
  <c r="AT208" i="34" s="1"/>
  <c r="G233" i="34"/>
  <c r="AT233" i="34" s="1" a="1"/>
  <c r="AT233" i="34" s="1"/>
  <c r="G207" i="34"/>
  <c r="AT207" i="34" s="1" a="1"/>
  <c r="AT207" i="34" s="1"/>
  <c r="G203" i="34"/>
  <c r="AU203" i="34" s="1" a="1"/>
  <c r="AU203" i="34" s="1"/>
  <c r="G104" i="34"/>
  <c r="AT104" i="34" s="1" a="1"/>
  <c r="AT104" i="34" s="1"/>
  <c r="G155" i="34"/>
  <c r="AT155" i="34" s="1" a="1"/>
  <c r="AT155" i="34" s="1"/>
  <c r="G188" i="34"/>
  <c r="AT188" i="34" s="1" a="1"/>
  <c r="AT188" i="34" s="1"/>
  <c r="G183" i="34"/>
  <c r="AT183" i="34" s="1" a="1"/>
  <c r="AT183" i="34" s="1"/>
  <c r="G182" i="34"/>
  <c r="AT182" i="34" s="1" a="1"/>
  <c r="AT182" i="34" s="1"/>
  <c r="G181" i="34"/>
  <c r="AU181" i="34" s="1" a="1"/>
  <c r="AU181" i="34" s="1"/>
  <c r="G180" i="34"/>
  <c r="AT180" i="34" s="1" a="1"/>
  <c r="AT180" i="34" s="1"/>
  <c r="G35" i="34"/>
  <c r="AT35" i="34" s="1" a="1"/>
  <c r="AT35" i="34" s="1"/>
  <c r="G178" i="34"/>
  <c r="AU178" i="34" s="1" a="1"/>
  <c r="AU178" i="34" s="1"/>
  <c r="G176" i="34"/>
  <c r="AU176" i="34" s="1" a="1"/>
  <c r="AU176" i="34" s="1"/>
  <c r="G221" i="34"/>
  <c r="AT221" i="34" s="1" a="1"/>
  <c r="AT221" i="34" s="1"/>
  <c r="G219" i="34"/>
  <c r="AT219" i="34" s="1" a="1"/>
  <c r="AT219" i="34" s="1"/>
  <c r="G217" i="34"/>
  <c r="AT217" i="34" s="1" a="1"/>
  <c r="AT217" i="34" s="1"/>
  <c r="G210" i="34"/>
  <c r="AT210" i="34" s="1" a="1"/>
  <c r="AT210" i="34" s="1"/>
  <c r="G152" i="34"/>
  <c r="AU152" i="34" s="1" a="1"/>
  <c r="AU152" i="34" s="1"/>
  <c r="G125" i="34"/>
  <c r="AT125" i="34" s="1" a="1"/>
  <c r="AT125" i="34" s="1"/>
  <c r="G133" i="34"/>
  <c r="AU133" i="34" s="1" a="1"/>
  <c r="AU133" i="34" s="1"/>
  <c r="G172" i="34"/>
  <c r="AT172" i="34" s="1" a="1"/>
  <c r="AT172" i="34" s="1"/>
  <c r="G194" i="34"/>
  <c r="AT194" i="34" s="1" a="1"/>
  <c r="AT194" i="34" s="1"/>
  <c r="G192" i="34"/>
  <c r="AT192" i="34" s="1" a="1"/>
  <c r="AT192" i="34" s="1"/>
  <c r="G241" i="34"/>
  <c r="G141" i="34"/>
  <c r="AT141" i="34" s="1" a="1"/>
  <c r="AT141" i="34" s="1"/>
  <c r="G170" i="34"/>
  <c r="AU170" i="34" s="1" a="1"/>
  <c r="AU170" i="34" s="1"/>
  <c r="G148" i="34"/>
  <c r="AU148" i="34" s="1" a="1"/>
  <c r="AU148" i="34" s="1"/>
  <c r="G235" i="34"/>
  <c r="G158" i="34"/>
  <c r="AT158" i="34" s="1" a="1"/>
  <c r="AT158" i="34" s="1"/>
  <c r="G163" i="34"/>
  <c r="AU163" i="34" s="1" a="1"/>
  <c r="AU163" i="34" s="1"/>
  <c r="G165" i="34"/>
  <c r="AU165" i="34" s="1" a="1"/>
  <c r="AU165" i="34" s="1"/>
  <c r="G232" i="34"/>
  <c r="AT232" i="34" s="1" a="1"/>
  <c r="AT232" i="34" s="1"/>
  <c r="G206" i="34"/>
  <c r="AU206" i="34" s="1" a="1"/>
  <c r="AU206" i="34" s="1"/>
  <c r="G138" i="34"/>
  <c r="AU138" i="34" s="1" a="1"/>
  <c r="AU138" i="34" s="1"/>
  <c r="G231" i="34"/>
  <c r="AT231" i="34" s="1" a="1"/>
  <c r="AT231" i="34" s="1"/>
  <c r="G154" i="34"/>
  <c r="AT154" i="34" s="1" a="1"/>
  <c r="AT154" i="34" s="1"/>
  <c r="G121" i="34"/>
  <c r="AT121" i="34" s="1" a="1"/>
  <c r="AT121" i="34" s="1"/>
  <c r="G201" i="34"/>
  <c r="AU201" i="34" s="1" a="1"/>
  <c r="AU201" i="34" s="1"/>
  <c r="G199" i="34"/>
  <c r="AU199" i="34" s="1" a="1"/>
  <c r="AU199" i="34" s="1"/>
  <c r="G198" i="34"/>
  <c r="AU198" i="34" s="1" a="1"/>
  <c r="AU198" i="34" s="1"/>
  <c r="G189" i="34"/>
  <c r="AT189" i="34" s="1" a="1"/>
  <c r="AT189" i="34" s="1"/>
  <c r="G187" i="34"/>
  <c r="AU187" i="34" s="1" a="1"/>
  <c r="AU187" i="34" s="1"/>
  <c r="G144" i="34"/>
  <c r="AU144" i="34" s="1" a="1"/>
  <c r="AU144" i="34" s="1"/>
  <c r="G126" i="34"/>
  <c r="AT126" i="34" s="1" a="1"/>
  <c r="AT126" i="34" s="1"/>
  <c r="G177" i="34"/>
  <c r="AT177" i="34" s="1" a="1"/>
  <c r="AT177" i="34" s="1"/>
  <c r="G174" i="34"/>
  <c r="AT174" i="34" s="1" a="1"/>
  <c r="AT174" i="34" s="1"/>
  <c r="G222" i="34"/>
  <c r="AT222" i="34" s="1" a="1"/>
  <c r="AT222" i="34" s="1"/>
  <c r="G218" i="34"/>
  <c r="AU218" i="34" s="1" a="1"/>
  <c r="AU218" i="34" s="1"/>
  <c r="G216" i="34"/>
  <c r="AT216" i="34" s="1" a="1"/>
  <c r="AT216" i="34" s="1"/>
  <c r="G211" i="34"/>
  <c r="AT211" i="34" s="1" a="1"/>
  <c r="AT211" i="34" s="1"/>
  <c r="G209" i="34"/>
  <c r="AU209" i="34" s="1" a="1"/>
  <c r="AU209" i="34" s="1"/>
  <c r="G159" i="34"/>
  <c r="AT159" i="34" s="1" a="1"/>
  <c r="AT159" i="34" s="1"/>
  <c r="G110" i="34"/>
  <c r="AU110" i="34" s="1" a="1"/>
  <c r="AU110" i="34" s="1"/>
  <c r="G108" i="34"/>
  <c r="AU108" i="34" s="1" a="1"/>
  <c r="AU108" i="34" s="1"/>
  <c r="G169" i="34"/>
  <c r="AU169" i="34" s="1" a="1"/>
  <c r="AU169" i="34" s="1"/>
  <c r="G193" i="34"/>
  <c r="AU193" i="34" s="1" a="1"/>
  <c r="AU193" i="34" s="1"/>
  <c r="G191" i="34"/>
  <c r="AT191" i="34" s="1" a="1"/>
  <c r="AT191" i="34" s="1"/>
  <c r="G240" i="34"/>
  <c r="G239" i="34"/>
  <c r="G171" i="34"/>
  <c r="AU171" i="34" s="1" a="1"/>
  <c r="AU171" i="34" s="1"/>
  <c r="G137" i="34"/>
  <c r="AT137" i="34" s="1" a="1"/>
  <c r="AT137" i="34" s="1"/>
  <c r="G236" i="34"/>
  <c r="G234" i="34"/>
  <c r="AT234" i="34" s="1" a="1"/>
  <c r="AT234" i="34" s="1"/>
  <c r="G224" i="34"/>
  <c r="AU224" i="34" s="1" a="1"/>
  <c r="AU224" i="34" s="1"/>
  <c r="G173" i="34"/>
  <c r="AT173" i="34" s="1" a="1"/>
  <c r="AT173" i="34" s="1"/>
  <c r="G156" i="34"/>
  <c r="AU156" i="34" s="1" a="1"/>
  <c r="AU156" i="34" s="1"/>
  <c r="G157" i="34"/>
  <c r="AT157" i="34" s="1" a="1"/>
  <c r="AT157" i="34" s="1"/>
  <c r="G119" i="34"/>
  <c r="AU119" i="34" s="1" a="1"/>
  <c r="AU119" i="34" s="1"/>
  <c r="G160" i="34"/>
  <c r="AU160" i="34" s="1" a="1"/>
  <c r="AU160" i="34" s="1"/>
  <c r="G164" i="34"/>
  <c r="AT164" i="34" s="1" a="1"/>
  <c r="AT164" i="34" s="1"/>
  <c r="G167" i="34"/>
  <c r="AT167" i="34" s="1" a="1"/>
  <c r="AT167" i="34" s="1"/>
  <c r="G168" i="34"/>
  <c r="AT168" i="34" s="1" a="1"/>
  <c r="AT168" i="34" s="1"/>
  <c r="F6" i="33"/>
  <c r="F16" i="33"/>
  <c r="F10" i="33"/>
  <c r="F7" i="33"/>
  <c r="F12" i="33"/>
  <c r="F19" i="33"/>
  <c r="F22" i="33"/>
  <c r="F21" i="33"/>
  <c r="F23" i="33"/>
  <c r="F18" i="33"/>
  <c r="F9" i="33"/>
  <c r="F20" i="33"/>
  <c r="F11" i="33"/>
  <c r="F15" i="33"/>
  <c r="F5" i="33"/>
  <c r="F17" i="33"/>
  <c r="F208" i="33"/>
  <c r="F163" i="33"/>
  <c r="F152" i="33"/>
  <c r="F178" i="33"/>
  <c r="F176" i="33"/>
  <c r="F126" i="33"/>
  <c r="F154" i="33"/>
  <c r="F172" i="33"/>
  <c r="F189" i="33"/>
  <c r="F215" i="33"/>
  <c r="F148" i="33"/>
  <c r="F180" i="33"/>
  <c r="F181" i="33" s="1"/>
  <c r="F179" i="33"/>
  <c r="F138" i="33"/>
  <c r="F146" i="33"/>
  <c r="F157" i="33"/>
  <c r="F194" i="33"/>
  <c r="F129" i="33"/>
  <c r="F155" i="33"/>
  <c r="F173" i="33"/>
  <c r="F219" i="33"/>
  <c r="F135" i="33"/>
  <c r="F149" i="33"/>
  <c r="F216" i="33"/>
  <c r="F187" i="33"/>
  <c r="F185" i="33"/>
  <c r="F127" i="33"/>
  <c r="F164" i="33"/>
  <c r="F183" i="33"/>
  <c r="F209" i="33"/>
  <c r="F202" i="33"/>
  <c r="F203" i="33" s="1"/>
  <c r="F204" i="33" s="1"/>
  <c r="F132" i="33" s="1"/>
  <c r="F201" i="33"/>
  <c r="F200" i="33"/>
  <c r="F130" i="33"/>
  <c r="F177" i="33"/>
  <c r="F197" i="33"/>
  <c r="F156" i="33"/>
  <c r="F151" i="33"/>
  <c r="F191" i="33"/>
  <c r="F190" i="33"/>
  <c r="F125" i="33"/>
  <c r="F218" i="33"/>
  <c r="F170" i="33"/>
  <c r="F128" i="33"/>
  <c r="F186" i="33"/>
  <c r="F169" i="33"/>
  <c r="F124" i="33"/>
  <c r="F212" i="33"/>
  <c r="F211" i="33"/>
  <c r="F160" i="33"/>
  <c r="F198" i="33"/>
  <c r="F196" i="33"/>
  <c r="F193" i="33"/>
  <c r="F137" i="33"/>
  <c r="F217" i="33"/>
  <c r="F188" i="33"/>
  <c r="F153" i="33"/>
  <c r="F213" i="33"/>
  <c r="F210" i="33"/>
  <c r="F147" i="33"/>
  <c r="F144" i="33"/>
  <c r="F159" i="33"/>
  <c r="F199" i="33"/>
  <c r="F143" i="33"/>
  <c r="F158" i="33"/>
  <c r="F195" i="33"/>
  <c r="F175" i="33"/>
  <c r="F192" i="33"/>
  <c r="F174" i="33"/>
  <c r="F136" i="33"/>
  <c r="F171" i="33"/>
  <c r="F150" i="33"/>
  <c r="F141" i="33"/>
  <c r="F134" i="33"/>
  <c r="F214" i="33"/>
  <c r="F166" i="33"/>
  <c r="F165" i="33"/>
  <c r="F184" i="33"/>
  <c r="F220" i="33"/>
  <c r="F207" i="33"/>
  <c r="F133" i="33"/>
  <c r="F45" i="33"/>
  <c r="F41" i="33"/>
  <c r="F42" i="33" s="1"/>
  <c r="F101" i="33"/>
  <c r="F74" i="33"/>
  <c r="F81" i="33"/>
  <c r="F116" i="33"/>
  <c r="F121" i="33"/>
  <c r="F115" i="33"/>
  <c r="F114" i="33"/>
  <c r="F95" i="33"/>
  <c r="F38" i="33"/>
  <c r="F51" i="33"/>
  <c r="F93" i="33"/>
  <c r="F91" i="33"/>
  <c r="F31" i="33"/>
  <c r="F26" i="33"/>
  <c r="F30" i="33"/>
  <c r="F66" i="33"/>
  <c r="F36" i="33"/>
  <c r="F48" i="33"/>
  <c r="F87" i="33"/>
  <c r="F86" i="33"/>
  <c r="F29" i="33"/>
  <c r="F83" i="33"/>
  <c r="F84" i="33" s="1"/>
  <c r="F35" i="33"/>
  <c r="F100" i="33"/>
  <c r="F34" i="33"/>
  <c r="F98" i="33"/>
  <c r="F39" i="33"/>
  <c r="F43" i="33"/>
  <c r="F69" i="33"/>
  <c r="F54" i="33"/>
  <c r="F68" i="33"/>
  <c r="F123" i="33"/>
  <c r="F92" i="33"/>
  <c r="F37" i="33"/>
  <c r="F90" i="33"/>
  <c r="F61" i="33"/>
  <c r="F25" i="33"/>
  <c r="F111" i="33"/>
  <c r="F78" i="33"/>
  <c r="F109" i="33"/>
  <c r="F24" i="33"/>
  <c r="F107" i="33"/>
  <c r="F106" i="33"/>
  <c r="F52" i="33"/>
  <c r="F82" i="33"/>
  <c r="F75" i="33"/>
  <c r="F80" i="33"/>
  <c r="F73" i="33"/>
  <c r="F71" i="33"/>
  <c r="F56" i="33"/>
  <c r="F55" i="33"/>
  <c r="F33" i="33"/>
  <c r="F63" i="33"/>
  <c r="F94" i="33"/>
  <c r="F120" i="33"/>
  <c r="F118" i="33"/>
  <c r="F62" i="33"/>
  <c r="F50" i="33"/>
  <c r="F112" i="33"/>
  <c r="F89" i="33"/>
  <c r="F88" i="33"/>
  <c r="F65" i="33"/>
  <c r="F64" i="33"/>
  <c r="F108" i="33"/>
  <c r="F117" i="33"/>
  <c r="F59" i="33"/>
  <c r="F76" i="33"/>
  <c r="F77" i="33" s="1"/>
  <c r="F57" i="33" s="1"/>
  <c r="F40" i="33"/>
  <c r="F122" i="33"/>
  <c r="F99" i="33"/>
  <c r="F72" i="33"/>
  <c r="F79" i="33"/>
  <c r="F70" i="33"/>
  <c r="F97" i="33"/>
  <c r="F96" i="33"/>
  <c r="F28" i="33"/>
  <c r="F113" i="33"/>
  <c r="F119" i="33"/>
  <c r="F27" i="33"/>
  <c r="F32" i="33"/>
  <c r="F67" i="33"/>
  <c r="F53" i="33"/>
  <c r="F60" i="33"/>
  <c r="F49" i="33"/>
  <c r="F110" i="33"/>
  <c r="F47" i="33"/>
  <c r="F46" i="33"/>
  <c r="F85" i="33"/>
  <c r="F105" i="33"/>
  <c r="F58" i="33"/>
  <c r="E5" i="26"/>
  <c r="G5" i="26" s="1"/>
  <c r="F5" i="26"/>
  <c r="E15" i="26"/>
  <c r="G15" i="26" s="1"/>
  <c r="F15" i="26"/>
  <c r="E35" i="26"/>
  <c r="G35" i="26" s="1"/>
  <c r="F35" i="26"/>
  <c r="E20" i="26"/>
  <c r="G20" i="26" s="1"/>
  <c r="F20" i="26"/>
  <c r="E44" i="26"/>
  <c r="G44" i="26" s="1"/>
  <c r="F44" i="26"/>
  <c r="E38" i="26"/>
  <c r="G38" i="26" s="1"/>
  <c r="F38" i="26"/>
  <c r="E30" i="26"/>
  <c r="G30" i="26" s="1"/>
  <c r="F30" i="26"/>
  <c r="E11" i="26"/>
  <c r="G11" i="26" s="1"/>
  <c r="F11" i="26"/>
  <c r="E13" i="26"/>
  <c r="F13" i="26"/>
  <c r="E14" i="26"/>
  <c r="G14" i="26" s="1"/>
  <c r="F14" i="26"/>
  <c r="E16" i="26"/>
  <c r="G16" i="26" s="1"/>
  <c r="F16" i="26"/>
  <c r="E17" i="26"/>
  <c r="G17" i="26" s="1"/>
  <c r="F17" i="26"/>
  <c r="E18" i="26"/>
  <c r="G18" i="26" s="1"/>
  <c r="F18" i="26"/>
  <c r="E24" i="26"/>
  <c r="G24" i="26" s="1"/>
  <c r="F24" i="26"/>
  <c r="E45" i="26"/>
  <c r="F45" i="26"/>
  <c r="E33" i="26"/>
  <c r="G33" i="26" s="1"/>
  <c r="F33" i="26"/>
  <c r="E32" i="26"/>
  <c r="G32" i="26" s="1"/>
  <c r="F32" i="26"/>
  <c r="E42" i="26"/>
  <c r="G42" i="26" s="1"/>
  <c r="F42" i="26"/>
  <c r="E39" i="26"/>
  <c r="G39" i="26" s="1"/>
  <c r="F39" i="26"/>
  <c r="E12" i="26"/>
  <c r="G12" i="26" s="1"/>
  <c r="F12" i="26"/>
  <c r="E31" i="26"/>
  <c r="F31" i="26"/>
  <c r="E7" i="26"/>
  <c r="G7" i="26" s="1"/>
  <c r="F7" i="26"/>
  <c r="E41" i="26"/>
  <c r="G41" i="26" s="1"/>
  <c r="F41" i="26"/>
  <c r="E46" i="26"/>
  <c r="F46" i="26"/>
  <c r="E47" i="26"/>
  <c r="F47" i="26"/>
  <c r="E29" i="26"/>
  <c r="G29" i="26" s="1"/>
  <c r="F29" i="26"/>
  <c r="E48" i="26"/>
  <c r="F48" i="26"/>
  <c r="E8" i="26"/>
  <c r="G8" i="26" s="1"/>
  <c r="F8" i="26"/>
  <c r="E28" i="26"/>
  <c r="G28" i="26" s="1"/>
  <c r="F28" i="26"/>
  <c r="E27" i="26"/>
  <c r="G27" i="26" s="1"/>
  <c r="F27" i="26"/>
  <c r="E49" i="26"/>
  <c r="F49" i="26"/>
  <c r="E40" i="26"/>
  <c r="G40" i="26" s="1"/>
  <c r="F40" i="26"/>
  <c r="E21" i="26"/>
  <c r="G21" i="26" s="1"/>
  <c r="F21" i="26"/>
  <c r="E22" i="26"/>
  <c r="G22" i="26" s="1"/>
  <c r="F22" i="26"/>
  <c r="E26" i="26"/>
  <c r="G26" i="26" s="1"/>
  <c r="F26" i="26"/>
  <c r="E37" i="26"/>
  <c r="G37" i="26" s="1"/>
  <c r="F37" i="26"/>
  <c r="E23" i="26"/>
  <c r="G23" i="26" s="1"/>
  <c r="F23" i="26"/>
  <c r="E19" i="26"/>
  <c r="G19" i="26" s="1"/>
  <c r="F19" i="26"/>
  <c r="E36" i="26"/>
  <c r="G36" i="26" s="1"/>
  <c r="F36" i="26"/>
  <c r="E34" i="26"/>
  <c r="G34" i="26" s="1"/>
  <c r="F34" i="26"/>
  <c r="Q5" i="5"/>
  <c r="S5" i="5" s="1"/>
  <c r="H3" i="45" s="1"/>
  <c r="R5" i="5"/>
  <c r="Q6" i="5"/>
  <c r="S6" i="5" s="1"/>
  <c r="H4" i="45" s="1"/>
  <c r="R6" i="5"/>
  <c r="Q8" i="5"/>
  <c r="S8" i="5" s="1"/>
  <c r="H6" i="45" s="1"/>
  <c r="R8" i="5"/>
  <c r="Q7" i="5"/>
  <c r="S7" i="5" s="1"/>
  <c r="H5" i="45" s="1"/>
  <c r="R7" i="5"/>
  <c r="Q13" i="5"/>
  <c r="S13" i="5" s="1"/>
  <c r="H11" i="45" s="1"/>
  <c r="R13" i="5"/>
  <c r="Q12" i="5"/>
  <c r="S12" i="5" s="1"/>
  <c r="H10" i="45" s="1"/>
  <c r="R12" i="5"/>
  <c r="Q11" i="5"/>
  <c r="S11" i="5" s="1"/>
  <c r="H9" i="45" s="1"/>
  <c r="R11" i="5"/>
  <c r="Q14" i="5"/>
  <c r="S14" i="5" s="1"/>
  <c r="H12" i="45" s="1"/>
  <c r="R14" i="5"/>
  <c r="Q20" i="5"/>
  <c r="S20" i="5" s="1"/>
  <c r="H18" i="45" s="1"/>
  <c r="R20" i="5"/>
  <c r="Q22" i="5"/>
  <c r="S22" i="5" s="1"/>
  <c r="H20" i="45" s="1"/>
  <c r="R22" i="5"/>
  <c r="Q10" i="5"/>
  <c r="S10" i="5" s="1"/>
  <c r="H8" i="45" s="1"/>
  <c r="R10" i="5"/>
  <c r="Q24" i="5"/>
  <c r="S24" i="5" s="1"/>
  <c r="H22" i="45" s="1"/>
  <c r="R24" i="5"/>
  <c r="Q21" i="5"/>
  <c r="S21" i="5" s="1"/>
  <c r="H19" i="45" s="1"/>
  <c r="R21" i="5"/>
  <c r="Q28" i="5"/>
  <c r="S28" i="5" s="1"/>
  <c r="H26" i="45" s="1"/>
  <c r="R28" i="5"/>
  <c r="Q26" i="5"/>
  <c r="S26" i="5" s="1"/>
  <c r="H24" i="45" s="1"/>
  <c r="R26" i="5"/>
  <c r="Q15" i="5"/>
  <c r="S15" i="5" s="1"/>
  <c r="H13" i="45" s="1"/>
  <c r="R15" i="5"/>
  <c r="Q29" i="5"/>
  <c r="S29" i="5" s="1"/>
  <c r="H27" i="45" s="1"/>
  <c r="R29" i="5"/>
  <c r="Q17" i="5"/>
  <c r="S17" i="5" s="1"/>
  <c r="H15" i="45" s="1"/>
  <c r="R17" i="5"/>
  <c r="Q16" i="5"/>
  <c r="S16" i="5" s="1"/>
  <c r="H14" i="45" s="1"/>
  <c r="R16" i="5"/>
  <c r="Q23" i="5"/>
  <c r="S23" i="5" s="1"/>
  <c r="H21" i="45" s="1"/>
  <c r="R23" i="5"/>
  <c r="Q27" i="5"/>
  <c r="S27" i="5" s="1"/>
  <c r="H25" i="45" s="1"/>
  <c r="R27" i="5"/>
  <c r="Q31" i="5"/>
  <c r="S31" i="5" s="1"/>
  <c r="H29" i="45" s="1"/>
  <c r="R31" i="5"/>
  <c r="Q39" i="5"/>
  <c r="S39" i="5" s="1"/>
  <c r="H37" i="45" s="1"/>
  <c r="R39" i="5"/>
  <c r="Q40" i="5"/>
  <c r="S40" i="5" s="1"/>
  <c r="H38" i="45" s="1"/>
  <c r="R40" i="5"/>
  <c r="Q32" i="5"/>
  <c r="S32" i="5" s="1"/>
  <c r="H30" i="45" s="1"/>
  <c r="R32" i="5"/>
  <c r="Q37" i="5"/>
  <c r="S37" i="5" s="1"/>
  <c r="H35" i="45" s="1"/>
  <c r="R37" i="5"/>
  <c r="Q34" i="5"/>
  <c r="S34" i="5" s="1"/>
  <c r="H32" i="45" s="1"/>
  <c r="R34" i="5"/>
  <c r="Q43" i="5"/>
  <c r="S43" i="5" s="1"/>
  <c r="H41" i="45" s="1"/>
  <c r="R43" i="5"/>
  <c r="Q42" i="5"/>
  <c r="S42" i="5" s="1"/>
  <c r="H40" i="45" s="1"/>
  <c r="R42" i="5"/>
  <c r="Q44" i="5"/>
  <c r="S44" i="5" s="1"/>
  <c r="H42" i="45" s="1"/>
  <c r="R44" i="5"/>
  <c r="Q36" i="5"/>
  <c r="S36" i="5" s="1"/>
  <c r="H34" i="45" s="1"/>
  <c r="R36" i="5"/>
  <c r="Q38" i="5"/>
  <c r="S38" i="5" s="1"/>
  <c r="H36" i="45" s="1"/>
  <c r="R38" i="5"/>
  <c r="Q46" i="5"/>
  <c r="S46" i="5" s="1"/>
  <c r="H44" i="45" s="1"/>
  <c r="R46" i="5"/>
  <c r="Q45" i="5"/>
  <c r="S45" i="5" s="1"/>
  <c r="H43" i="45" s="1"/>
  <c r="R45" i="5"/>
  <c r="Q49" i="5"/>
  <c r="S49" i="5" s="1"/>
  <c r="H47" i="45" s="1"/>
  <c r="R49" i="5"/>
  <c r="Q50" i="5"/>
  <c r="S50" i="5" s="1"/>
  <c r="H48" i="45" s="1"/>
  <c r="R50" i="5"/>
  <c r="Q58" i="5"/>
  <c r="S58" i="5" s="1"/>
  <c r="H56" i="45" s="1"/>
  <c r="R58" i="5"/>
  <c r="Q59" i="5"/>
  <c r="S59" i="5" s="1"/>
  <c r="H57" i="45" s="1"/>
  <c r="R59" i="5"/>
  <c r="Q35" i="5"/>
  <c r="S35" i="5" s="1"/>
  <c r="H33" i="45" s="1"/>
  <c r="R35" i="5"/>
  <c r="Q54" i="5"/>
  <c r="S54" i="5" s="1"/>
  <c r="H52" i="45" s="1"/>
  <c r="R54" i="5"/>
  <c r="Q60" i="5"/>
  <c r="S60" i="5" s="1"/>
  <c r="H58" i="45" s="1"/>
  <c r="R60" i="5"/>
  <c r="Q61" i="5"/>
  <c r="S61" i="5" s="1"/>
  <c r="H59" i="45" s="1"/>
  <c r="R61" i="5"/>
  <c r="Q62" i="5"/>
  <c r="S62" i="5" s="1"/>
  <c r="R62" i="5"/>
  <c r="Q63" i="5"/>
  <c r="S63" i="5" s="1"/>
  <c r="R63" i="5"/>
  <c r="Q18" i="5"/>
  <c r="S18" i="5" s="1"/>
  <c r="H16" i="45" s="1"/>
  <c r="R18" i="5"/>
  <c r="Q25" i="5"/>
  <c r="S25" i="5" s="1"/>
  <c r="H23" i="45" s="1"/>
  <c r="R25" i="5"/>
  <c r="Q19" i="5"/>
  <c r="S19" i="5" s="1"/>
  <c r="H17" i="45" s="1"/>
  <c r="R19" i="5"/>
  <c r="Q30" i="5"/>
  <c r="S30" i="5" s="1"/>
  <c r="H28" i="45" s="1"/>
  <c r="R30" i="5"/>
  <c r="Q33" i="5"/>
  <c r="S33" i="5" s="1"/>
  <c r="H31" i="45" s="1"/>
  <c r="R33" i="5"/>
  <c r="Q41" i="5"/>
  <c r="S41" i="5" s="1"/>
  <c r="H39" i="45" s="1"/>
  <c r="R41" i="5"/>
  <c r="Q47" i="5"/>
  <c r="S47" i="5" s="1"/>
  <c r="H45" i="45" s="1"/>
  <c r="R47" i="5"/>
  <c r="Q51" i="5"/>
  <c r="S51" i="5" s="1"/>
  <c r="H49" i="45" s="1"/>
  <c r="R51" i="5"/>
  <c r="Q48" i="5"/>
  <c r="S48" i="5" s="1"/>
  <c r="H46" i="45" s="1"/>
  <c r="R48" i="5"/>
  <c r="Q53" i="5"/>
  <c r="S53" i="5" s="1"/>
  <c r="H51" i="45" s="1"/>
  <c r="R53" i="5"/>
  <c r="Q55" i="5"/>
  <c r="S55" i="5" s="1"/>
  <c r="H53" i="45" s="1"/>
  <c r="R55" i="5"/>
  <c r="Q56" i="5"/>
  <c r="S56" i="5" s="1"/>
  <c r="H54" i="45" s="1"/>
  <c r="R56" i="5"/>
  <c r="Q52" i="5"/>
  <c r="S52" i="5" s="1"/>
  <c r="H50" i="45" s="1"/>
  <c r="R52" i="5"/>
  <c r="Q57" i="5"/>
  <c r="S57" i="5" s="1"/>
  <c r="H55" i="45" s="1"/>
  <c r="R57" i="5"/>
  <c r="R4" i="5"/>
  <c r="Q4" i="5"/>
  <c r="S4" i="5" s="1"/>
  <c r="H2" i="45" s="1"/>
  <c r="N5" i="5"/>
  <c r="P5" i="5" s="1"/>
  <c r="G3" i="45" s="1"/>
  <c r="O5" i="5"/>
  <c r="N6" i="5"/>
  <c r="P6" i="5" s="1"/>
  <c r="G4" i="45" s="1"/>
  <c r="O6" i="5"/>
  <c r="N8" i="5"/>
  <c r="P8" i="5" s="1"/>
  <c r="G6" i="45" s="1"/>
  <c r="O8" i="5"/>
  <c r="N7" i="5"/>
  <c r="P7" i="5" s="1"/>
  <c r="G5" i="45" s="1"/>
  <c r="O7" i="5"/>
  <c r="N13" i="5"/>
  <c r="P13" i="5" s="1"/>
  <c r="G11" i="45" s="1"/>
  <c r="O13" i="5"/>
  <c r="N12" i="5"/>
  <c r="P12" i="5" s="1"/>
  <c r="G10" i="45" s="1"/>
  <c r="O12" i="5"/>
  <c r="N11" i="5"/>
  <c r="P11" i="5" s="1"/>
  <c r="G9" i="45" s="1"/>
  <c r="O11" i="5"/>
  <c r="N14" i="5"/>
  <c r="P14" i="5" s="1"/>
  <c r="G12" i="45" s="1"/>
  <c r="O14" i="5"/>
  <c r="N20" i="5"/>
  <c r="P20" i="5" s="1"/>
  <c r="G18" i="45" s="1"/>
  <c r="O20" i="5"/>
  <c r="N22" i="5"/>
  <c r="P22" i="5" s="1"/>
  <c r="G20" i="45" s="1"/>
  <c r="O22" i="5"/>
  <c r="N10" i="5"/>
  <c r="P10" i="5" s="1"/>
  <c r="G8" i="45" s="1"/>
  <c r="O10" i="5"/>
  <c r="N24" i="5"/>
  <c r="P24" i="5" s="1"/>
  <c r="G22" i="45" s="1"/>
  <c r="O24" i="5"/>
  <c r="N21" i="5"/>
  <c r="P21" i="5" s="1"/>
  <c r="G19" i="45" s="1"/>
  <c r="O21" i="5"/>
  <c r="N28" i="5"/>
  <c r="P28" i="5" s="1"/>
  <c r="G26" i="45" s="1"/>
  <c r="O28" i="5"/>
  <c r="N26" i="5"/>
  <c r="P26" i="5" s="1"/>
  <c r="G24" i="45" s="1"/>
  <c r="O26" i="5"/>
  <c r="N15" i="5"/>
  <c r="P15" i="5" s="1"/>
  <c r="G13" i="45" s="1"/>
  <c r="O15" i="5"/>
  <c r="N29" i="5"/>
  <c r="P29" i="5" s="1"/>
  <c r="G27" i="45" s="1"/>
  <c r="O29" i="5"/>
  <c r="N17" i="5"/>
  <c r="P17" i="5" s="1"/>
  <c r="G15" i="45" s="1"/>
  <c r="O17" i="5"/>
  <c r="N16" i="5"/>
  <c r="P16" i="5" s="1"/>
  <c r="G14" i="45" s="1"/>
  <c r="O16" i="5"/>
  <c r="N23" i="5"/>
  <c r="P23" i="5" s="1"/>
  <c r="G21" i="45" s="1"/>
  <c r="O23" i="5"/>
  <c r="N27" i="5"/>
  <c r="P27" i="5" s="1"/>
  <c r="G25" i="45" s="1"/>
  <c r="O27" i="5"/>
  <c r="N31" i="5"/>
  <c r="P31" i="5" s="1"/>
  <c r="G29" i="45" s="1"/>
  <c r="O31" i="5"/>
  <c r="N39" i="5"/>
  <c r="P39" i="5" s="1"/>
  <c r="G37" i="45" s="1"/>
  <c r="O39" i="5"/>
  <c r="N40" i="5"/>
  <c r="P40" i="5" s="1"/>
  <c r="G38" i="45" s="1"/>
  <c r="O40" i="5"/>
  <c r="N32" i="5"/>
  <c r="P32" i="5" s="1"/>
  <c r="G30" i="45" s="1"/>
  <c r="O32" i="5"/>
  <c r="N37" i="5"/>
  <c r="P37" i="5" s="1"/>
  <c r="G35" i="45" s="1"/>
  <c r="O37" i="5"/>
  <c r="N34" i="5"/>
  <c r="P34" i="5" s="1"/>
  <c r="G32" i="45" s="1"/>
  <c r="O34" i="5"/>
  <c r="N43" i="5"/>
  <c r="P43" i="5" s="1"/>
  <c r="G41" i="45" s="1"/>
  <c r="O43" i="5"/>
  <c r="N42" i="5"/>
  <c r="P42" i="5" s="1"/>
  <c r="G40" i="45" s="1"/>
  <c r="O42" i="5"/>
  <c r="N44" i="5"/>
  <c r="P44" i="5" s="1"/>
  <c r="G42" i="45" s="1"/>
  <c r="O44" i="5"/>
  <c r="N36" i="5"/>
  <c r="P36" i="5" s="1"/>
  <c r="G34" i="45" s="1"/>
  <c r="O36" i="5"/>
  <c r="N38" i="5"/>
  <c r="P38" i="5" s="1"/>
  <c r="G36" i="45" s="1"/>
  <c r="O38" i="5"/>
  <c r="N46" i="5"/>
  <c r="P46" i="5" s="1"/>
  <c r="G44" i="45" s="1"/>
  <c r="O46" i="5"/>
  <c r="N45" i="5"/>
  <c r="P45" i="5" s="1"/>
  <c r="G43" i="45" s="1"/>
  <c r="O45" i="5"/>
  <c r="N49" i="5"/>
  <c r="P49" i="5" s="1"/>
  <c r="G47" i="45" s="1"/>
  <c r="O49" i="5"/>
  <c r="N50" i="5"/>
  <c r="P50" i="5" s="1"/>
  <c r="G48" i="45" s="1"/>
  <c r="O50" i="5"/>
  <c r="N58" i="5"/>
  <c r="P58" i="5" s="1"/>
  <c r="G56" i="45" s="1"/>
  <c r="O58" i="5"/>
  <c r="N59" i="5"/>
  <c r="P59" i="5" s="1"/>
  <c r="G57" i="45" s="1"/>
  <c r="O59" i="5"/>
  <c r="N35" i="5"/>
  <c r="P35" i="5" s="1"/>
  <c r="G33" i="45" s="1"/>
  <c r="O35" i="5"/>
  <c r="N54" i="5"/>
  <c r="P54" i="5" s="1"/>
  <c r="G52" i="45" s="1"/>
  <c r="O54" i="5"/>
  <c r="N60" i="5"/>
  <c r="P60" i="5" s="1"/>
  <c r="G58" i="45" s="1"/>
  <c r="O60" i="5"/>
  <c r="N61" i="5"/>
  <c r="P61" i="5" s="1"/>
  <c r="G59" i="45" s="1"/>
  <c r="O61" i="5"/>
  <c r="N62" i="5"/>
  <c r="P62" i="5" s="1"/>
  <c r="O62" i="5"/>
  <c r="N63" i="5"/>
  <c r="P63" i="5" s="1"/>
  <c r="O63" i="5"/>
  <c r="N18" i="5"/>
  <c r="P18" i="5" s="1"/>
  <c r="G16" i="45" s="1"/>
  <c r="O18" i="5"/>
  <c r="N25" i="5"/>
  <c r="P25" i="5" s="1"/>
  <c r="G23" i="45" s="1"/>
  <c r="O25" i="5"/>
  <c r="N19" i="5"/>
  <c r="P19" i="5" s="1"/>
  <c r="G17" i="45" s="1"/>
  <c r="O19" i="5"/>
  <c r="N30" i="5"/>
  <c r="P30" i="5" s="1"/>
  <c r="G28" i="45" s="1"/>
  <c r="O30" i="5"/>
  <c r="N33" i="5"/>
  <c r="P33" i="5" s="1"/>
  <c r="G31" i="45" s="1"/>
  <c r="O33" i="5"/>
  <c r="N41" i="5"/>
  <c r="P41" i="5" s="1"/>
  <c r="G39" i="45" s="1"/>
  <c r="O41" i="5"/>
  <c r="N47" i="5"/>
  <c r="P47" i="5" s="1"/>
  <c r="G45" i="45" s="1"/>
  <c r="O47" i="5"/>
  <c r="N51" i="5"/>
  <c r="P51" i="5" s="1"/>
  <c r="G49" i="45" s="1"/>
  <c r="O51" i="5"/>
  <c r="N48" i="5"/>
  <c r="P48" i="5" s="1"/>
  <c r="G46" i="45" s="1"/>
  <c r="O48" i="5"/>
  <c r="N53" i="5"/>
  <c r="P53" i="5" s="1"/>
  <c r="G51" i="45" s="1"/>
  <c r="O53" i="5"/>
  <c r="N55" i="5"/>
  <c r="P55" i="5" s="1"/>
  <c r="G53" i="45" s="1"/>
  <c r="O55" i="5"/>
  <c r="N56" i="5"/>
  <c r="P56" i="5" s="1"/>
  <c r="G54" i="45" s="1"/>
  <c r="O56" i="5"/>
  <c r="N52" i="5"/>
  <c r="P52" i="5" s="1"/>
  <c r="G50" i="45" s="1"/>
  <c r="O52" i="5"/>
  <c r="N57" i="5"/>
  <c r="P57" i="5" s="1"/>
  <c r="G55" i="45" s="1"/>
  <c r="O57" i="5"/>
  <c r="O4" i="5"/>
  <c r="N4" i="5"/>
  <c r="P4" i="5" s="1"/>
  <c r="G2" i="45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78" i="6"/>
  <c r="F79" i="6"/>
  <c r="F80" i="6"/>
  <c r="F81" i="6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77" i="6"/>
  <c r="F39" i="6"/>
  <c r="F35" i="6"/>
  <c r="F31" i="6"/>
  <c r="F27" i="6"/>
  <c r="F23" i="6"/>
  <c r="F19" i="6"/>
  <c r="F15" i="6"/>
  <c r="F11" i="6"/>
  <c r="F7" i="6"/>
  <c r="M6" i="6" a="1"/>
  <c r="M6" i="6" s="1"/>
  <c r="L6" i="6"/>
  <c r="F5" i="6" s="1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15" i="4"/>
  <c r="F11" i="4"/>
  <c r="F7" i="4"/>
  <c r="M5" i="4" a="1"/>
  <c r="M5" i="4" s="1"/>
  <c r="L5" i="4"/>
  <c r="F5" i="4" s="1"/>
  <c r="Q10" i="26"/>
  <c r="S10" i="26" s="1"/>
  <c r="R10" i="26"/>
  <c r="Q9" i="26"/>
  <c r="S9" i="26" s="1"/>
  <c r="R9" i="26"/>
  <c r="Q25" i="26"/>
  <c r="S25" i="26" s="1"/>
  <c r="R25" i="26"/>
  <c r="Q43" i="26"/>
  <c r="S43" i="26" s="1"/>
  <c r="R43" i="26"/>
  <c r="Q6" i="26"/>
  <c r="S6" i="26" s="1"/>
  <c r="R6" i="26"/>
  <c r="Q5" i="26"/>
  <c r="S5" i="26" s="1"/>
  <c r="R5" i="26"/>
  <c r="Q15" i="26"/>
  <c r="S15" i="26" s="1"/>
  <c r="R15" i="26"/>
  <c r="Q35" i="26"/>
  <c r="S35" i="26" s="1"/>
  <c r="R35" i="26"/>
  <c r="Q20" i="26"/>
  <c r="S20" i="26" s="1"/>
  <c r="R20" i="26"/>
  <c r="Q44" i="26"/>
  <c r="S44" i="26" s="1"/>
  <c r="R44" i="26"/>
  <c r="Q38" i="26"/>
  <c r="S38" i="26" s="1"/>
  <c r="R38" i="26"/>
  <c r="Q30" i="26"/>
  <c r="S30" i="26" s="1"/>
  <c r="R30" i="26"/>
  <c r="Q11" i="26"/>
  <c r="S11" i="26" s="1"/>
  <c r="R11" i="26"/>
  <c r="Q13" i="26"/>
  <c r="S13" i="26" s="1"/>
  <c r="R13" i="26"/>
  <c r="Q14" i="26"/>
  <c r="S14" i="26" s="1"/>
  <c r="R14" i="26"/>
  <c r="Q16" i="26"/>
  <c r="S16" i="26" s="1"/>
  <c r="R16" i="26"/>
  <c r="Q17" i="26"/>
  <c r="S17" i="26" s="1"/>
  <c r="R17" i="26"/>
  <c r="Q18" i="26"/>
  <c r="S18" i="26" s="1"/>
  <c r="R18" i="26"/>
  <c r="Q24" i="26"/>
  <c r="S24" i="26" s="1"/>
  <c r="R24" i="26"/>
  <c r="Q45" i="26"/>
  <c r="S45" i="26" s="1"/>
  <c r="R45" i="26"/>
  <c r="Q33" i="26"/>
  <c r="S33" i="26" s="1"/>
  <c r="R33" i="26"/>
  <c r="Q32" i="26"/>
  <c r="S32" i="26" s="1"/>
  <c r="R32" i="26"/>
  <c r="Q42" i="26"/>
  <c r="S42" i="26" s="1"/>
  <c r="R42" i="26"/>
  <c r="Q39" i="26"/>
  <c r="S39" i="26" s="1"/>
  <c r="R39" i="26"/>
  <c r="Q12" i="26"/>
  <c r="S12" i="26" s="1"/>
  <c r="R12" i="26"/>
  <c r="Q31" i="26"/>
  <c r="S31" i="26" s="1"/>
  <c r="R31" i="26"/>
  <c r="Q7" i="26"/>
  <c r="S7" i="26" s="1"/>
  <c r="R7" i="26"/>
  <c r="Q41" i="26"/>
  <c r="S41" i="26" s="1"/>
  <c r="R41" i="26"/>
  <c r="Q46" i="26"/>
  <c r="S46" i="26" s="1"/>
  <c r="R46" i="26"/>
  <c r="Q47" i="26"/>
  <c r="S47" i="26" s="1"/>
  <c r="R47" i="26"/>
  <c r="Q29" i="26"/>
  <c r="S29" i="26" s="1"/>
  <c r="R29" i="26"/>
  <c r="Q48" i="26"/>
  <c r="S48" i="26" s="1"/>
  <c r="R48" i="26"/>
  <c r="Q8" i="26"/>
  <c r="S8" i="26" s="1"/>
  <c r="R8" i="26"/>
  <c r="Q28" i="26"/>
  <c r="S28" i="26" s="1"/>
  <c r="R28" i="26"/>
  <c r="Q27" i="26"/>
  <c r="S27" i="26" s="1"/>
  <c r="R27" i="26"/>
  <c r="Q49" i="26"/>
  <c r="S49" i="26" s="1"/>
  <c r="R49" i="26"/>
  <c r="Q40" i="26"/>
  <c r="S40" i="26" s="1"/>
  <c r="R40" i="26"/>
  <c r="Q21" i="26"/>
  <c r="S21" i="26" s="1"/>
  <c r="R21" i="26"/>
  <c r="Q22" i="26"/>
  <c r="S22" i="26" s="1"/>
  <c r="R22" i="26"/>
  <c r="Q26" i="26"/>
  <c r="S26" i="26" s="1"/>
  <c r="R26" i="26"/>
  <c r="Q37" i="26"/>
  <c r="S37" i="26" s="1"/>
  <c r="R37" i="26"/>
  <c r="Q23" i="26"/>
  <c r="S23" i="26" s="1"/>
  <c r="R23" i="26"/>
  <c r="Q19" i="26"/>
  <c r="S19" i="26" s="1"/>
  <c r="R19" i="26"/>
  <c r="Q36" i="26"/>
  <c r="S36" i="26" s="1"/>
  <c r="R36" i="26"/>
  <c r="Q34" i="26"/>
  <c r="S34" i="26" s="1"/>
  <c r="R34" i="26"/>
  <c r="R4" i="26"/>
  <c r="Q4" i="26"/>
  <c r="S4" i="26" s="1"/>
  <c r="AA56" i="26"/>
  <c r="Z56" i="26"/>
  <c r="AB56" i="26" s="1"/>
  <c r="AA55" i="26"/>
  <c r="Z55" i="26"/>
  <c r="AB55" i="26" s="1"/>
  <c r="AA54" i="26"/>
  <c r="Z54" i="26"/>
  <c r="AB54" i="26" s="1"/>
  <c r="AA53" i="26"/>
  <c r="Z53" i="26"/>
  <c r="AB53" i="26" s="1"/>
  <c r="AA52" i="26"/>
  <c r="Z52" i="26"/>
  <c r="AB52" i="26" s="1"/>
  <c r="AA51" i="26"/>
  <c r="Z51" i="26"/>
  <c r="AB51" i="26" s="1"/>
  <c r="AA50" i="26"/>
  <c r="Z50" i="26"/>
  <c r="AB50" i="26" s="1"/>
  <c r="AA34" i="26"/>
  <c r="Z34" i="26"/>
  <c r="AA36" i="26"/>
  <c r="Z36" i="26"/>
  <c r="AA19" i="26"/>
  <c r="Z19" i="26"/>
  <c r="AA23" i="26"/>
  <c r="Z23" i="26"/>
  <c r="AA37" i="26"/>
  <c r="Z37" i="26"/>
  <c r="AA26" i="26"/>
  <c r="Z26" i="26"/>
  <c r="AA22" i="26"/>
  <c r="Z22" i="26"/>
  <c r="AA21" i="26"/>
  <c r="Z21" i="26"/>
  <c r="AA40" i="26"/>
  <c r="Z40" i="26"/>
  <c r="AA49" i="26"/>
  <c r="Z49" i="26"/>
  <c r="AB49" i="26" s="1"/>
  <c r="AA27" i="26"/>
  <c r="Z27" i="26"/>
  <c r="AA28" i="26"/>
  <c r="Z28" i="26"/>
  <c r="AA8" i="26"/>
  <c r="Z8" i="26"/>
  <c r="AA48" i="26"/>
  <c r="Z48" i="26"/>
  <c r="AB48" i="26" s="1"/>
  <c r="AA29" i="26"/>
  <c r="Z29" i="26"/>
  <c r="AA47" i="26"/>
  <c r="Z47" i="26"/>
  <c r="AB47" i="26" s="1"/>
  <c r="AA46" i="26"/>
  <c r="Z46" i="26"/>
  <c r="AB46" i="26" s="1"/>
  <c r="AA41" i="26"/>
  <c r="Z41" i="26"/>
  <c r="AA7" i="26"/>
  <c r="Z7" i="26"/>
  <c r="AA31" i="26"/>
  <c r="Z31" i="26"/>
  <c r="AB31" i="26" s="1"/>
  <c r="AA12" i="26"/>
  <c r="Z12" i="26"/>
  <c r="AA39" i="26"/>
  <c r="Z39" i="26"/>
  <c r="AA42" i="26"/>
  <c r="Z42" i="26"/>
  <c r="AA32" i="26"/>
  <c r="Z32" i="26"/>
  <c r="AA33" i="26"/>
  <c r="Z33" i="26"/>
  <c r="AA45" i="26"/>
  <c r="Z45" i="26"/>
  <c r="AB45" i="26" s="1"/>
  <c r="AA24" i="26"/>
  <c r="Z24" i="26"/>
  <c r="AA18" i="26"/>
  <c r="Z18" i="26"/>
  <c r="AA17" i="26"/>
  <c r="Z17" i="26"/>
  <c r="AA16" i="26"/>
  <c r="Z16" i="26"/>
  <c r="AA14" i="26"/>
  <c r="Z14" i="26"/>
  <c r="AA13" i="26"/>
  <c r="Z13" i="26"/>
  <c r="AB13" i="26" s="1"/>
  <c r="AA11" i="26"/>
  <c r="Z11" i="26"/>
  <c r="AA30" i="26"/>
  <c r="Z30" i="26"/>
  <c r="AA38" i="26"/>
  <c r="Z38" i="26"/>
  <c r="AA44" i="26"/>
  <c r="Z44" i="26"/>
  <c r="AA20" i="26"/>
  <c r="Z20" i="26"/>
  <c r="AA35" i="26"/>
  <c r="Z35" i="26"/>
  <c r="AA15" i="26"/>
  <c r="Z15" i="26"/>
  <c r="AA5" i="26"/>
  <c r="Z5" i="26"/>
  <c r="AA6" i="26"/>
  <c r="Z6" i="26"/>
  <c r="AA43" i="26"/>
  <c r="Z43" i="26"/>
  <c r="AA25" i="26"/>
  <c r="Z25" i="26"/>
  <c r="AA9" i="26"/>
  <c r="Z9" i="26"/>
  <c r="AA10" i="26"/>
  <c r="Z10" i="26"/>
  <c r="AA4" i="26"/>
  <c r="Z4" i="26"/>
  <c r="O56" i="26"/>
  <c r="N56" i="26"/>
  <c r="P56" i="26" s="1"/>
  <c r="O55" i="26"/>
  <c r="N55" i="26"/>
  <c r="P55" i="26" s="1"/>
  <c r="O54" i="26"/>
  <c r="N54" i="26"/>
  <c r="P54" i="26" s="1"/>
  <c r="O53" i="26"/>
  <c r="N53" i="26"/>
  <c r="P53" i="26" s="1"/>
  <c r="O52" i="26"/>
  <c r="N52" i="26"/>
  <c r="P52" i="26" s="1"/>
  <c r="O51" i="26"/>
  <c r="N51" i="26"/>
  <c r="P51" i="26" s="1"/>
  <c r="O50" i="26"/>
  <c r="N50" i="26"/>
  <c r="P50" i="26" s="1"/>
  <c r="O34" i="26"/>
  <c r="N34" i="26"/>
  <c r="P34" i="26" s="1"/>
  <c r="O36" i="26"/>
  <c r="N36" i="26"/>
  <c r="P36" i="26" s="1"/>
  <c r="O19" i="26"/>
  <c r="N19" i="26"/>
  <c r="P19" i="26" s="1"/>
  <c r="O23" i="26"/>
  <c r="N23" i="26"/>
  <c r="P23" i="26" s="1"/>
  <c r="O37" i="26"/>
  <c r="N37" i="26"/>
  <c r="P37" i="26" s="1"/>
  <c r="O26" i="26"/>
  <c r="N26" i="26"/>
  <c r="P26" i="26" s="1"/>
  <c r="O22" i="26"/>
  <c r="N22" i="26"/>
  <c r="P22" i="26" s="1"/>
  <c r="O21" i="26"/>
  <c r="N21" i="26"/>
  <c r="P21" i="26" s="1"/>
  <c r="O40" i="26"/>
  <c r="N40" i="26"/>
  <c r="P40" i="26" s="1"/>
  <c r="O49" i="26"/>
  <c r="N49" i="26"/>
  <c r="P49" i="26" s="1"/>
  <c r="O27" i="26"/>
  <c r="N27" i="26"/>
  <c r="P27" i="26" s="1"/>
  <c r="O28" i="26"/>
  <c r="N28" i="26"/>
  <c r="P28" i="26" s="1"/>
  <c r="O8" i="26"/>
  <c r="N8" i="26"/>
  <c r="P8" i="26" s="1"/>
  <c r="O48" i="26"/>
  <c r="N48" i="26"/>
  <c r="P48" i="26" s="1"/>
  <c r="O29" i="26"/>
  <c r="N29" i="26"/>
  <c r="P29" i="26" s="1"/>
  <c r="O47" i="26"/>
  <c r="N47" i="26"/>
  <c r="P47" i="26" s="1"/>
  <c r="O46" i="26"/>
  <c r="N46" i="26"/>
  <c r="P46" i="26" s="1"/>
  <c r="O41" i="26"/>
  <c r="N41" i="26"/>
  <c r="P41" i="26" s="1"/>
  <c r="O7" i="26"/>
  <c r="N7" i="26"/>
  <c r="P7" i="26" s="1"/>
  <c r="O31" i="26"/>
  <c r="N31" i="26"/>
  <c r="P31" i="26" s="1"/>
  <c r="O12" i="26"/>
  <c r="N12" i="26"/>
  <c r="P12" i="26" s="1"/>
  <c r="O39" i="26"/>
  <c r="N39" i="26"/>
  <c r="P39" i="26" s="1"/>
  <c r="O42" i="26"/>
  <c r="N42" i="26"/>
  <c r="P42" i="26" s="1"/>
  <c r="O32" i="26"/>
  <c r="N32" i="26"/>
  <c r="P32" i="26" s="1"/>
  <c r="O33" i="26"/>
  <c r="N33" i="26"/>
  <c r="P33" i="26" s="1"/>
  <c r="O45" i="26"/>
  <c r="N45" i="26"/>
  <c r="P45" i="26" s="1"/>
  <c r="O24" i="26"/>
  <c r="N24" i="26"/>
  <c r="P24" i="26" s="1"/>
  <c r="O18" i="26"/>
  <c r="N18" i="26"/>
  <c r="P18" i="26" s="1"/>
  <c r="O17" i="26"/>
  <c r="N17" i="26"/>
  <c r="P17" i="26" s="1"/>
  <c r="O16" i="26"/>
  <c r="N16" i="26"/>
  <c r="P16" i="26" s="1"/>
  <c r="O14" i="26"/>
  <c r="N14" i="26"/>
  <c r="P14" i="26" s="1"/>
  <c r="O13" i="26"/>
  <c r="N13" i="26"/>
  <c r="P13" i="26" s="1"/>
  <c r="O11" i="26"/>
  <c r="N11" i="26"/>
  <c r="P11" i="26" s="1"/>
  <c r="O30" i="26"/>
  <c r="N30" i="26"/>
  <c r="P30" i="26" s="1"/>
  <c r="O38" i="26"/>
  <c r="N38" i="26"/>
  <c r="P38" i="26" s="1"/>
  <c r="O44" i="26"/>
  <c r="N44" i="26"/>
  <c r="P44" i="26" s="1"/>
  <c r="O20" i="26"/>
  <c r="N20" i="26"/>
  <c r="P20" i="26" s="1"/>
  <c r="O35" i="26"/>
  <c r="N35" i="26"/>
  <c r="P35" i="26" s="1"/>
  <c r="O15" i="26"/>
  <c r="N15" i="26"/>
  <c r="P15" i="26" s="1"/>
  <c r="O5" i="26"/>
  <c r="N5" i="26"/>
  <c r="P5" i="26" s="1"/>
  <c r="O6" i="26"/>
  <c r="N6" i="26"/>
  <c r="P6" i="26" s="1"/>
  <c r="O43" i="26"/>
  <c r="N43" i="26"/>
  <c r="P43" i="26" s="1"/>
  <c r="O25" i="26"/>
  <c r="N25" i="26"/>
  <c r="P25" i="26" s="1"/>
  <c r="O9" i="26"/>
  <c r="N9" i="26"/>
  <c r="P9" i="26" s="1"/>
  <c r="O10" i="26"/>
  <c r="N10" i="26"/>
  <c r="P10" i="26" s="1"/>
  <c r="O4" i="26"/>
  <c r="N4" i="26"/>
  <c r="P4" i="26" s="1"/>
  <c r="T5" i="5"/>
  <c r="V5" i="5" s="1"/>
  <c r="I3" i="45" s="1"/>
  <c r="U5" i="5"/>
  <c r="T6" i="5"/>
  <c r="V6" i="5" s="1"/>
  <c r="I4" i="45" s="1"/>
  <c r="U6" i="5"/>
  <c r="T8" i="5"/>
  <c r="V8" i="5" s="1"/>
  <c r="I6" i="45" s="1"/>
  <c r="U8" i="5"/>
  <c r="T7" i="5"/>
  <c r="V7" i="5" s="1"/>
  <c r="I5" i="45" s="1"/>
  <c r="U7" i="5"/>
  <c r="T13" i="5"/>
  <c r="V13" i="5" s="1"/>
  <c r="I11" i="45" s="1"/>
  <c r="U13" i="5"/>
  <c r="T12" i="5"/>
  <c r="V12" i="5" s="1"/>
  <c r="I10" i="45" s="1"/>
  <c r="U12" i="5"/>
  <c r="T11" i="5"/>
  <c r="V11" i="5" s="1"/>
  <c r="I9" i="45" s="1"/>
  <c r="U11" i="5"/>
  <c r="T14" i="5"/>
  <c r="V14" i="5" s="1"/>
  <c r="I12" i="45" s="1"/>
  <c r="U14" i="5"/>
  <c r="T20" i="5"/>
  <c r="V20" i="5" s="1"/>
  <c r="I18" i="45" s="1"/>
  <c r="U20" i="5"/>
  <c r="T22" i="5"/>
  <c r="V22" i="5" s="1"/>
  <c r="I20" i="45" s="1"/>
  <c r="U22" i="5"/>
  <c r="T10" i="5"/>
  <c r="V10" i="5" s="1"/>
  <c r="I8" i="45" s="1"/>
  <c r="U10" i="5"/>
  <c r="T24" i="5"/>
  <c r="V24" i="5" s="1"/>
  <c r="I22" i="45" s="1"/>
  <c r="U24" i="5"/>
  <c r="T21" i="5"/>
  <c r="V21" i="5" s="1"/>
  <c r="I19" i="45" s="1"/>
  <c r="U21" i="5"/>
  <c r="T28" i="5"/>
  <c r="V28" i="5" s="1"/>
  <c r="I26" i="45" s="1"/>
  <c r="U28" i="5"/>
  <c r="T26" i="5"/>
  <c r="V26" i="5" s="1"/>
  <c r="I24" i="45" s="1"/>
  <c r="U26" i="5"/>
  <c r="T15" i="5"/>
  <c r="V15" i="5" s="1"/>
  <c r="I13" i="45" s="1"/>
  <c r="U15" i="5"/>
  <c r="T29" i="5"/>
  <c r="V29" i="5" s="1"/>
  <c r="I27" i="45" s="1"/>
  <c r="U29" i="5"/>
  <c r="T17" i="5"/>
  <c r="V17" i="5" s="1"/>
  <c r="I15" i="45" s="1"/>
  <c r="U17" i="5"/>
  <c r="T16" i="5"/>
  <c r="V16" i="5" s="1"/>
  <c r="I14" i="45" s="1"/>
  <c r="U16" i="5"/>
  <c r="T23" i="5"/>
  <c r="V23" i="5" s="1"/>
  <c r="I21" i="45" s="1"/>
  <c r="U23" i="5"/>
  <c r="T27" i="5"/>
  <c r="V27" i="5" s="1"/>
  <c r="I25" i="45" s="1"/>
  <c r="U27" i="5"/>
  <c r="T31" i="5"/>
  <c r="V31" i="5" s="1"/>
  <c r="I29" i="45" s="1"/>
  <c r="U31" i="5"/>
  <c r="T39" i="5"/>
  <c r="V39" i="5" s="1"/>
  <c r="I37" i="45" s="1"/>
  <c r="U39" i="5"/>
  <c r="T40" i="5"/>
  <c r="V40" i="5" s="1"/>
  <c r="I38" i="45" s="1"/>
  <c r="U40" i="5"/>
  <c r="T32" i="5"/>
  <c r="V32" i="5" s="1"/>
  <c r="I30" i="45" s="1"/>
  <c r="U32" i="5"/>
  <c r="T37" i="5"/>
  <c r="V37" i="5" s="1"/>
  <c r="I35" i="45" s="1"/>
  <c r="U37" i="5"/>
  <c r="T34" i="5"/>
  <c r="V34" i="5" s="1"/>
  <c r="I32" i="45" s="1"/>
  <c r="U34" i="5"/>
  <c r="T43" i="5"/>
  <c r="V43" i="5" s="1"/>
  <c r="I41" i="45" s="1"/>
  <c r="U43" i="5"/>
  <c r="T42" i="5"/>
  <c r="V42" i="5" s="1"/>
  <c r="I40" i="45" s="1"/>
  <c r="U42" i="5"/>
  <c r="T44" i="5"/>
  <c r="V44" i="5" s="1"/>
  <c r="I42" i="45" s="1"/>
  <c r="U44" i="5"/>
  <c r="T36" i="5"/>
  <c r="V36" i="5" s="1"/>
  <c r="I34" i="45" s="1"/>
  <c r="U36" i="5"/>
  <c r="T38" i="5"/>
  <c r="V38" i="5" s="1"/>
  <c r="I36" i="45" s="1"/>
  <c r="U38" i="5"/>
  <c r="T46" i="5"/>
  <c r="V46" i="5" s="1"/>
  <c r="I44" i="45" s="1"/>
  <c r="U46" i="5"/>
  <c r="T45" i="5"/>
  <c r="V45" i="5" s="1"/>
  <c r="I43" i="45" s="1"/>
  <c r="U45" i="5"/>
  <c r="T49" i="5"/>
  <c r="V49" i="5" s="1"/>
  <c r="I47" i="45" s="1"/>
  <c r="U49" i="5"/>
  <c r="T50" i="5"/>
  <c r="V50" i="5" s="1"/>
  <c r="I48" i="45" s="1"/>
  <c r="U50" i="5"/>
  <c r="T58" i="5"/>
  <c r="V58" i="5" s="1"/>
  <c r="I56" i="45" s="1"/>
  <c r="U58" i="5"/>
  <c r="T59" i="5"/>
  <c r="V59" i="5" s="1"/>
  <c r="I57" i="45" s="1"/>
  <c r="U59" i="5"/>
  <c r="T35" i="5"/>
  <c r="V35" i="5" s="1"/>
  <c r="I33" i="45" s="1"/>
  <c r="U35" i="5"/>
  <c r="T54" i="5"/>
  <c r="V54" i="5" s="1"/>
  <c r="I52" i="45" s="1"/>
  <c r="U54" i="5"/>
  <c r="T60" i="5"/>
  <c r="V60" i="5" s="1"/>
  <c r="I58" i="45" s="1"/>
  <c r="U60" i="5"/>
  <c r="T61" i="5"/>
  <c r="V61" i="5" s="1"/>
  <c r="U61" i="5"/>
  <c r="T62" i="5"/>
  <c r="V62" i="5" s="1"/>
  <c r="U62" i="5"/>
  <c r="T63" i="5"/>
  <c r="V63" i="5" s="1"/>
  <c r="U63" i="5"/>
  <c r="T18" i="5"/>
  <c r="V18" i="5" s="1"/>
  <c r="I16" i="45" s="1"/>
  <c r="U18" i="5"/>
  <c r="T25" i="5"/>
  <c r="V25" i="5" s="1"/>
  <c r="I23" i="45" s="1"/>
  <c r="U25" i="5"/>
  <c r="T19" i="5"/>
  <c r="V19" i="5" s="1"/>
  <c r="I17" i="45" s="1"/>
  <c r="U19" i="5"/>
  <c r="T30" i="5"/>
  <c r="V30" i="5" s="1"/>
  <c r="I28" i="45" s="1"/>
  <c r="U30" i="5"/>
  <c r="T33" i="5"/>
  <c r="V33" i="5" s="1"/>
  <c r="I31" i="45" s="1"/>
  <c r="U33" i="5"/>
  <c r="T41" i="5"/>
  <c r="V41" i="5" s="1"/>
  <c r="I39" i="45" s="1"/>
  <c r="U41" i="5"/>
  <c r="T47" i="5"/>
  <c r="V47" i="5" s="1"/>
  <c r="I45" i="45" s="1"/>
  <c r="U47" i="5"/>
  <c r="T51" i="5"/>
  <c r="V51" i="5" s="1"/>
  <c r="I49" i="45" s="1"/>
  <c r="U51" i="5"/>
  <c r="T48" i="5"/>
  <c r="V48" i="5" s="1"/>
  <c r="I46" i="45" s="1"/>
  <c r="U48" i="5"/>
  <c r="T53" i="5"/>
  <c r="V53" i="5" s="1"/>
  <c r="I51" i="45" s="1"/>
  <c r="U53" i="5"/>
  <c r="T55" i="5"/>
  <c r="V55" i="5" s="1"/>
  <c r="I53" i="45" s="1"/>
  <c r="U55" i="5"/>
  <c r="T56" i="5"/>
  <c r="V56" i="5" s="1"/>
  <c r="I54" i="45" s="1"/>
  <c r="U56" i="5"/>
  <c r="T52" i="5"/>
  <c r="V52" i="5" s="1"/>
  <c r="I50" i="45" s="1"/>
  <c r="U52" i="5"/>
  <c r="T57" i="5"/>
  <c r="V57" i="5" s="1"/>
  <c r="I55" i="45" s="1"/>
  <c r="U57" i="5"/>
  <c r="U4" i="5"/>
  <c r="T4" i="5"/>
  <c r="V4" i="5" s="1"/>
  <c r="I2" i="45" s="1"/>
  <c r="AD63" i="5"/>
  <c r="AC63" i="5"/>
  <c r="AE63" i="5" s="1"/>
  <c r="AD62" i="5"/>
  <c r="AC62" i="5"/>
  <c r="AE62" i="5" s="1"/>
  <c r="AD61" i="5"/>
  <c r="AC61" i="5"/>
  <c r="AE61" i="5" s="1"/>
  <c r="Z54" i="5"/>
  <c r="AB54" i="5" s="1"/>
  <c r="K52" i="45" s="1"/>
  <c r="AA54" i="5"/>
  <c r="Z60" i="5"/>
  <c r="AB60" i="5" s="1"/>
  <c r="K58" i="45" s="1"/>
  <c r="AA60" i="5"/>
  <c r="Z61" i="5"/>
  <c r="AB61" i="5" s="1"/>
  <c r="AA61" i="5"/>
  <c r="Z62" i="5"/>
  <c r="AB62" i="5" s="1"/>
  <c r="AA62" i="5"/>
  <c r="Z63" i="5"/>
  <c r="AB63" i="5" s="1"/>
  <c r="AA63" i="5"/>
  <c r="Z18" i="5"/>
  <c r="AB18" i="5" s="1"/>
  <c r="K16" i="45" s="1"/>
  <c r="AA18" i="5"/>
  <c r="Z25" i="5"/>
  <c r="AB25" i="5" s="1"/>
  <c r="K23" i="45" s="1"/>
  <c r="AA25" i="5"/>
  <c r="Z19" i="5"/>
  <c r="AB19" i="5" s="1"/>
  <c r="K17" i="45" s="1"/>
  <c r="AA19" i="5"/>
  <c r="Z30" i="5"/>
  <c r="AB30" i="5" s="1"/>
  <c r="K28" i="45" s="1"/>
  <c r="AA30" i="5"/>
  <c r="Z33" i="5"/>
  <c r="AB33" i="5" s="1"/>
  <c r="K31" i="45" s="1"/>
  <c r="AA33" i="5"/>
  <c r="Z41" i="5"/>
  <c r="AB41" i="5" s="1"/>
  <c r="K39" i="45" s="1"/>
  <c r="AA41" i="5"/>
  <c r="Z47" i="5"/>
  <c r="AB47" i="5" s="1"/>
  <c r="K45" i="45" s="1"/>
  <c r="AA47" i="5"/>
  <c r="Z51" i="5"/>
  <c r="AB51" i="5" s="1"/>
  <c r="K49" i="45" s="1"/>
  <c r="AA51" i="5"/>
  <c r="Z48" i="5"/>
  <c r="AB48" i="5" s="1"/>
  <c r="K46" i="45" s="1"/>
  <c r="AA48" i="5"/>
  <c r="Z53" i="5"/>
  <c r="AB53" i="5" s="1"/>
  <c r="K51" i="45" s="1"/>
  <c r="AA53" i="5"/>
  <c r="Z55" i="5"/>
  <c r="AB55" i="5" s="1"/>
  <c r="K53" i="45" s="1"/>
  <c r="AA55" i="5"/>
  <c r="Z56" i="5"/>
  <c r="AB56" i="5" s="1"/>
  <c r="K54" i="45" s="1"/>
  <c r="AA56" i="5"/>
  <c r="Z52" i="5"/>
  <c r="AB52" i="5" s="1"/>
  <c r="K50" i="45" s="1"/>
  <c r="AA52" i="5"/>
  <c r="Z57" i="5"/>
  <c r="AB57" i="5" s="1"/>
  <c r="K55" i="45" s="1"/>
  <c r="AA57" i="5"/>
  <c r="Z5" i="5"/>
  <c r="AB5" i="5" s="1"/>
  <c r="K3" i="45" s="1"/>
  <c r="AA5" i="5"/>
  <c r="Z6" i="5"/>
  <c r="AB6" i="5" s="1"/>
  <c r="K4" i="45" s="1"/>
  <c r="AA6" i="5"/>
  <c r="Z8" i="5"/>
  <c r="AB8" i="5" s="1"/>
  <c r="K6" i="45" s="1"/>
  <c r="AA8" i="5"/>
  <c r="Z7" i="5"/>
  <c r="AB7" i="5" s="1"/>
  <c r="K5" i="45" s="1"/>
  <c r="AA7" i="5"/>
  <c r="Z13" i="5"/>
  <c r="AB13" i="5" s="1"/>
  <c r="K11" i="45" s="1"/>
  <c r="AA13" i="5"/>
  <c r="Z12" i="5"/>
  <c r="AB12" i="5" s="1"/>
  <c r="K10" i="45" s="1"/>
  <c r="AA12" i="5"/>
  <c r="Z11" i="5"/>
  <c r="AB11" i="5" s="1"/>
  <c r="K9" i="45" s="1"/>
  <c r="AA11" i="5"/>
  <c r="Z14" i="5"/>
  <c r="AB14" i="5" s="1"/>
  <c r="K12" i="45" s="1"/>
  <c r="AA14" i="5"/>
  <c r="Z20" i="5"/>
  <c r="AB20" i="5" s="1"/>
  <c r="K18" i="45" s="1"/>
  <c r="AA20" i="5"/>
  <c r="Z22" i="5"/>
  <c r="AB22" i="5" s="1"/>
  <c r="K20" i="45" s="1"/>
  <c r="AA22" i="5"/>
  <c r="Z10" i="5"/>
  <c r="AB10" i="5" s="1"/>
  <c r="K8" i="45" s="1"/>
  <c r="AA10" i="5"/>
  <c r="Z24" i="5"/>
  <c r="AB24" i="5" s="1"/>
  <c r="K22" i="45" s="1"/>
  <c r="AA24" i="5"/>
  <c r="Z21" i="5"/>
  <c r="AB21" i="5" s="1"/>
  <c r="K19" i="45" s="1"/>
  <c r="AA21" i="5"/>
  <c r="Z28" i="5"/>
  <c r="AB28" i="5" s="1"/>
  <c r="K26" i="45" s="1"/>
  <c r="AA28" i="5"/>
  <c r="Z26" i="5"/>
  <c r="AB26" i="5" s="1"/>
  <c r="K24" i="45" s="1"/>
  <c r="AA26" i="5"/>
  <c r="Z15" i="5"/>
  <c r="AB15" i="5" s="1"/>
  <c r="K13" i="45" s="1"/>
  <c r="AA15" i="5"/>
  <c r="Z29" i="5"/>
  <c r="AB29" i="5" s="1"/>
  <c r="K27" i="45" s="1"/>
  <c r="AA29" i="5"/>
  <c r="Z17" i="5"/>
  <c r="AB17" i="5" s="1"/>
  <c r="K15" i="45" s="1"/>
  <c r="AA17" i="5"/>
  <c r="Z16" i="5"/>
  <c r="AB16" i="5" s="1"/>
  <c r="K14" i="45" s="1"/>
  <c r="AA16" i="5"/>
  <c r="Z23" i="5"/>
  <c r="AB23" i="5" s="1"/>
  <c r="K21" i="45" s="1"/>
  <c r="AA23" i="5"/>
  <c r="Z27" i="5"/>
  <c r="AB27" i="5" s="1"/>
  <c r="K25" i="45" s="1"/>
  <c r="AA27" i="5"/>
  <c r="Z31" i="5"/>
  <c r="AB31" i="5" s="1"/>
  <c r="K29" i="45" s="1"/>
  <c r="AA31" i="5"/>
  <c r="Z39" i="5"/>
  <c r="AB39" i="5" s="1"/>
  <c r="K37" i="45" s="1"/>
  <c r="AA39" i="5"/>
  <c r="Z40" i="5"/>
  <c r="AB40" i="5" s="1"/>
  <c r="K38" i="45" s="1"/>
  <c r="AA40" i="5"/>
  <c r="Z32" i="5"/>
  <c r="AB32" i="5" s="1"/>
  <c r="K30" i="45" s="1"/>
  <c r="AA32" i="5"/>
  <c r="Z37" i="5"/>
  <c r="AB37" i="5" s="1"/>
  <c r="K35" i="45" s="1"/>
  <c r="AA37" i="5"/>
  <c r="Z34" i="5"/>
  <c r="AB34" i="5" s="1"/>
  <c r="K32" i="45" s="1"/>
  <c r="AA34" i="5"/>
  <c r="Z43" i="5"/>
  <c r="AB43" i="5" s="1"/>
  <c r="K41" i="45" s="1"/>
  <c r="AA43" i="5"/>
  <c r="Z42" i="5"/>
  <c r="AB42" i="5" s="1"/>
  <c r="K40" i="45" s="1"/>
  <c r="AA42" i="5"/>
  <c r="Z44" i="5"/>
  <c r="AB44" i="5" s="1"/>
  <c r="K42" i="45" s="1"/>
  <c r="AA44" i="5"/>
  <c r="Z36" i="5"/>
  <c r="AB36" i="5" s="1"/>
  <c r="K34" i="45" s="1"/>
  <c r="AA36" i="5"/>
  <c r="Z38" i="5"/>
  <c r="AB38" i="5" s="1"/>
  <c r="K36" i="45" s="1"/>
  <c r="AA38" i="5"/>
  <c r="Z46" i="5"/>
  <c r="AB46" i="5" s="1"/>
  <c r="K44" i="45" s="1"/>
  <c r="AA46" i="5"/>
  <c r="Z45" i="5"/>
  <c r="AB45" i="5" s="1"/>
  <c r="K43" i="45" s="1"/>
  <c r="AA45" i="5"/>
  <c r="Z49" i="5"/>
  <c r="AB49" i="5" s="1"/>
  <c r="K47" i="45" s="1"/>
  <c r="AA49" i="5"/>
  <c r="Z50" i="5"/>
  <c r="AB50" i="5" s="1"/>
  <c r="K48" i="45" s="1"/>
  <c r="AA50" i="5"/>
  <c r="Z58" i="5"/>
  <c r="AB58" i="5" s="1"/>
  <c r="K56" i="45" s="1"/>
  <c r="AA58" i="5"/>
  <c r="Z59" i="5"/>
  <c r="AB59" i="5" s="1"/>
  <c r="K57" i="45" s="1"/>
  <c r="AA59" i="5"/>
  <c r="Z35" i="5"/>
  <c r="AB35" i="5" s="1"/>
  <c r="K33" i="45" s="1"/>
  <c r="AA35" i="5"/>
  <c r="AA4" i="5"/>
  <c r="Z4" i="5"/>
  <c r="AB4" i="5" s="1"/>
  <c r="K2" i="45" s="1"/>
  <c r="L47" i="5"/>
  <c r="K47" i="5"/>
  <c r="M47" i="5" s="1"/>
  <c r="F45" i="45" s="1"/>
  <c r="L41" i="5"/>
  <c r="K41" i="5"/>
  <c r="M41" i="5" s="1"/>
  <c r="F39" i="45" s="1"/>
  <c r="L33" i="5"/>
  <c r="K33" i="5"/>
  <c r="M33" i="5" s="1"/>
  <c r="F31" i="45" s="1"/>
  <c r="L30" i="5"/>
  <c r="K30" i="5"/>
  <c r="M30" i="5" s="1"/>
  <c r="F28" i="45" s="1"/>
  <c r="L19" i="5"/>
  <c r="K19" i="5"/>
  <c r="M19" i="5" s="1"/>
  <c r="F17" i="45" s="1"/>
  <c r="L25" i="5"/>
  <c r="K25" i="5"/>
  <c r="M25" i="5" s="1"/>
  <c r="F23" i="45" s="1"/>
  <c r="L18" i="5"/>
  <c r="K18" i="5"/>
  <c r="M18" i="5" s="1"/>
  <c r="F16" i="45" s="1"/>
  <c r="L63" i="5"/>
  <c r="K63" i="5"/>
  <c r="M63" i="5" s="1"/>
  <c r="L62" i="5"/>
  <c r="K62" i="5"/>
  <c r="M62" i="5" s="1"/>
  <c r="L61" i="5"/>
  <c r="K61" i="5"/>
  <c r="M61" i="5" s="1"/>
  <c r="F59" i="45" s="1"/>
  <c r="L60" i="5"/>
  <c r="K60" i="5"/>
  <c r="M60" i="5" s="1"/>
  <c r="F58" i="45" s="1"/>
  <c r="L54" i="5"/>
  <c r="K54" i="5"/>
  <c r="M54" i="5" s="1"/>
  <c r="F52" i="45" s="1"/>
  <c r="L35" i="5"/>
  <c r="K35" i="5"/>
  <c r="M35" i="5" s="1"/>
  <c r="F33" i="45" s="1"/>
  <c r="L59" i="5"/>
  <c r="K59" i="5"/>
  <c r="M59" i="5" s="1"/>
  <c r="F57" i="45" s="1"/>
  <c r="L58" i="5"/>
  <c r="K58" i="5"/>
  <c r="M58" i="5" s="1"/>
  <c r="F56" i="45" s="1"/>
  <c r="L50" i="5"/>
  <c r="K50" i="5"/>
  <c r="M50" i="5" s="1"/>
  <c r="F48" i="45" s="1"/>
  <c r="L49" i="5"/>
  <c r="K49" i="5"/>
  <c r="M49" i="5" s="1"/>
  <c r="F47" i="45" s="1"/>
  <c r="L45" i="5"/>
  <c r="K45" i="5"/>
  <c r="M45" i="5" s="1"/>
  <c r="F43" i="45" s="1"/>
  <c r="L46" i="5"/>
  <c r="K46" i="5"/>
  <c r="M46" i="5" s="1"/>
  <c r="F44" i="45" s="1"/>
  <c r="L38" i="5"/>
  <c r="K38" i="5"/>
  <c r="M38" i="5" s="1"/>
  <c r="F36" i="45" s="1"/>
  <c r="L36" i="5"/>
  <c r="K36" i="5"/>
  <c r="M36" i="5" s="1"/>
  <c r="F34" i="45" s="1"/>
  <c r="L44" i="5"/>
  <c r="K44" i="5"/>
  <c r="M44" i="5" s="1"/>
  <c r="F42" i="45" s="1"/>
  <c r="L42" i="5"/>
  <c r="K42" i="5"/>
  <c r="M42" i="5" s="1"/>
  <c r="F40" i="45" s="1"/>
  <c r="L43" i="5"/>
  <c r="K43" i="5"/>
  <c r="M43" i="5" s="1"/>
  <c r="F41" i="45" s="1"/>
  <c r="L34" i="5"/>
  <c r="K34" i="5"/>
  <c r="M34" i="5" s="1"/>
  <c r="F32" i="45" s="1"/>
  <c r="L37" i="5"/>
  <c r="K37" i="5"/>
  <c r="M37" i="5" s="1"/>
  <c r="F35" i="45" s="1"/>
  <c r="L32" i="5"/>
  <c r="K32" i="5"/>
  <c r="M32" i="5" s="1"/>
  <c r="F30" i="45" s="1"/>
  <c r="L40" i="5"/>
  <c r="K40" i="5"/>
  <c r="M40" i="5" s="1"/>
  <c r="F38" i="45" s="1"/>
  <c r="L39" i="5"/>
  <c r="K39" i="5"/>
  <c r="M39" i="5" s="1"/>
  <c r="F37" i="45" s="1"/>
  <c r="L31" i="5"/>
  <c r="K31" i="5"/>
  <c r="M31" i="5" s="1"/>
  <c r="F29" i="45" s="1"/>
  <c r="L27" i="5"/>
  <c r="K27" i="5"/>
  <c r="M27" i="5" s="1"/>
  <c r="F25" i="45" s="1"/>
  <c r="L23" i="5"/>
  <c r="K23" i="5"/>
  <c r="M23" i="5" s="1"/>
  <c r="F21" i="45" s="1"/>
  <c r="L16" i="5"/>
  <c r="K16" i="5"/>
  <c r="M16" i="5" s="1"/>
  <c r="F14" i="45" s="1"/>
  <c r="L17" i="5"/>
  <c r="K17" i="5"/>
  <c r="M17" i="5" s="1"/>
  <c r="F15" i="45" s="1"/>
  <c r="L29" i="5"/>
  <c r="K29" i="5"/>
  <c r="M29" i="5" s="1"/>
  <c r="F27" i="45" s="1"/>
  <c r="L15" i="5"/>
  <c r="K15" i="5"/>
  <c r="M15" i="5" s="1"/>
  <c r="F13" i="45" s="1"/>
  <c r="L26" i="5"/>
  <c r="K26" i="5"/>
  <c r="M26" i="5" s="1"/>
  <c r="F24" i="45" s="1"/>
  <c r="L28" i="5"/>
  <c r="K28" i="5"/>
  <c r="M28" i="5" s="1"/>
  <c r="F26" i="45" s="1"/>
  <c r="L21" i="5"/>
  <c r="K21" i="5"/>
  <c r="M21" i="5" s="1"/>
  <c r="F19" i="45" s="1"/>
  <c r="L24" i="5"/>
  <c r="K24" i="5"/>
  <c r="M24" i="5" s="1"/>
  <c r="F22" i="45" s="1"/>
  <c r="L10" i="5"/>
  <c r="K10" i="5"/>
  <c r="M10" i="5" s="1"/>
  <c r="F8" i="45" s="1"/>
  <c r="L22" i="5"/>
  <c r="K22" i="5"/>
  <c r="M22" i="5" s="1"/>
  <c r="F20" i="45" s="1"/>
  <c r="L20" i="5"/>
  <c r="K20" i="5"/>
  <c r="M20" i="5" s="1"/>
  <c r="F18" i="45" s="1"/>
  <c r="L14" i="5"/>
  <c r="K14" i="5"/>
  <c r="M14" i="5" s="1"/>
  <c r="F12" i="45" s="1"/>
  <c r="L11" i="5"/>
  <c r="K11" i="5"/>
  <c r="M11" i="5" s="1"/>
  <c r="F9" i="45" s="1"/>
  <c r="L12" i="5"/>
  <c r="K12" i="5"/>
  <c r="M12" i="5" s="1"/>
  <c r="F10" i="45" s="1"/>
  <c r="L13" i="5"/>
  <c r="K13" i="5"/>
  <c r="M13" i="5" s="1"/>
  <c r="F11" i="45" s="1"/>
  <c r="L7" i="5"/>
  <c r="K7" i="5"/>
  <c r="M7" i="5" s="1"/>
  <c r="F5" i="45" s="1"/>
  <c r="L8" i="5"/>
  <c r="K8" i="5"/>
  <c r="M8" i="5" s="1"/>
  <c r="F6" i="45" s="1"/>
  <c r="L6" i="5"/>
  <c r="K6" i="5"/>
  <c r="M6" i="5" s="1"/>
  <c r="F4" i="45" s="1"/>
  <c r="L5" i="5"/>
  <c r="K5" i="5"/>
  <c r="M5" i="5" s="1"/>
  <c r="F3" i="45" s="1"/>
  <c r="L4" i="5"/>
  <c r="K4" i="5"/>
  <c r="M4" i="5" s="1"/>
  <c r="F2" i="45" s="1"/>
  <c r="I47" i="5"/>
  <c r="H47" i="5"/>
  <c r="J47" i="5" s="1"/>
  <c r="E45" i="45" s="1"/>
  <c r="I41" i="5"/>
  <c r="H41" i="5"/>
  <c r="J41" i="5" s="1"/>
  <c r="E39" i="45" s="1"/>
  <c r="I33" i="5"/>
  <c r="H33" i="5"/>
  <c r="J33" i="5" s="1"/>
  <c r="E31" i="45" s="1"/>
  <c r="I30" i="5"/>
  <c r="H30" i="5"/>
  <c r="J30" i="5" s="1"/>
  <c r="E28" i="45" s="1"/>
  <c r="I19" i="5"/>
  <c r="H19" i="5"/>
  <c r="J19" i="5" s="1"/>
  <c r="E17" i="45" s="1"/>
  <c r="I25" i="5"/>
  <c r="H25" i="5"/>
  <c r="J25" i="5" s="1"/>
  <c r="E23" i="45" s="1"/>
  <c r="I18" i="5"/>
  <c r="H18" i="5"/>
  <c r="J18" i="5" s="1"/>
  <c r="E16" i="45" s="1"/>
  <c r="I63" i="5"/>
  <c r="H63" i="5"/>
  <c r="J63" i="5" s="1"/>
  <c r="I62" i="5"/>
  <c r="H62" i="5"/>
  <c r="J62" i="5" s="1"/>
  <c r="I61" i="5"/>
  <c r="H61" i="5"/>
  <c r="J61" i="5" s="1"/>
  <c r="E59" i="45" s="1"/>
  <c r="I60" i="5"/>
  <c r="H60" i="5"/>
  <c r="J60" i="5" s="1"/>
  <c r="E58" i="45" s="1"/>
  <c r="I54" i="5"/>
  <c r="H54" i="5"/>
  <c r="J54" i="5" s="1"/>
  <c r="E52" i="45" s="1"/>
  <c r="I35" i="5"/>
  <c r="H35" i="5"/>
  <c r="J35" i="5" s="1"/>
  <c r="E33" i="45" s="1"/>
  <c r="I59" i="5"/>
  <c r="H59" i="5"/>
  <c r="J59" i="5" s="1"/>
  <c r="E57" i="45" s="1"/>
  <c r="I58" i="5"/>
  <c r="H58" i="5"/>
  <c r="J58" i="5" s="1"/>
  <c r="E56" i="45" s="1"/>
  <c r="I50" i="5"/>
  <c r="H50" i="5"/>
  <c r="J50" i="5" s="1"/>
  <c r="E48" i="45" s="1"/>
  <c r="I49" i="5"/>
  <c r="H49" i="5"/>
  <c r="J49" i="5" s="1"/>
  <c r="E47" i="45" s="1"/>
  <c r="I45" i="5"/>
  <c r="H45" i="5"/>
  <c r="J45" i="5" s="1"/>
  <c r="E43" i="45" s="1"/>
  <c r="I46" i="5"/>
  <c r="H46" i="5"/>
  <c r="J46" i="5" s="1"/>
  <c r="E44" i="45" s="1"/>
  <c r="I38" i="5"/>
  <c r="H38" i="5"/>
  <c r="J38" i="5" s="1"/>
  <c r="E36" i="45" s="1"/>
  <c r="I36" i="5"/>
  <c r="H36" i="5"/>
  <c r="J36" i="5" s="1"/>
  <c r="E34" i="45" s="1"/>
  <c r="I44" i="5"/>
  <c r="H44" i="5"/>
  <c r="J44" i="5" s="1"/>
  <c r="E42" i="45" s="1"/>
  <c r="I42" i="5"/>
  <c r="H42" i="5"/>
  <c r="J42" i="5" s="1"/>
  <c r="E40" i="45" s="1"/>
  <c r="I43" i="5"/>
  <c r="H43" i="5"/>
  <c r="J43" i="5" s="1"/>
  <c r="E41" i="45" s="1"/>
  <c r="I34" i="5"/>
  <c r="H34" i="5"/>
  <c r="J34" i="5" s="1"/>
  <c r="E32" i="45" s="1"/>
  <c r="I37" i="5"/>
  <c r="H37" i="5"/>
  <c r="J37" i="5" s="1"/>
  <c r="E35" i="45" s="1"/>
  <c r="I32" i="5"/>
  <c r="H32" i="5"/>
  <c r="J32" i="5" s="1"/>
  <c r="E30" i="45" s="1"/>
  <c r="I40" i="5"/>
  <c r="H40" i="5"/>
  <c r="J40" i="5" s="1"/>
  <c r="E38" i="45" s="1"/>
  <c r="I39" i="5"/>
  <c r="H39" i="5"/>
  <c r="J39" i="5" s="1"/>
  <c r="E37" i="45" s="1"/>
  <c r="I31" i="5"/>
  <c r="H31" i="5"/>
  <c r="J31" i="5" s="1"/>
  <c r="E29" i="45" s="1"/>
  <c r="I27" i="5"/>
  <c r="H27" i="5"/>
  <c r="J27" i="5" s="1"/>
  <c r="E25" i="45" s="1"/>
  <c r="I23" i="5"/>
  <c r="H23" i="5"/>
  <c r="J23" i="5" s="1"/>
  <c r="E21" i="45" s="1"/>
  <c r="I16" i="5"/>
  <c r="H16" i="5"/>
  <c r="J16" i="5" s="1"/>
  <c r="E14" i="45" s="1"/>
  <c r="I17" i="5"/>
  <c r="H17" i="5"/>
  <c r="J17" i="5" s="1"/>
  <c r="E15" i="45" s="1"/>
  <c r="I29" i="5"/>
  <c r="H29" i="5"/>
  <c r="J29" i="5" s="1"/>
  <c r="E27" i="45" s="1"/>
  <c r="I15" i="5"/>
  <c r="H15" i="5"/>
  <c r="J15" i="5" s="1"/>
  <c r="E13" i="45" s="1"/>
  <c r="I26" i="5"/>
  <c r="H26" i="5"/>
  <c r="J26" i="5" s="1"/>
  <c r="E24" i="45" s="1"/>
  <c r="I28" i="5"/>
  <c r="H28" i="5"/>
  <c r="J28" i="5" s="1"/>
  <c r="E26" i="45" s="1"/>
  <c r="I21" i="5"/>
  <c r="H21" i="5"/>
  <c r="J21" i="5" s="1"/>
  <c r="E19" i="45" s="1"/>
  <c r="I24" i="5"/>
  <c r="H24" i="5"/>
  <c r="J24" i="5" s="1"/>
  <c r="E22" i="45" s="1"/>
  <c r="I10" i="5"/>
  <c r="H10" i="5"/>
  <c r="J10" i="5" s="1"/>
  <c r="E8" i="45" s="1"/>
  <c r="I22" i="5"/>
  <c r="H22" i="5"/>
  <c r="J22" i="5" s="1"/>
  <c r="E20" i="45" s="1"/>
  <c r="I20" i="5"/>
  <c r="H20" i="5"/>
  <c r="J20" i="5" s="1"/>
  <c r="E18" i="45" s="1"/>
  <c r="I14" i="5"/>
  <c r="H14" i="5"/>
  <c r="J14" i="5" s="1"/>
  <c r="E12" i="45" s="1"/>
  <c r="I11" i="5"/>
  <c r="H11" i="5"/>
  <c r="J11" i="5" s="1"/>
  <c r="E9" i="45" s="1"/>
  <c r="I12" i="5"/>
  <c r="H12" i="5"/>
  <c r="J12" i="5" s="1"/>
  <c r="E10" i="45" s="1"/>
  <c r="I13" i="5"/>
  <c r="H13" i="5"/>
  <c r="J13" i="5" s="1"/>
  <c r="E11" i="45" s="1"/>
  <c r="I7" i="5"/>
  <c r="H7" i="5"/>
  <c r="J7" i="5" s="1"/>
  <c r="E5" i="45" s="1"/>
  <c r="I8" i="5"/>
  <c r="H8" i="5"/>
  <c r="J8" i="5" s="1"/>
  <c r="E6" i="45" s="1"/>
  <c r="I6" i="5"/>
  <c r="H6" i="5"/>
  <c r="J6" i="5" s="1"/>
  <c r="E4" i="45" s="1"/>
  <c r="I5" i="5"/>
  <c r="H5" i="5"/>
  <c r="J5" i="5" s="1"/>
  <c r="E3" i="45" s="1"/>
  <c r="I4" i="5"/>
  <c r="H4" i="5"/>
  <c r="J4" i="5" s="1"/>
  <c r="E2" i="45" s="1"/>
  <c r="E40" i="5"/>
  <c r="G40" i="5" s="1"/>
  <c r="D38" i="45" s="1"/>
  <c r="F40" i="5"/>
  <c r="E32" i="5"/>
  <c r="G32" i="5" s="1"/>
  <c r="D30" i="45" s="1"/>
  <c r="F32" i="5"/>
  <c r="E37" i="5"/>
  <c r="G37" i="5" s="1"/>
  <c r="D35" i="45" s="1"/>
  <c r="F37" i="5"/>
  <c r="E34" i="5"/>
  <c r="G34" i="5" s="1"/>
  <c r="D32" i="45" s="1"/>
  <c r="F34" i="5"/>
  <c r="E43" i="5"/>
  <c r="G43" i="5" s="1"/>
  <c r="D41" i="45" s="1"/>
  <c r="F43" i="5"/>
  <c r="E42" i="5"/>
  <c r="G42" i="5" s="1"/>
  <c r="D40" i="45" s="1"/>
  <c r="F42" i="5"/>
  <c r="E44" i="5"/>
  <c r="G44" i="5" s="1"/>
  <c r="D42" i="45" s="1"/>
  <c r="F44" i="5"/>
  <c r="E36" i="5"/>
  <c r="F36" i="5"/>
  <c r="E38" i="5"/>
  <c r="G38" i="5" s="1"/>
  <c r="D36" i="45" s="1"/>
  <c r="F38" i="5"/>
  <c r="E46" i="5"/>
  <c r="G46" i="5" s="1"/>
  <c r="D44" i="45" s="1"/>
  <c r="F46" i="5"/>
  <c r="E45" i="5"/>
  <c r="G45" i="5" s="1"/>
  <c r="D43" i="45" s="1"/>
  <c r="F45" i="5"/>
  <c r="E49" i="5"/>
  <c r="G49" i="5" s="1"/>
  <c r="D47" i="45" s="1"/>
  <c r="F49" i="5"/>
  <c r="E50" i="5"/>
  <c r="G50" i="5" s="1"/>
  <c r="D48" i="45" s="1"/>
  <c r="F50" i="5"/>
  <c r="E58" i="5"/>
  <c r="F58" i="5"/>
  <c r="E59" i="5"/>
  <c r="F59" i="5"/>
  <c r="E35" i="5"/>
  <c r="G35" i="5" s="1"/>
  <c r="D33" i="45" s="1"/>
  <c r="F35" i="5"/>
  <c r="E54" i="5"/>
  <c r="F54" i="5"/>
  <c r="E60" i="5"/>
  <c r="F60" i="5"/>
  <c r="E61" i="5"/>
  <c r="F61" i="5"/>
  <c r="E62" i="5"/>
  <c r="F62" i="5"/>
  <c r="E63" i="5"/>
  <c r="F63" i="5"/>
  <c r="E18" i="5"/>
  <c r="G18" i="5" s="1"/>
  <c r="D16" i="45" s="1"/>
  <c r="F18" i="5"/>
  <c r="E25" i="5"/>
  <c r="G25" i="5" s="1"/>
  <c r="D23" i="45" s="1"/>
  <c r="F25" i="5"/>
  <c r="E19" i="5"/>
  <c r="G19" i="5" s="1"/>
  <c r="D17" i="45" s="1"/>
  <c r="F19" i="5"/>
  <c r="E30" i="5"/>
  <c r="F30" i="5"/>
  <c r="E33" i="5"/>
  <c r="G33" i="5" s="1"/>
  <c r="D31" i="45" s="1"/>
  <c r="F33" i="5"/>
  <c r="E41" i="5"/>
  <c r="G41" i="5" s="1"/>
  <c r="D39" i="45" s="1"/>
  <c r="F41" i="5"/>
  <c r="E47" i="5"/>
  <c r="G47" i="5" s="1"/>
  <c r="D45" i="45" s="1"/>
  <c r="F47" i="5"/>
  <c r="E51" i="5"/>
  <c r="G51" i="5" s="1"/>
  <c r="D49" i="45" s="1"/>
  <c r="F51" i="5"/>
  <c r="E48" i="5"/>
  <c r="F48" i="5"/>
  <c r="E53" i="5"/>
  <c r="F53" i="5"/>
  <c r="E55" i="5"/>
  <c r="F55" i="5"/>
  <c r="E56" i="5"/>
  <c r="F56" i="5"/>
  <c r="E52" i="5"/>
  <c r="F52" i="5"/>
  <c r="E57" i="5"/>
  <c r="F57" i="5"/>
  <c r="F39" i="5"/>
  <c r="E39" i="5"/>
  <c r="G39" i="5" s="1"/>
  <c r="D37" i="45" s="1"/>
  <c r="F31" i="5"/>
  <c r="E31" i="5"/>
  <c r="G31" i="5" s="1"/>
  <c r="D29" i="45" s="1"/>
  <c r="F27" i="5"/>
  <c r="E27" i="5"/>
  <c r="G27" i="5" s="1"/>
  <c r="D25" i="45" s="1"/>
  <c r="F23" i="5"/>
  <c r="E23" i="5"/>
  <c r="F16" i="5"/>
  <c r="E16" i="5"/>
  <c r="G16" i="5" s="1"/>
  <c r="D14" i="45" s="1"/>
  <c r="F17" i="5"/>
  <c r="E17" i="5"/>
  <c r="G17" i="5" s="1"/>
  <c r="D15" i="45" s="1"/>
  <c r="F29" i="5"/>
  <c r="E29" i="5"/>
  <c r="G29" i="5" s="1"/>
  <c r="D27" i="45" s="1"/>
  <c r="F15" i="5"/>
  <c r="E15" i="5"/>
  <c r="G15" i="5" s="1"/>
  <c r="D13" i="45" s="1"/>
  <c r="F26" i="5"/>
  <c r="E26" i="5"/>
  <c r="G26" i="5" s="1"/>
  <c r="D24" i="45" s="1"/>
  <c r="F28" i="5"/>
  <c r="E28" i="5"/>
  <c r="G28" i="5" s="1"/>
  <c r="D26" i="45" s="1"/>
  <c r="F21" i="5"/>
  <c r="E21" i="5"/>
  <c r="G21" i="5" s="1"/>
  <c r="D19" i="45" s="1"/>
  <c r="F24" i="5"/>
  <c r="E24" i="5"/>
  <c r="G24" i="5" s="1"/>
  <c r="D22" i="45" s="1"/>
  <c r="F10" i="5"/>
  <c r="E10" i="5"/>
  <c r="G10" i="5" s="1"/>
  <c r="D8" i="45" s="1"/>
  <c r="F22" i="5"/>
  <c r="E22" i="5"/>
  <c r="G22" i="5" s="1"/>
  <c r="D20" i="45" s="1"/>
  <c r="F20" i="5"/>
  <c r="E20" i="5"/>
  <c r="G20" i="5" s="1"/>
  <c r="D18" i="45" s="1"/>
  <c r="F14" i="5"/>
  <c r="E14" i="5"/>
  <c r="G14" i="5" s="1"/>
  <c r="D12" i="45" s="1"/>
  <c r="F11" i="5"/>
  <c r="E11" i="5"/>
  <c r="G11" i="5" s="1"/>
  <c r="D9" i="45" s="1"/>
  <c r="F12" i="5"/>
  <c r="E12" i="5"/>
  <c r="G12" i="5" s="1"/>
  <c r="D10" i="45" s="1"/>
  <c r="F13" i="5"/>
  <c r="E13" i="5"/>
  <c r="G13" i="5" s="1"/>
  <c r="D11" i="45" s="1"/>
  <c r="F7" i="5"/>
  <c r="E7" i="5"/>
  <c r="G7" i="5" s="1"/>
  <c r="D5" i="45" s="1"/>
  <c r="F8" i="5"/>
  <c r="E8" i="5"/>
  <c r="G8" i="5" s="1"/>
  <c r="D6" i="45" s="1"/>
  <c r="F6" i="5"/>
  <c r="E6" i="5"/>
  <c r="G6" i="5" s="1"/>
  <c r="D4" i="45" s="1"/>
  <c r="F5" i="5"/>
  <c r="E5" i="5"/>
  <c r="G5" i="5" s="1"/>
  <c r="D3" i="45" s="1"/>
  <c r="F4" i="5"/>
  <c r="E4" i="5"/>
  <c r="G4" i="5" s="1"/>
  <c r="D2" i="45" s="1"/>
  <c r="E10" i="26"/>
  <c r="G10" i="26" s="1"/>
  <c r="F10" i="26"/>
  <c r="E9" i="26"/>
  <c r="G9" i="26" s="1"/>
  <c r="F9" i="26"/>
  <c r="E25" i="26"/>
  <c r="G25" i="26" s="1"/>
  <c r="F25" i="26"/>
  <c r="E43" i="26"/>
  <c r="G43" i="26" s="1"/>
  <c r="F43" i="26"/>
  <c r="G6" i="26"/>
  <c r="F6" i="26"/>
  <c r="F4" i="26"/>
  <c r="E4" i="26"/>
  <c r="G4" i="26" s="1"/>
  <c r="M8" i="16" a="1"/>
  <c r="M8" i="16" s="1"/>
  <c r="L8" i="16"/>
  <c r="M7" i="16" a="1"/>
  <c r="M7" i="16" s="1"/>
  <c r="L7" i="16"/>
  <c r="M6" i="16" a="1"/>
  <c r="M6" i="16" s="1"/>
  <c r="F71" i="16" s="1"/>
  <c r="L6" i="16"/>
  <c r="F70" i="16" s="1"/>
  <c r="M5" i="16" a="1"/>
  <c r="M5" i="16" s="1"/>
  <c r="L5" i="16"/>
  <c r="K47" i="26"/>
  <c r="M47" i="26" s="1"/>
  <c r="L47" i="26"/>
  <c r="K29" i="26"/>
  <c r="M29" i="26" s="1"/>
  <c r="L29" i="26"/>
  <c r="K48" i="26"/>
  <c r="M48" i="26" s="1"/>
  <c r="L48" i="26"/>
  <c r="K8" i="26"/>
  <c r="M8" i="26" s="1"/>
  <c r="L8" i="26"/>
  <c r="K28" i="26"/>
  <c r="M28" i="26" s="1"/>
  <c r="L28" i="26"/>
  <c r="K27" i="26"/>
  <c r="M27" i="26" s="1"/>
  <c r="L27" i="26"/>
  <c r="K49" i="26"/>
  <c r="M49" i="26" s="1"/>
  <c r="L49" i="26"/>
  <c r="K40" i="26"/>
  <c r="M40" i="26" s="1"/>
  <c r="L40" i="26"/>
  <c r="K21" i="26"/>
  <c r="M21" i="26" s="1"/>
  <c r="L21" i="26"/>
  <c r="K22" i="26"/>
  <c r="M22" i="26" s="1"/>
  <c r="L22" i="26"/>
  <c r="K26" i="26"/>
  <c r="M26" i="26" s="1"/>
  <c r="L26" i="26"/>
  <c r="K37" i="26"/>
  <c r="M37" i="26" s="1"/>
  <c r="L37" i="26"/>
  <c r="K23" i="26"/>
  <c r="M23" i="26" s="1"/>
  <c r="L23" i="26"/>
  <c r="K19" i="26"/>
  <c r="M19" i="26" s="1"/>
  <c r="L19" i="26"/>
  <c r="K36" i="26"/>
  <c r="M36" i="26" s="1"/>
  <c r="L36" i="26"/>
  <c r="K34" i="26"/>
  <c r="M34" i="26" s="1"/>
  <c r="L34" i="26"/>
  <c r="K10" i="26"/>
  <c r="M10" i="26" s="1"/>
  <c r="L10" i="26"/>
  <c r="K9" i="26"/>
  <c r="M9" i="26" s="1"/>
  <c r="L9" i="26"/>
  <c r="K25" i="26"/>
  <c r="M25" i="26" s="1"/>
  <c r="L25" i="26"/>
  <c r="K43" i="26"/>
  <c r="M43" i="26" s="1"/>
  <c r="L43" i="26"/>
  <c r="K6" i="26"/>
  <c r="M6" i="26" s="1"/>
  <c r="L6" i="26"/>
  <c r="K5" i="26"/>
  <c r="M5" i="26" s="1"/>
  <c r="L5" i="26"/>
  <c r="K15" i="26"/>
  <c r="M15" i="26" s="1"/>
  <c r="L15" i="26"/>
  <c r="K35" i="26"/>
  <c r="M35" i="26" s="1"/>
  <c r="L35" i="26"/>
  <c r="K20" i="26"/>
  <c r="M20" i="26" s="1"/>
  <c r="L20" i="26"/>
  <c r="K44" i="26"/>
  <c r="M44" i="26" s="1"/>
  <c r="L44" i="26"/>
  <c r="K38" i="26"/>
  <c r="M38" i="26" s="1"/>
  <c r="L38" i="26"/>
  <c r="K30" i="26"/>
  <c r="M30" i="26" s="1"/>
  <c r="L30" i="26"/>
  <c r="K11" i="26"/>
  <c r="M11" i="26" s="1"/>
  <c r="L11" i="26"/>
  <c r="K13" i="26"/>
  <c r="M13" i="26" s="1"/>
  <c r="L13" i="26"/>
  <c r="K14" i="26"/>
  <c r="M14" i="26" s="1"/>
  <c r="L14" i="26"/>
  <c r="K16" i="26"/>
  <c r="M16" i="26" s="1"/>
  <c r="L16" i="26"/>
  <c r="K17" i="26"/>
  <c r="M17" i="26" s="1"/>
  <c r="L17" i="26"/>
  <c r="K18" i="26"/>
  <c r="M18" i="26" s="1"/>
  <c r="L18" i="26"/>
  <c r="K24" i="26"/>
  <c r="M24" i="26" s="1"/>
  <c r="L24" i="26"/>
  <c r="K45" i="26"/>
  <c r="M45" i="26" s="1"/>
  <c r="L45" i="26"/>
  <c r="K33" i="26"/>
  <c r="M33" i="26" s="1"/>
  <c r="L33" i="26"/>
  <c r="K32" i="26"/>
  <c r="M32" i="26" s="1"/>
  <c r="L32" i="26"/>
  <c r="K42" i="26"/>
  <c r="M42" i="26" s="1"/>
  <c r="L42" i="26"/>
  <c r="K39" i="26"/>
  <c r="M39" i="26" s="1"/>
  <c r="L39" i="26"/>
  <c r="K12" i="26"/>
  <c r="M12" i="26" s="1"/>
  <c r="L12" i="26"/>
  <c r="K31" i="26"/>
  <c r="M31" i="26" s="1"/>
  <c r="L31" i="26"/>
  <c r="K7" i="26"/>
  <c r="M7" i="26" s="1"/>
  <c r="L7" i="26"/>
  <c r="K41" i="26"/>
  <c r="M41" i="26" s="1"/>
  <c r="L41" i="26"/>
  <c r="K46" i="26"/>
  <c r="M46" i="26" s="1"/>
  <c r="L46" i="26"/>
  <c r="L4" i="26"/>
  <c r="K4" i="26"/>
  <c r="M4" i="26" s="1"/>
  <c r="H10" i="26"/>
  <c r="J10" i="26" s="1"/>
  <c r="I10" i="26"/>
  <c r="H9" i="26"/>
  <c r="J9" i="26" s="1"/>
  <c r="I9" i="26"/>
  <c r="H25" i="26"/>
  <c r="J25" i="26" s="1"/>
  <c r="I25" i="26"/>
  <c r="H43" i="26"/>
  <c r="J43" i="26" s="1"/>
  <c r="I43" i="26"/>
  <c r="H6" i="26"/>
  <c r="J6" i="26" s="1"/>
  <c r="I6" i="26"/>
  <c r="H5" i="26"/>
  <c r="J5" i="26" s="1"/>
  <c r="I5" i="26"/>
  <c r="H15" i="26"/>
  <c r="J15" i="26" s="1"/>
  <c r="I15" i="26"/>
  <c r="H35" i="26"/>
  <c r="J35" i="26" s="1"/>
  <c r="I35" i="26"/>
  <c r="H20" i="26"/>
  <c r="J20" i="26" s="1"/>
  <c r="I20" i="26"/>
  <c r="H44" i="26"/>
  <c r="J44" i="26" s="1"/>
  <c r="I44" i="26"/>
  <c r="H38" i="26"/>
  <c r="J38" i="26" s="1"/>
  <c r="I38" i="26"/>
  <c r="H30" i="26"/>
  <c r="J30" i="26" s="1"/>
  <c r="I30" i="26"/>
  <c r="H11" i="26"/>
  <c r="J11" i="26" s="1"/>
  <c r="I11" i="26"/>
  <c r="H13" i="26"/>
  <c r="J13" i="26" s="1"/>
  <c r="I13" i="26"/>
  <c r="H14" i="26"/>
  <c r="J14" i="26" s="1"/>
  <c r="I14" i="26"/>
  <c r="H16" i="26"/>
  <c r="J16" i="26" s="1"/>
  <c r="I16" i="26"/>
  <c r="H17" i="26"/>
  <c r="J17" i="26" s="1"/>
  <c r="I17" i="26"/>
  <c r="H18" i="26"/>
  <c r="J18" i="26" s="1"/>
  <c r="I18" i="26"/>
  <c r="H24" i="26"/>
  <c r="J24" i="26" s="1"/>
  <c r="I24" i="26"/>
  <c r="H45" i="26"/>
  <c r="J45" i="26" s="1"/>
  <c r="I45" i="26"/>
  <c r="H33" i="26"/>
  <c r="J33" i="26" s="1"/>
  <c r="I33" i="26"/>
  <c r="H32" i="26"/>
  <c r="J32" i="26" s="1"/>
  <c r="I32" i="26"/>
  <c r="H42" i="26"/>
  <c r="J42" i="26" s="1"/>
  <c r="I42" i="26"/>
  <c r="H39" i="26"/>
  <c r="J39" i="26" s="1"/>
  <c r="I39" i="26"/>
  <c r="H12" i="26"/>
  <c r="J12" i="26" s="1"/>
  <c r="I12" i="26"/>
  <c r="H31" i="26"/>
  <c r="J31" i="26" s="1"/>
  <c r="I31" i="26"/>
  <c r="H7" i="26"/>
  <c r="J7" i="26" s="1"/>
  <c r="I7" i="26"/>
  <c r="H41" i="26"/>
  <c r="J41" i="26" s="1"/>
  <c r="I41" i="26"/>
  <c r="H46" i="26"/>
  <c r="J46" i="26" s="1"/>
  <c r="I46" i="26"/>
  <c r="H47" i="26"/>
  <c r="J47" i="26" s="1"/>
  <c r="I47" i="26"/>
  <c r="H29" i="26"/>
  <c r="J29" i="26" s="1"/>
  <c r="I29" i="26"/>
  <c r="H48" i="26"/>
  <c r="J48" i="26" s="1"/>
  <c r="I48" i="26"/>
  <c r="H8" i="26"/>
  <c r="J8" i="26" s="1"/>
  <c r="I8" i="26"/>
  <c r="H28" i="26"/>
  <c r="J28" i="26" s="1"/>
  <c r="I28" i="26"/>
  <c r="H27" i="26"/>
  <c r="J27" i="26" s="1"/>
  <c r="I27" i="26"/>
  <c r="H49" i="26"/>
  <c r="J49" i="26" s="1"/>
  <c r="I49" i="26"/>
  <c r="H40" i="26"/>
  <c r="J40" i="26" s="1"/>
  <c r="I40" i="26"/>
  <c r="H21" i="26"/>
  <c r="J21" i="26" s="1"/>
  <c r="I21" i="26"/>
  <c r="H22" i="26"/>
  <c r="J22" i="26" s="1"/>
  <c r="I22" i="26"/>
  <c r="H26" i="26"/>
  <c r="J26" i="26" s="1"/>
  <c r="I26" i="26"/>
  <c r="H37" i="26"/>
  <c r="J37" i="26" s="1"/>
  <c r="I37" i="26"/>
  <c r="H23" i="26"/>
  <c r="J23" i="26" s="1"/>
  <c r="I23" i="26"/>
  <c r="H19" i="26"/>
  <c r="J19" i="26" s="1"/>
  <c r="I19" i="26"/>
  <c r="H36" i="26"/>
  <c r="J36" i="26" s="1"/>
  <c r="I36" i="26"/>
  <c r="H34" i="26"/>
  <c r="J34" i="26" s="1"/>
  <c r="I34" i="26"/>
  <c r="I4" i="26"/>
  <c r="H4" i="26"/>
  <c r="J4" i="26" s="1"/>
  <c r="M8" i="32" a="1"/>
  <c r="M8" i="32"/>
  <c r="L8" i="32"/>
  <c r="F182" i="32" s="1"/>
  <c r="F183" i="32"/>
  <c r="F5" i="32"/>
  <c r="F6" i="32"/>
  <c r="F7" i="32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51" i="32"/>
  <c r="F52" i="32"/>
  <c r="F53" i="32"/>
  <c r="F54" i="32"/>
  <c r="F55" i="32"/>
  <c r="F56" i="32"/>
  <c r="F67" i="32"/>
  <c r="F68" i="32"/>
  <c r="F69" i="32"/>
  <c r="F70" i="32"/>
  <c r="F71" i="32"/>
  <c r="F72" i="32"/>
  <c r="F73" i="32"/>
  <c r="F74" i="32"/>
  <c r="F75" i="32"/>
  <c r="F76" i="32"/>
  <c r="F77" i="32"/>
  <c r="F78" i="32"/>
  <c r="F79" i="32"/>
  <c r="F80" i="32"/>
  <c r="F81" i="32"/>
  <c r="F82" i="32"/>
  <c r="F83" i="32"/>
  <c r="F84" i="32"/>
  <c r="F85" i="32"/>
  <c r="F86" i="32"/>
  <c r="F87" i="32"/>
  <c r="F88" i="32"/>
  <c r="F89" i="32"/>
  <c r="F90" i="32"/>
  <c r="F91" i="32"/>
  <c r="F92" i="32"/>
  <c r="F93" i="32"/>
  <c r="F94" i="32"/>
  <c r="F95" i="32"/>
  <c r="F96" i="32"/>
  <c r="F97" i="32"/>
  <c r="F98" i="32"/>
  <c r="F99" i="32"/>
  <c r="F100" i="32"/>
  <c r="F101" i="32"/>
  <c r="F102" i="32"/>
  <c r="F103" i="32"/>
  <c r="F104" i="32"/>
  <c r="F105" i="32"/>
  <c r="F106" i="32"/>
  <c r="F107" i="32"/>
  <c r="F108" i="32"/>
  <c r="F109" i="32"/>
  <c r="F110" i="32"/>
  <c r="F111" i="32"/>
  <c r="F112" i="32"/>
  <c r="F113" i="32"/>
  <c r="F114" i="32"/>
  <c r="F115" i="32"/>
  <c r="F116" i="32"/>
  <c r="F117" i="32"/>
  <c r="F118" i="32"/>
  <c r="F119" i="32"/>
  <c r="F129" i="32"/>
  <c r="F130" i="32"/>
  <c r="F131" i="32"/>
  <c r="F132" i="32"/>
  <c r="F133" i="32"/>
  <c r="F134" i="32"/>
  <c r="F135" i="32"/>
  <c r="F136" i="32"/>
  <c r="F137" i="32"/>
  <c r="F138" i="32"/>
  <c r="F139" i="32"/>
  <c r="F140" i="32"/>
  <c r="F141" i="32"/>
  <c r="F142" i="32"/>
  <c r="F143" i="32"/>
  <c r="F144" i="32"/>
  <c r="F145" i="32"/>
  <c r="F146" i="32"/>
  <c r="F147" i="32"/>
  <c r="F148" i="32"/>
  <c r="F149" i="32"/>
  <c r="F150" i="32"/>
  <c r="F151" i="32"/>
  <c r="F152" i="32"/>
  <c r="F153" i="32"/>
  <c r="F154" i="32"/>
  <c r="F155" i="32"/>
  <c r="F156" i="32"/>
  <c r="F157" i="32"/>
  <c r="F158" i="32"/>
  <c r="F159" i="32"/>
  <c r="F160" i="32"/>
  <c r="F161" i="32"/>
  <c r="F162" i="32"/>
  <c r="F163" i="32"/>
  <c r="F164" i="32"/>
  <c r="F165" i="32"/>
  <c r="F166" i="32"/>
  <c r="F167" i="32"/>
  <c r="F168" i="32"/>
  <c r="F169" i="32"/>
  <c r="F170" i="32"/>
  <c r="F171" i="32"/>
  <c r="F172" i="32"/>
  <c r="F173" i="32"/>
  <c r="F174" i="32"/>
  <c r="F181" i="32"/>
  <c r="F186" i="32"/>
  <c r="F189" i="32"/>
  <c r="F194" i="32"/>
  <c r="F197" i="32"/>
  <c r="F202" i="32"/>
  <c r="F205" i="32"/>
  <c r="L7" i="32"/>
  <c r="M7" i="32" a="1"/>
  <c r="M7" i="32" s="1"/>
  <c r="F177" i="32"/>
  <c r="F178" i="32"/>
  <c r="F179" i="32"/>
  <c r="F176" i="32"/>
  <c r="F122" i="32"/>
  <c r="F123" i="32" s="1"/>
  <c r="F124" i="32" s="1"/>
  <c r="F125" i="32" s="1"/>
  <c r="F126" i="32" s="1"/>
  <c r="F127" i="32" s="1"/>
  <c r="F59" i="32"/>
  <c r="F60" i="32" s="1"/>
  <c r="F61" i="32" s="1"/>
  <c r="F62" i="32" s="1"/>
  <c r="F63" i="32" s="1"/>
  <c r="F64" i="32" s="1"/>
  <c r="F65" i="32" s="1"/>
  <c r="F66" i="32" s="1"/>
  <c r="M6" i="32" a="1"/>
  <c r="M6" i="32" s="1"/>
  <c r="L6" i="32"/>
  <c r="M5" i="32" a="1"/>
  <c r="M5" i="32" s="1"/>
  <c r="L5" i="32"/>
  <c r="F259" i="31"/>
  <c r="F260" i="31" s="1"/>
  <c r="F261" i="31" s="1"/>
  <c r="F262" i="31" s="1"/>
  <c r="F263" i="31" s="1"/>
  <c r="F264" i="31" s="1"/>
  <c r="F265" i="31" s="1"/>
  <c r="F266" i="31" s="1"/>
  <c r="F267" i="31" s="1"/>
  <c r="F268" i="31" s="1"/>
  <c r="F269" i="31" s="1"/>
  <c r="F270" i="31" s="1"/>
  <c r="F271" i="31" s="1"/>
  <c r="F272" i="31" s="1"/>
  <c r="F258" i="31"/>
  <c r="F227" i="31"/>
  <c r="F231" i="31"/>
  <c r="F235" i="31"/>
  <c r="F239" i="31"/>
  <c r="F243" i="31"/>
  <c r="F247" i="31"/>
  <c r="F251" i="31"/>
  <c r="F255" i="31"/>
  <c r="F179" i="31"/>
  <c r="F180" i="31" s="1"/>
  <c r="F181" i="31" s="1"/>
  <c r="F182" i="31" s="1"/>
  <c r="F183" i="31" s="1"/>
  <c r="F184" i="31" s="1"/>
  <c r="F185" i="31" s="1"/>
  <c r="F186" i="31" s="1"/>
  <c r="F187" i="31" s="1"/>
  <c r="F188" i="31" s="1"/>
  <c r="F189" i="31" s="1"/>
  <c r="F115" i="31"/>
  <c r="F116" i="31" s="1"/>
  <c r="F117" i="31" s="1"/>
  <c r="F118" i="31" s="1"/>
  <c r="F119" i="31" s="1"/>
  <c r="F120" i="31" s="1"/>
  <c r="F121" i="31" s="1"/>
  <c r="F122" i="31" s="1"/>
  <c r="F123" i="31" s="1"/>
  <c r="F124" i="31" s="1"/>
  <c r="F125" i="31" s="1"/>
  <c r="F126" i="31" s="1"/>
  <c r="F127" i="31" s="1"/>
  <c r="F24" i="31"/>
  <c r="F25" i="31" s="1"/>
  <c r="F26" i="31" s="1"/>
  <c r="F27" i="31" s="1"/>
  <c r="F28" i="31" s="1"/>
  <c r="F29" i="31" s="1"/>
  <c r="F30" i="31" s="1"/>
  <c r="F31" i="31" s="1"/>
  <c r="L6" i="31"/>
  <c r="M6" i="31" a="1"/>
  <c r="M6" i="31" s="1"/>
  <c r="L7" i="31"/>
  <c r="M7" i="31" a="1"/>
  <c r="M7" i="31" s="1"/>
  <c r="L8" i="31"/>
  <c r="M8" i="31" a="1"/>
  <c r="M8" i="31" s="1"/>
  <c r="L9" i="31"/>
  <c r="M9" i="31" a="1"/>
  <c r="M9" i="31" s="1"/>
  <c r="L10" i="31"/>
  <c r="F228" i="31" s="1"/>
  <c r="M10" i="31" a="1"/>
  <c r="M10" i="31" s="1"/>
  <c r="F226" i="31" s="1"/>
  <c r="L11" i="31"/>
  <c r="M11" i="31" a="1"/>
  <c r="M11" i="31" s="1"/>
  <c r="M5" i="30" a="1"/>
  <c r="M5" i="30" s="1"/>
  <c r="L5" i="30"/>
  <c r="F8" i="27"/>
  <c r="F12" i="27"/>
  <c r="F16" i="27"/>
  <c r="F20" i="27"/>
  <c r="F24" i="27"/>
  <c r="F28" i="27"/>
  <c r="F32" i="27"/>
  <c r="F36" i="27"/>
  <c r="F40" i="27"/>
  <c r="F44" i="27"/>
  <c r="M5" i="27" a="1"/>
  <c r="M5" i="27" s="1"/>
  <c r="L5" i="27"/>
  <c r="F45" i="27" s="1"/>
  <c r="M6" i="29" a="1"/>
  <c r="M6" i="29" s="1"/>
  <c r="F190" i="29" s="1"/>
  <c r="M7" i="29" a="1"/>
  <c r="M7" i="29"/>
  <c r="F280" i="29" s="1"/>
  <c r="M8" i="29" a="1"/>
  <c r="M8" i="29" s="1"/>
  <c r="M5" i="29" a="1"/>
  <c r="M5" i="29"/>
  <c r="L6" i="29"/>
  <c r="L7" i="29"/>
  <c r="L8" i="29"/>
  <c r="L5" i="29"/>
  <c r="F362" i="29"/>
  <c r="F363" i="29"/>
  <c r="F364" i="29"/>
  <c r="F365" i="29"/>
  <c r="F366" i="29" s="1"/>
  <c r="F367" i="29" s="1"/>
  <c r="F361" i="29"/>
  <c r="F257" i="29"/>
  <c r="F258" i="29" s="1"/>
  <c r="F259" i="29" s="1"/>
  <c r="F260" i="29" s="1"/>
  <c r="F261" i="29" s="1"/>
  <c r="F262" i="29" s="1"/>
  <c r="F263" i="29" s="1"/>
  <c r="F264" i="29" s="1"/>
  <c r="F265" i="29" s="1"/>
  <c r="F256" i="29"/>
  <c r="F157" i="29"/>
  <c r="F158" i="29"/>
  <c r="F159" i="29"/>
  <c r="F160" i="29"/>
  <c r="F161" i="29" s="1"/>
  <c r="F162" i="29" s="1"/>
  <c r="F163" i="29" s="1"/>
  <c r="F164" i="29" s="1"/>
  <c r="F165" i="29" s="1"/>
  <c r="F166" i="29" s="1"/>
  <c r="F167" i="29" s="1"/>
  <c r="F156" i="29"/>
  <c r="F54" i="29"/>
  <c r="F55" i="29"/>
  <c r="F56" i="29"/>
  <c r="F57" i="29"/>
  <c r="F58" i="29" s="1"/>
  <c r="F59" i="29" s="1"/>
  <c r="F60" i="29" s="1"/>
  <c r="F61" i="29" s="1"/>
  <c r="F62" i="29" s="1"/>
  <c r="F63" i="29" s="1"/>
  <c r="F64" i="29" s="1"/>
  <c r="F65" i="29" s="1"/>
  <c r="F66" i="29" s="1"/>
  <c r="F53" i="29"/>
  <c r="O7" i="29"/>
  <c r="N7" i="29"/>
  <c r="O6" i="29"/>
  <c r="N6" i="29"/>
  <c r="N5" i="29"/>
  <c r="F98" i="29"/>
  <c r="M7" i="19" a="1"/>
  <c r="M7" i="19" s="1"/>
  <c r="M9" i="19" a="1"/>
  <c r="M9" i="19" s="1"/>
  <c r="M6" i="19" a="1"/>
  <c r="M6" i="19" s="1"/>
  <c r="L9" i="19"/>
  <c r="M5" i="19" a="1"/>
  <c r="M5" i="19" s="1"/>
  <c r="O6" i="19"/>
  <c r="O7" i="19"/>
  <c r="L6" i="19"/>
  <c r="L7" i="19"/>
  <c r="L8" i="19"/>
  <c r="L5" i="19"/>
  <c r="N5" i="19"/>
  <c r="N6" i="19"/>
  <c r="N7" i="19"/>
  <c r="F47" i="27"/>
  <c r="AU208" i="34" l="1" a="1"/>
  <c r="AU208" i="34" s="1"/>
  <c r="AU121" i="34" a="1"/>
  <c r="AU121" i="34" s="1"/>
  <c r="AW121" i="34" s="1"/>
  <c r="AU204" i="34" a="1"/>
  <c r="AU204" i="34" s="1"/>
  <c r="AU194" i="34" a="1"/>
  <c r="AU194" i="34" s="1"/>
  <c r="AU168" i="34" a="1"/>
  <c r="AU168" i="34" s="1"/>
  <c r="AU161" i="34" a="1"/>
  <c r="AU161" i="34" s="1"/>
  <c r="AV161" i="34" s="1"/>
  <c r="AT152" i="34" a="1"/>
  <c r="AT152" i="34" s="1"/>
  <c r="AU195" i="34" a="1"/>
  <c r="AU195" i="34" s="1"/>
  <c r="AT156" i="34" a="1"/>
  <c r="AT156" i="34" s="1"/>
  <c r="AU202" i="34" a="1"/>
  <c r="AU202" i="34" s="1"/>
  <c r="AU211" i="34" a="1"/>
  <c r="AU211" i="34" s="1"/>
  <c r="AT218" i="34" a="1"/>
  <c r="AT218" i="34" s="1"/>
  <c r="AU177" i="34" a="1"/>
  <c r="AU177" i="34" s="1"/>
  <c r="AU126" i="34" a="1"/>
  <c r="AU126" i="34" s="1"/>
  <c r="AW126" i="34" s="1"/>
  <c r="AU232" i="34" a="1"/>
  <c r="AU232" i="34" s="1"/>
  <c r="AU24" i="34" a="1"/>
  <c r="AU24" i="34" s="1"/>
  <c r="AT163" i="34" a="1"/>
  <c r="AT163" i="34" s="1"/>
  <c r="AU185" i="34" a="1"/>
  <c r="AU185" i="34" s="1"/>
  <c r="AW185" i="34" s="1"/>
  <c r="AU233" i="34" a="1"/>
  <c r="AU233" i="34" s="1"/>
  <c r="AU180" i="34" a="1"/>
  <c r="AU180" i="34" s="1"/>
  <c r="AU226" i="34" a="1"/>
  <c r="AU226" i="34" s="1"/>
  <c r="AU158" i="34" a="1"/>
  <c r="AU158" i="34" s="1"/>
  <c r="AV158" i="34" s="1"/>
  <c r="AU188" i="34" a="1"/>
  <c r="AU188" i="34" s="1"/>
  <c r="AU137" i="34" a="1"/>
  <c r="AU137" i="34" s="1"/>
  <c r="AT119" i="34" a="1"/>
  <c r="AT119" i="34" s="1"/>
  <c r="AU186" i="34" a="1"/>
  <c r="AU186" i="34" s="1"/>
  <c r="AU174" i="34" a="1"/>
  <c r="AU174" i="34" s="1"/>
  <c r="AU189" i="34" a="1"/>
  <c r="AU189" i="34" s="1"/>
  <c r="AU225" i="34" a="1"/>
  <c r="AU225" i="34" s="1"/>
  <c r="AU223" i="34" a="1"/>
  <c r="AU223" i="34" s="1"/>
  <c r="AV223" i="34" s="1"/>
  <c r="AT196" i="34" a="1"/>
  <c r="AT196" i="34" s="1"/>
  <c r="AU172" i="34" a="1"/>
  <c r="AU172" i="34" s="1"/>
  <c r="AT133" i="34" a="1"/>
  <c r="AT133" i="34" s="1"/>
  <c r="AU179" i="34" a="1"/>
  <c r="AU179" i="34" s="1"/>
  <c r="AV179" i="34" s="1"/>
  <c r="AU164" i="34" a="1"/>
  <c r="AU164" i="34" s="1"/>
  <c r="AU210" i="34" a="1"/>
  <c r="AU210" i="34" s="1"/>
  <c r="AT178" i="34" a="1"/>
  <c r="AT178" i="34" s="1"/>
  <c r="AU200" i="34" a="1"/>
  <c r="AU200" i="34" s="1"/>
  <c r="AU207" i="34" a="1"/>
  <c r="AU207" i="34" s="1"/>
  <c r="AT171" i="34" a="1"/>
  <c r="AT171" i="34" s="1"/>
  <c r="AT148" i="34" a="1"/>
  <c r="AT148" i="34" s="1"/>
  <c r="AU35" i="34" a="1"/>
  <c r="AU35" i="34" s="1"/>
  <c r="AW35" i="34" s="1"/>
  <c r="AT213" i="34" a="1"/>
  <c r="AT213" i="34" s="1"/>
  <c r="AT162" i="34" a="1"/>
  <c r="AT162" i="34" s="1"/>
  <c r="AT209" i="34" a="1"/>
  <c r="AT209" i="34" s="1"/>
  <c r="AU214" i="34" a="1"/>
  <c r="AU214" i="34" s="1"/>
  <c r="AV214" i="34" s="1"/>
  <c r="AU222" i="34" a="1"/>
  <c r="AU222" i="34" s="1"/>
  <c r="AT123" i="34" a="1"/>
  <c r="AT123" i="34" s="1"/>
  <c r="AT184" i="34" a="1"/>
  <c r="AT184" i="34" s="1"/>
  <c r="AT187" i="34" a="1"/>
  <c r="AT187" i="34" s="1"/>
  <c r="AT198" i="34" a="1"/>
  <c r="AT198" i="34" s="1"/>
  <c r="AT201" i="34" a="1"/>
  <c r="AT201" i="34" s="1"/>
  <c r="AU231" i="34" a="1"/>
  <c r="AU231" i="34" s="1"/>
  <c r="AT138" i="34" a="1"/>
  <c r="AT138" i="34" s="1"/>
  <c r="AT206" i="34" a="1"/>
  <c r="AT206" i="34" s="1"/>
  <c r="AT170" i="34" a="1"/>
  <c r="AT170" i="34" s="1"/>
  <c r="AU141" i="34" a="1"/>
  <c r="AU141" i="34" s="1"/>
  <c r="AW141" i="34" s="1"/>
  <c r="AU192" i="34" a="1"/>
  <c r="AU192" i="34" s="1"/>
  <c r="AT110" i="34" a="1"/>
  <c r="AT110" i="34" s="1"/>
  <c r="AU125" i="34" a="1"/>
  <c r="AU125" i="34" s="1"/>
  <c r="AV125" i="34" s="1"/>
  <c r="AT212" i="34" a="1"/>
  <c r="AT212" i="34" s="1"/>
  <c r="AU219" i="34" a="1"/>
  <c r="AU219" i="34" s="1"/>
  <c r="AU230" i="34" a="1"/>
  <c r="AU230" i="34" s="1"/>
  <c r="AW230" i="34" s="1"/>
  <c r="AT224" i="34" a="1"/>
  <c r="AT224" i="34" s="1"/>
  <c r="AT169" i="34" a="1"/>
  <c r="AT169" i="34" s="1"/>
  <c r="AT146" i="34" a="1"/>
  <c r="AT146" i="34" s="1"/>
  <c r="AT203" i="34" a="1"/>
  <c r="AT203" i="34" s="1"/>
  <c r="AT165" i="34" a="1"/>
  <c r="AT165" i="34" s="1"/>
  <c r="AU157" i="34" a="1"/>
  <c r="AU157" i="34" s="1"/>
  <c r="AU182" i="34" a="1"/>
  <c r="AU182" i="34" s="1"/>
  <c r="AW182" i="34" s="1"/>
  <c r="AU104" i="34" a="1"/>
  <c r="AU104" i="34" s="1"/>
  <c r="AW104" i="34" s="1"/>
  <c r="AT134" i="34" a="1"/>
  <c r="AT134" i="34" s="1"/>
  <c r="AU173" i="34" a="1"/>
  <c r="AU173" i="34" s="1"/>
  <c r="AW173" i="34" s="1"/>
  <c r="AT144" i="34" a="1"/>
  <c r="AT144" i="34" s="1"/>
  <c r="AU234" i="34" a="1"/>
  <c r="AU234" i="34" s="1"/>
  <c r="AU216" i="34" a="1"/>
  <c r="AU216" i="34" s="1"/>
  <c r="AU220" i="34" a="1"/>
  <c r="AU220" i="34" s="1"/>
  <c r="AU175" i="34" a="1"/>
  <c r="AU175" i="34" s="1"/>
  <c r="AW175" i="34" s="1"/>
  <c r="AT199" i="34" a="1"/>
  <c r="AT199" i="34" s="1"/>
  <c r="AU154" i="34" a="1"/>
  <c r="AU154" i="34" s="1"/>
  <c r="AU167" i="34" a="1"/>
  <c r="AU167" i="34" s="1"/>
  <c r="AV167" i="34" s="1"/>
  <c r="AU221" i="34" a="1"/>
  <c r="AU221" i="34" s="1"/>
  <c r="AU183" i="34" a="1"/>
  <c r="AU183" i="34" s="1"/>
  <c r="AV183" i="34" s="1"/>
  <c r="AU155" i="34" a="1"/>
  <c r="AU155" i="34" s="1"/>
  <c r="AW155" i="34" s="1"/>
  <c r="AU197" i="34" a="1"/>
  <c r="AU197" i="34" s="1"/>
  <c r="AV197" i="34" s="1"/>
  <c r="AU205" i="34" a="1"/>
  <c r="AU205" i="34" s="1"/>
  <c r="AU191" i="34" a="1"/>
  <c r="AU191" i="34" s="1"/>
  <c r="AT108" i="34" a="1"/>
  <c r="AT108" i="34" s="1"/>
  <c r="AU143" i="34" a="1"/>
  <c r="AU143" i="34" s="1"/>
  <c r="AV143" i="34" s="1"/>
  <c r="AU215" i="34" a="1"/>
  <c r="AU215" i="34" s="1"/>
  <c r="AW215" i="34" s="1"/>
  <c r="AT181" i="34" a="1"/>
  <c r="AT181" i="34" s="1"/>
  <c r="AU190" i="34" a="1"/>
  <c r="AU190" i="34" s="1"/>
  <c r="AT149" i="34" a="1"/>
  <c r="AT149" i="34" s="1"/>
  <c r="AU166" i="34" a="1"/>
  <c r="AU166" i="34" s="1"/>
  <c r="AT160" i="34" a="1"/>
  <c r="AT160" i="34" s="1"/>
  <c r="AU159" i="34" a="1"/>
  <c r="AU159" i="34" s="1"/>
  <c r="AU217" i="34" a="1"/>
  <c r="AU217" i="34" s="1"/>
  <c r="AW217" i="34" s="1"/>
  <c r="AT176" i="34" a="1"/>
  <c r="AT176" i="34" s="1"/>
  <c r="AT193" i="34" a="1"/>
  <c r="AT193" i="34" s="1"/>
  <c r="AZ48" i="5" a="1"/>
  <c r="AZ48" i="5" s="1"/>
  <c r="AZ56" i="5" a="1"/>
  <c r="AZ56" i="5" s="1"/>
  <c r="AZ61" i="5" a="1"/>
  <c r="AZ61" i="5" s="1"/>
  <c r="AY58" i="5" a="1"/>
  <c r="AY58" i="5" s="1"/>
  <c r="U56" i="45"/>
  <c r="U57" i="45"/>
  <c r="U28" i="45"/>
  <c r="U50" i="45"/>
  <c r="U46" i="45"/>
  <c r="U52" i="45"/>
  <c r="U53" i="45"/>
  <c r="U34" i="45"/>
  <c r="U58" i="45"/>
  <c r="U55" i="45"/>
  <c r="U54" i="45"/>
  <c r="U51" i="45"/>
  <c r="AV173" i="34"/>
  <c r="AV119" i="34"/>
  <c r="AW119" i="34"/>
  <c r="AW224" i="34"/>
  <c r="AV224" i="34"/>
  <c r="AW171" i="34"/>
  <c r="AV171" i="34"/>
  <c r="AW232" i="34"/>
  <c r="AV232" i="34"/>
  <c r="AV133" i="34"/>
  <c r="AW133" i="34"/>
  <c r="AW178" i="34"/>
  <c r="AV178" i="34"/>
  <c r="AV208" i="34"/>
  <c r="AW208" i="34"/>
  <c r="AW123" i="34"/>
  <c r="AV123" i="34"/>
  <c r="AV225" i="34"/>
  <c r="AW225" i="34"/>
  <c r="AV196" i="34"/>
  <c r="AW196" i="34"/>
  <c r="AW167" i="34"/>
  <c r="AW234" i="34"/>
  <c r="AV234" i="34"/>
  <c r="AW169" i="34"/>
  <c r="AV169" i="34"/>
  <c r="AW209" i="34"/>
  <c r="AV209" i="34"/>
  <c r="AW144" i="34"/>
  <c r="AV144" i="34"/>
  <c r="AV231" i="34"/>
  <c r="AW231" i="34"/>
  <c r="AV148" i="34"/>
  <c r="AW148" i="34"/>
  <c r="AW125" i="34"/>
  <c r="AW183" i="34"/>
  <c r="AW203" i="34"/>
  <c r="AV203" i="34"/>
  <c r="AW197" i="34"/>
  <c r="AW164" i="34"/>
  <c r="AV164" i="34"/>
  <c r="AW108" i="34"/>
  <c r="AV108" i="34"/>
  <c r="AW187" i="34"/>
  <c r="AV187" i="34"/>
  <c r="AW201" i="34"/>
  <c r="AV201" i="34"/>
  <c r="AV138" i="34"/>
  <c r="AW138" i="34"/>
  <c r="AW163" i="34"/>
  <c r="AV163" i="34"/>
  <c r="AW188" i="34"/>
  <c r="AV188" i="34"/>
  <c r="AW146" i="34"/>
  <c r="AV146" i="34"/>
  <c r="AV160" i="34"/>
  <c r="AW160" i="34"/>
  <c r="AV141" i="34"/>
  <c r="AV181" i="34"/>
  <c r="AW181" i="34"/>
  <c r="AV24" i="34"/>
  <c r="AW24" i="34"/>
  <c r="AV230" i="34"/>
  <c r="AW195" i="34"/>
  <c r="AV195" i="34"/>
  <c r="AV229" i="34"/>
  <c r="AW229" i="34"/>
  <c r="AW228" i="34"/>
  <c r="AV228" i="34"/>
  <c r="F232" i="19"/>
  <c r="F88" i="19"/>
  <c r="G59" i="5"/>
  <c r="AY59" i="5" s="1" a="1"/>
  <c r="AY59" i="5" s="1"/>
  <c r="G48" i="5"/>
  <c r="AY48" i="5" s="1" a="1"/>
  <c r="AY48" i="5" s="1"/>
  <c r="F182" i="33"/>
  <c r="F221" i="33" s="1"/>
  <c r="F205" i="33" s="1"/>
  <c r="F167" i="33" s="1"/>
  <c r="F142" i="33" s="1"/>
  <c r="F206" i="33" s="1"/>
  <c r="F139" i="33" s="1"/>
  <c r="F145" i="33" s="1"/>
  <c r="F140" i="33" s="1"/>
  <c r="F161" i="33" s="1"/>
  <c r="F162" i="33" s="1"/>
  <c r="F222" i="33" s="1"/>
  <c r="F168" i="33" s="1"/>
  <c r="G49" i="26"/>
  <c r="AV49" i="26" s="1" a="1"/>
  <c r="AV49" i="26" s="1"/>
  <c r="G48" i="26"/>
  <c r="AW48" i="26" s="1" a="1"/>
  <c r="AW48" i="26" s="1"/>
  <c r="G47" i="26"/>
  <c r="AV47" i="26" s="1" a="1"/>
  <c r="AV47" i="26" s="1"/>
  <c r="G46" i="26"/>
  <c r="AW46" i="26" s="1" a="1"/>
  <c r="AW46" i="26" s="1"/>
  <c r="G31" i="26"/>
  <c r="AW31" i="26" s="1" a="1"/>
  <c r="AW31" i="26" s="1"/>
  <c r="G45" i="26"/>
  <c r="AV45" i="26" s="1" a="1"/>
  <c r="AV45" i="26" s="1"/>
  <c r="G13" i="26"/>
  <c r="AW13" i="26" s="1" a="1"/>
  <c r="AW13" i="26" s="1"/>
  <c r="G56" i="5"/>
  <c r="AY56" i="5" s="1" a="1"/>
  <c r="AY56" i="5" s="1"/>
  <c r="G61" i="5"/>
  <c r="AY61" i="5" s="1" a="1"/>
  <c r="AY61" i="5" s="1"/>
  <c r="G54" i="5"/>
  <c r="AY54" i="5" s="1" a="1"/>
  <c r="AY54" i="5" s="1"/>
  <c r="G23" i="5"/>
  <c r="D21" i="45" s="1"/>
  <c r="G58" i="5"/>
  <c r="D56" i="45" s="1"/>
  <c r="T56" i="45" s="1"/>
  <c r="G57" i="5"/>
  <c r="AY57" i="5" s="1" a="1"/>
  <c r="AY57" i="5" s="1"/>
  <c r="G53" i="5"/>
  <c r="AY53" i="5" s="1" a="1"/>
  <c r="AY53" i="5" s="1"/>
  <c r="G63" i="5"/>
  <c r="AY63" i="5" s="1" a="1"/>
  <c r="AY63" i="5" s="1"/>
  <c r="G30" i="5"/>
  <c r="AY30" i="5" s="1" a="1"/>
  <c r="AY30" i="5" s="1"/>
  <c r="G52" i="5"/>
  <c r="AY52" i="5" s="1" a="1"/>
  <c r="AY52" i="5" s="1"/>
  <c r="G55" i="5"/>
  <c r="AZ55" i="5" s="1" a="1"/>
  <c r="AZ55" i="5" s="1"/>
  <c r="G62" i="5"/>
  <c r="AZ62" i="5" s="1" a="1"/>
  <c r="AZ62" i="5" s="1"/>
  <c r="G60" i="5"/>
  <c r="AY60" i="5" s="1" a="1"/>
  <c r="AY60" i="5" s="1"/>
  <c r="G36" i="5"/>
  <c r="AY36" i="5" s="1" a="1"/>
  <c r="AY36" i="5" s="1"/>
  <c r="F8" i="6"/>
  <c r="F12" i="6"/>
  <c r="F16" i="6"/>
  <c r="F20" i="6"/>
  <c r="F24" i="6"/>
  <c r="F28" i="6"/>
  <c r="F32" i="6"/>
  <c r="F36" i="6"/>
  <c r="F40" i="6"/>
  <c r="F9" i="6"/>
  <c r="F13" i="6"/>
  <c r="F17" i="6"/>
  <c r="F21" i="6"/>
  <c r="F25" i="6"/>
  <c r="F29" i="6"/>
  <c r="F33" i="6"/>
  <c r="F37" i="6"/>
  <c r="F41" i="6"/>
  <c r="F6" i="6"/>
  <c r="F10" i="6"/>
  <c r="F14" i="6"/>
  <c r="F18" i="6"/>
  <c r="F22" i="6"/>
  <c r="F26" i="6"/>
  <c r="F30" i="6"/>
  <c r="F34" i="6"/>
  <c r="F38" i="6"/>
  <c r="F42" i="6"/>
  <c r="F8" i="4"/>
  <c r="F12" i="4"/>
  <c r="F16" i="4"/>
  <c r="F9" i="4"/>
  <c r="F13" i="4"/>
  <c r="F17" i="4"/>
  <c r="F6" i="4"/>
  <c r="F10" i="4"/>
  <c r="F14" i="4"/>
  <c r="F69" i="16"/>
  <c r="F93" i="16"/>
  <c r="F89" i="16"/>
  <c r="F85" i="16"/>
  <c r="F81" i="16"/>
  <c r="F77" i="16"/>
  <c r="F73" i="16"/>
  <c r="F66" i="16"/>
  <c r="F92" i="16"/>
  <c r="F88" i="16"/>
  <c r="F84" i="16"/>
  <c r="F80" i="16"/>
  <c r="F76" i="16"/>
  <c r="F72" i="16"/>
  <c r="F67" i="16"/>
  <c r="F95" i="16"/>
  <c r="F91" i="16"/>
  <c r="F87" i="16"/>
  <c r="F83" i="16"/>
  <c r="F79" i="16"/>
  <c r="F75" i="16"/>
  <c r="F68" i="16"/>
  <c r="F94" i="16"/>
  <c r="F90" i="16"/>
  <c r="F86" i="16"/>
  <c r="F82" i="16"/>
  <c r="F78" i="16"/>
  <c r="F74" i="16"/>
  <c r="F37" i="16"/>
  <c r="F17" i="16"/>
  <c r="F49" i="16"/>
  <c r="F33" i="16"/>
  <c r="F5" i="16"/>
  <c r="F21" i="16"/>
  <c r="F45" i="16"/>
  <c r="F29" i="16"/>
  <c r="F9" i="16"/>
  <c r="F57" i="16"/>
  <c r="F41" i="16"/>
  <c r="F25" i="16"/>
  <c r="F13" i="16"/>
  <c r="F53" i="16"/>
  <c r="F22" i="16"/>
  <c r="F6" i="16"/>
  <c r="F10" i="16"/>
  <c r="F14" i="16"/>
  <c r="F18" i="16"/>
  <c r="F60" i="16"/>
  <c r="F56" i="16"/>
  <c r="F52" i="16"/>
  <c r="F48" i="16"/>
  <c r="F44" i="16"/>
  <c r="F40" i="16"/>
  <c r="F36" i="16"/>
  <c r="F32" i="16"/>
  <c r="F28" i="16"/>
  <c r="F24" i="16"/>
  <c r="F7" i="16"/>
  <c r="F11" i="16"/>
  <c r="F15" i="16"/>
  <c r="F19" i="16"/>
  <c r="F59" i="16"/>
  <c r="F55" i="16"/>
  <c r="F51" i="16"/>
  <c r="F47" i="16"/>
  <c r="F43" i="16"/>
  <c r="F39" i="16"/>
  <c r="F35" i="16"/>
  <c r="F31" i="16"/>
  <c r="F27" i="16"/>
  <c r="F23" i="16"/>
  <c r="F4" i="16"/>
  <c r="F8" i="16"/>
  <c r="F12" i="16"/>
  <c r="F16" i="16"/>
  <c r="F20" i="16"/>
  <c r="F58" i="16"/>
  <c r="F54" i="16"/>
  <c r="F50" i="16"/>
  <c r="F46" i="16"/>
  <c r="F42" i="16"/>
  <c r="F38" i="16"/>
  <c r="F34" i="16"/>
  <c r="F30" i="16"/>
  <c r="F26" i="16"/>
  <c r="F201" i="32"/>
  <c r="F193" i="32"/>
  <c r="F185" i="32"/>
  <c r="F206" i="32"/>
  <c r="F198" i="32"/>
  <c r="F190" i="32"/>
  <c r="F204" i="32"/>
  <c r="F200" i="32"/>
  <c r="F196" i="32"/>
  <c r="F192" i="32"/>
  <c r="F188" i="32"/>
  <c r="F184" i="32"/>
  <c r="F180" i="32"/>
  <c r="F203" i="32"/>
  <c r="F199" i="32"/>
  <c r="F195" i="32"/>
  <c r="F191" i="32"/>
  <c r="F187" i="32"/>
  <c r="F120" i="32"/>
  <c r="F57" i="32"/>
  <c r="F14" i="19"/>
  <c r="Y19" i="34" s="1"/>
  <c r="AU19" i="34" s="1" a="1"/>
  <c r="AU19" i="34" s="1"/>
  <c r="F375" i="19"/>
  <c r="F271" i="19"/>
  <c r="F254" i="31"/>
  <c r="F250" i="31"/>
  <c r="F246" i="31"/>
  <c r="F242" i="31"/>
  <c r="F238" i="31"/>
  <c r="F234" i="31"/>
  <c r="F230" i="31"/>
  <c r="F225" i="31"/>
  <c r="F253" i="31"/>
  <c r="F249" i="31"/>
  <c r="F245" i="31"/>
  <c r="F241" i="31"/>
  <c r="F237" i="31"/>
  <c r="F233" i="31"/>
  <c r="F229" i="31"/>
  <c r="F256" i="31"/>
  <c r="F252" i="31"/>
  <c r="F248" i="31"/>
  <c r="F244" i="31"/>
  <c r="F240" i="31"/>
  <c r="F236" i="31"/>
  <c r="F232" i="31"/>
  <c r="F191" i="31"/>
  <c r="F219" i="31"/>
  <c r="F210" i="31"/>
  <c r="F194" i="31"/>
  <c r="F192" i="31"/>
  <c r="F218" i="31"/>
  <c r="F206" i="31"/>
  <c r="F215" i="31"/>
  <c r="F202" i="31"/>
  <c r="F190" i="31"/>
  <c r="F214" i="31"/>
  <c r="F198" i="31"/>
  <c r="F221" i="31"/>
  <c r="F217" i="31"/>
  <c r="F213" i="31"/>
  <c r="F209" i="31"/>
  <c r="F205" i="31"/>
  <c r="F201" i="31"/>
  <c r="F197" i="31"/>
  <c r="F193" i="31"/>
  <c r="F220" i="31"/>
  <c r="F216" i="31"/>
  <c r="F212" i="31"/>
  <c r="F208" i="31"/>
  <c r="F204" i="31"/>
  <c r="F200" i="31"/>
  <c r="F196" i="31"/>
  <c r="F211" i="31"/>
  <c r="F207" i="31"/>
  <c r="F203" i="31"/>
  <c r="F199" i="31"/>
  <c r="F195" i="31"/>
  <c r="F76" i="31"/>
  <c r="F51" i="31"/>
  <c r="F132" i="31"/>
  <c r="F136" i="31"/>
  <c r="F140" i="31"/>
  <c r="F144" i="31"/>
  <c r="F148" i="31"/>
  <c r="F152" i="31"/>
  <c r="F156" i="31"/>
  <c r="F160" i="31"/>
  <c r="F164" i="31"/>
  <c r="F168" i="31"/>
  <c r="F172" i="31"/>
  <c r="F176" i="31"/>
  <c r="F107" i="31"/>
  <c r="F99" i="31"/>
  <c r="F84" i="31"/>
  <c r="F68" i="31"/>
  <c r="F38" i="31"/>
  <c r="F43" i="31"/>
  <c r="F169" i="31"/>
  <c r="F153" i="31"/>
  <c r="F137" i="31"/>
  <c r="F130" i="31"/>
  <c r="F112" i="31"/>
  <c r="F104" i="31"/>
  <c r="F96" i="31"/>
  <c r="F80" i="31"/>
  <c r="F64" i="31"/>
  <c r="F55" i="31"/>
  <c r="F39" i="31"/>
  <c r="F165" i="31"/>
  <c r="F149" i="31"/>
  <c r="F133" i="31"/>
  <c r="F111" i="31"/>
  <c r="F103" i="31"/>
  <c r="F92" i="31"/>
  <c r="F177" i="31"/>
  <c r="F161" i="31"/>
  <c r="F145" i="31"/>
  <c r="F129" i="31"/>
  <c r="F65" i="31"/>
  <c r="F69" i="31"/>
  <c r="F73" i="31"/>
  <c r="F77" i="31"/>
  <c r="F81" i="31"/>
  <c r="F85" i="31"/>
  <c r="F89" i="31"/>
  <c r="F93" i="31"/>
  <c r="F97" i="31"/>
  <c r="F101" i="31"/>
  <c r="F105" i="31"/>
  <c r="F109" i="31"/>
  <c r="F113" i="31"/>
  <c r="F66" i="31"/>
  <c r="F70" i="31"/>
  <c r="F74" i="31"/>
  <c r="F78" i="31"/>
  <c r="F82" i="31"/>
  <c r="F86" i="31"/>
  <c r="F90" i="31"/>
  <c r="F94" i="31"/>
  <c r="F98" i="31"/>
  <c r="F102" i="31"/>
  <c r="F106" i="31"/>
  <c r="F110" i="31"/>
  <c r="F63" i="31"/>
  <c r="F67" i="31"/>
  <c r="F71" i="31"/>
  <c r="F75" i="31"/>
  <c r="F79" i="31"/>
  <c r="F83" i="31"/>
  <c r="F87" i="31"/>
  <c r="F91" i="31"/>
  <c r="F95" i="31"/>
  <c r="F40" i="31"/>
  <c r="F44" i="31"/>
  <c r="F48" i="31"/>
  <c r="F52" i="31"/>
  <c r="F56" i="31"/>
  <c r="F37" i="31"/>
  <c r="F33" i="31"/>
  <c r="F41" i="31"/>
  <c r="F45" i="31"/>
  <c r="F49" i="31"/>
  <c r="F53" i="31"/>
  <c r="F57" i="31"/>
  <c r="F36" i="31"/>
  <c r="F32" i="31"/>
  <c r="F42" i="31"/>
  <c r="F46" i="31"/>
  <c r="F50" i="31"/>
  <c r="F54" i="31"/>
  <c r="F58" i="31"/>
  <c r="F35" i="31"/>
  <c r="F108" i="31"/>
  <c r="F100" i="31"/>
  <c r="F88" i="31"/>
  <c r="F72" i="31"/>
  <c r="F34" i="31"/>
  <c r="F47" i="31"/>
  <c r="F173" i="31"/>
  <c r="F157" i="31"/>
  <c r="F141" i="31"/>
  <c r="F175" i="31"/>
  <c r="F171" i="31"/>
  <c r="F167" i="31"/>
  <c r="F163" i="31"/>
  <c r="F159" i="31"/>
  <c r="F155" i="31"/>
  <c r="F151" i="31"/>
  <c r="F147" i="31"/>
  <c r="F143" i="31"/>
  <c r="F139" i="31"/>
  <c r="F135" i="31"/>
  <c r="F131" i="31"/>
  <c r="F128" i="31"/>
  <c r="F174" i="31"/>
  <c r="F170" i="31"/>
  <c r="F166" i="31"/>
  <c r="F162" i="31"/>
  <c r="F158" i="31"/>
  <c r="F154" i="31"/>
  <c r="F150" i="31"/>
  <c r="F146" i="31"/>
  <c r="F142" i="31"/>
  <c r="F138" i="31"/>
  <c r="F134" i="31"/>
  <c r="F45" i="30"/>
  <c r="F62" i="30"/>
  <c r="F58" i="30"/>
  <c r="F54" i="30"/>
  <c r="F50" i="30"/>
  <c r="F46" i="30"/>
  <c r="F61" i="30"/>
  <c r="F57" i="30"/>
  <c r="F53" i="30"/>
  <c r="F49" i="30"/>
  <c r="F64" i="30"/>
  <c r="F60" i="30"/>
  <c r="F56" i="30"/>
  <c r="F52" i="30"/>
  <c r="F48" i="30"/>
  <c r="F63" i="30"/>
  <c r="F59" i="30"/>
  <c r="F55" i="30"/>
  <c r="F51" i="30"/>
  <c r="F47" i="30"/>
  <c r="F5" i="30"/>
  <c r="F6" i="30"/>
  <c r="F10" i="30"/>
  <c r="F14" i="30"/>
  <c r="F18" i="30"/>
  <c r="F22" i="30"/>
  <c r="F26" i="30"/>
  <c r="F30" i="30"/>
  <c r="F34" i="30"/>
  <c r="F38" i="30"/>
  <c r="F42" i="30"/>
  <c r="F7" i="30"/>
  <c r="F11" i="30"/>
  <c r="F15" i="30"/>
  <c r="F19" i="30"/>
  <c r="F23" i="30"/>
  <c r="F27" i="30"/>
  <c r="F31" i="30"/>
  <c r="F35" i="30"/>
  <c r="F39" i="30"/>
  <c r="F43" i="30"/>
  <c r="F8" i="30"/>
  <c r="F12" i="30"/>
  <c r="F16" i="30"/>
  <c r="F20" i="30"/>
  <c r="F24" i="30"/>
  <c r="F28" i="30"/>
  <c r="F32" i="30"/>
  <c r="F36" i="30"/>
  <c r="F40" i="30"/>
  <c r="F44" i="30"/>
  <c r="F9" i="30"/>
  <c r="F13" i="30"/>
  <c r="F17" i="30"/>
  <c r="F21" i="30"/>
  <c r="F25" i="30"/>
  <c r="F29" i="30"/>
  <c r="F33" i="30"/>
  <c r="F37" i="30"/>
  <c r="F41" i="30"/>
  <c r="F48" i="27"/>
  <c r="F43" i="27"/>
  <c r="F39" i="27"/>
  <c r="F35" i="27"/>
  <c r="F31" i="27"/>
  <c r="F27" i="27"/>
  <c r="F23" i="27"/>
  <c r="F19" i="27"/>
  <c r="F15" i="27"/>
  <c r="F11" i="27"/>
  <c r="F7" i="27"/>
  <c r="F42" i="27"/>
  <c r="F38" i="27"/>
  <c r="F34" i="27"/>
  <c r="F30" i="27"/>
  <c r="F26" i="27"/>
  <c r="F22" i="27"/>
  <c r="F18" i="27"/>
  <c r="F14" i="27"/>
  <c r="F10" i="27"/>
  <c r="F6" i="27"/>
  <c r="F5" i="27"/>
  <c r="F41" i="27"/>
  <c r="F37" i="27"/>
  <c r="F33" i="27"/>
  <c r="F29" i="27"/>
  <c r="F25" i="27"/>
  <c r="F21" i="27"/>
  <c r="F17" i="27"/>
  <c r="F13" i="27"/>
  <c r="F9" i="27"/>
  <c r="F49" i="27"/>
  <c r="F50" i="27" s="1"/>
  <c r="F351" i="29"/>
  <c r="F335" i="29"/>
  <c r="F319" i="29"/>
  <c r="F303" i="29"/>
  <c r="F287" i="29"/>
  <c r="F347" i="29"/>
  <c r="F331" i="29"/>
  <c r="F315" i="29"/>
  <c r="F299" i="29"/>
  <c r="F283" i="29"/>
  <c r="F355" i="29"/>
  <c r="F339" i="29"/>
  <c r="F323" i="29"/>
  <c r="F307" i="29"/>
  <c r="F291" i="29"/>
  <c r="F359" i="29"/>
  <c r="F343" i="29"/>
  <c r="F327" i="29"/>
  <c r="F311" i="29"/>
  <c r="F295" i="29"/>
  <c r="F358" i="29"/>
  <c r="F354" i="29"/>
  <c r="F350" i="29"/>
  <c r="F346" i="29"/>
  <c r="F342" i="29"/>
  <c r="F338" i="29"/>
  <c r="F334" i="29"/>
  <c r="F330" i="29"/>
  <c r="F326" i="29"/>
  <c r="F322" i="29"/>
  <c r="F318" i="29"/>
  <c r="F314" i="29"/>
  <c r="F310" i="29"/>
  <c r="F306" i="29"/>
  <c r="F302" i="29"/>
  <c r="F298" i="29"/>
  <c r="F294" i="29"/>
  <c r="F290" i="29"/>
  <c r="F286" i="29"/>
  <c r="F282" i="29"/>
  <c r="F357" i="29"/>
  <c r="F353" i="29"/>
  <c r="F349" i="29"/>
  <c r="F345" i="29"/>
  <c r="F341" i="29"/>
  <c r="F337" i="29"/>
  <c r="F333" i="29"/>
  <c r="F329" i="29"/>
  <c r="F325" i="29"/>
  <c r="F321" i="29"/>
  <c r="F317" i="29"/>
  <c r="F313" i="29"/>
  <c r="F309" i="29"/>
  <c r="F305" i="29"/>
  <c r="F301" i="29"/>
  <c r="F297" i="29"/>
  <c r="F293" i="29"/>
  <c r="F289" i="29"/>
  <c r="F285" i="29"/>
  <c r="F281" i="29"/>
  <c r="F356" i="29"/>
  <c r="F352" i="29"/>
  <c r="F348" i="29"/>
  <c r="F344" i="29"/>
  <c r="F340" i="29"/>
  <c r="F336" i="29"/>
  <c r="F332" i="29"/>
  <c r="F328" i="29"/>
  <c r="F324" i="29"/>
  <c r="F320" i="29"/>
  <c r="F316" i="29"/>
  <c r="F312" i="29"/>
  <c r="F308" i="29"/>
  <c r="F304" i="29"/>
  <c r="F300" i="29"/>
  <c r="F296" i="29"/>
  <c r="F292" i="29"/>
  <c r="F288" i="29"/>
  <c r="F284" i="29"/>
  <c r="F97" i="29"/>
  <c r="F99" i="29"/>
  <c r="F170" i="29"/>
  <c r="F82" i="29"/>
  <c r="F5" i="29"/>
  <c r="F87" i="29"/>
  <c r="F93" i="29"/>
  <c r="F106" i="29"/>
  <c r="F4" i="29"/>
  <c r="F50" i="29"/>
  <c r="F17" i="29"/>
  <c r="F25" i="29"/>
  <c r="F138" i="29"/>
  <c r="F149" i="29"/>
  <c r="F266" i="29"/>
  <c r="F181" i="29"/>
  <c r="F33" i="29"/>
  <c r="F71" i="29"/>
  <c r="F117" i="29"/>
  <c r="F41" i="29"/>
  <c r="F128" i="29"/>
  <c r="F188" i="29"/>
  <c r="F182" i="29"/>
  <c r="F177" i="29"/>
  <c r="F172" i="29"/>
  <c r="F150" i="29"/>
  <c r="F145" i="29"/>
  <c r="F140" i="29"/>
  <c r="F134" i="29"/>
  <c r="F129" i="29"/>
  <c r="F124" i="29"/>
  <c r="F118" i="29"/>
  <c r="F113" i="29"/>
  <c r="F108" i="29"/>
  <c r="F102" i="29"/>
  <c r="F276" i="29"/>
  <c r="F272" i="29"/>
  <c r="F268" i="29"/>
  <c r="F252" i="29"/>
  <c r="F248" i="29"/>
  <c r="F244" i="29"/>
  <c r="F240" i="29"/>
  <c r="F236" i="29"/>
  <c r="F232" i="29"/>
  <c r="F228" i="29"/>
  <c r="F224" i="29"/>
  <c r="F220" i="29"/>
  <c r="F216" i="29"/>
  <c r="F212" i="29"/>
  <c r="F208" i="29"/>
  <c r="F204" i="29"/>
  <c r="F200" i="29"/>
  <c r="F196" i="29"/>
  <c r="F192" i="29"/>
  <c r="F275" i="29"/>
  <c r="F270" i="29"/>
  <c r="F254" i="29"/>
  <c r="F249" i="29"/>
  <c r="F243" i="29"/>
  <c r="F238" i="29"/>
  <c r="F233" i="29"/>
  <c r="F227" i="29"/>
  <c r="F222" i="29"/>
  <c r="F217" i="29"/>
  <c r="F211" i="29"/>
  <c r="F206" i="29"/>
  <c r="F201" i="29"/>
  <c r="F195" i="29"/>
  <c r="F278" i="29"/>
  <c r="F267" i="29"/>
  <c r="F251" i="29"/>
  <c r="F241" i="29"/>
  <c r="F230" i="29"/>
  <c r="F219" i="29"/>
  <c r="F209" i="29"/>
  <c r="F279" i="29"/>
  <c r="F274" i="29"/>
  <c r="F269" i="29"/>
  <c r="F253" i="29"/>
  <c r="F247" i="29"/>
  <c r="F242" i="29"/>
  <c r="F237" i="29"/>
  <c r="F231" i="29"/>
  <c r="F226" i="29"/>
  <c r="F221" i="29"/>
  <c r="F215" i="29"/>
  <c r="F210" i="29"/>
  <c r="F205" i="29"/>
  <c r="F199" i="29"/>
  <c r="F194" i="29"/>
  <c r="F273" i="29"/>
  <c r="F246" i="29"/>
  <c r="F235" i="29"/>
  <c r="F225" i="29"/>
  <c r="F214" i="29"/>
  <c r="F16" i="29"/>
  <c r="F24" i="29"/>
  <c r="F32" i="29"/>
  <c r="F40" i="29"/>
  <c r="F49" i="29"/>
  <c r="F70" i="29"/>
  <c r="F81" i="29"/>
  <c r="F91" i="29"/>
  <c r="F105" i="29"/>
  <c r="F116" i="29"/>
  <c r="F126" i="29"/>
  <c r="F137" i="29"/>
  <c r="F148" i="29"/>
  <c r="F169" i="29"/>
  <c r="F180" i="29"/>
  <c r="F191" i="29"/>
  <c r="F202" i="29"/>
  <c r="F218" i="29"/>
  <c r="F239" i="29"/>
  <c r="F193" i="29"/>
  <c r="F203" i="29"/>
  <c r="F223" i="29"/>
  <c r="F245" i="29"/>
  <c r="F94" i="29"/>
  <c r="F12" i="29"/>
  <c r="F20" i="29"/>
  <c r="F28" i="29"/>
  <c r="F36" i="29"/>
  <c r="F44" i="29"/>
  <c r="F75" i="29"/>
  <c r="F86" i="29"/>
  <c r="F100" i="29"/>
  <c r="F110" i="29"/>
  <c r="F121" i="29"/>
  <c r="F132" i="29"/>
  <c r="F142" i="29"/>
  <c r="F153" i="29"/>
  <c r="F174" i="29"/>
  <c r="F185" i="29"/>
  <c r="F197" i="29"/>
  <c r="F207" i="29"/>
  <c r="F229" i="29"/>
  <c r="F250" i="29"/>
  <c r="F271" i="29"/>
  <c r="F7" i="29"/>
  <c r="F13" i="29"/>
  <c r="F21" i="29"/>
  <c r="F29" i="29"/>
  <c r="F37" i="29"/>
  <c r="F45" i="29"/>
  <c r="F77" i="29"/>
  <c r="F101" i="29"/>
  <c r="F112" i="29"/>
  <c r="F122" i="29"/>
  <c r="F133" i="29"/>
  <c r="F144" i="29"/>
  <c r="F154" i="29"/>
  <c r="F176" i="29"/>
  <c r="F186" i="29"/>
  <c r="F198" i="29"/>
  <c r="F213" i="29"/>
  <c r="F234" i="29"/>
  <c r="F277" i="29"/>
  <c r="F10" i="29"/>
  <c r="F18" i="29"/>
  <c r="F26" i="29"/>
  <c r="F34" i="29"/>
  <c r="F42" i="29"/>
  <c r="F46" i="29"/>
  <c r="F67" i="29"/>
  <c r="F73" i="29"/>
  <c r="F78" i="29"/>
  <c r="F89" i="29"/>
  <c r="F96" i="29"/>
  <c r="F92" i="29"/>
  <c r="F88" i="29"/>
  <c r="F84" i="29"/>
  <c r="F80" i="29"/>
  <c r="F76" i="29"/>
  <c r="F72" i="29"/>
  <c r="F68" i="29"/>
  <c r="F48" i="29"/>
  <c r="F6" i="29"/>
  <c r="F8" i="29"/>
  <c r="F9" i="29"/>
  <c r="F14" i="29"/>
  <c r="F22" i="29"/>
  <c r="F30" i="29"/>
  <c r="F38" i="29"/>
  <c r="F51" i="29"/>
  <c r="F83" i="29"/>
  <c r="F187" i="29"/>
  <c r="F183" i="29"/>
  <c r="F179" i="29"/>
  <c r="F175" i="29"/>
  <c r="F171" i="29"/>
  <c r="F151" i="29"/>
  <c r="F147" i="29"/>
  <c r="F143" i="29"/>
  <c r="F139" i="29"/>
  <c r="F135" i="29"/>
  <c r="F131" i="29"/>
  <c r="F127" i="29"/>
  <c r="F123" i="29"/>
  <c r="F119" i="29"/>
  <c r="F115" i="29"/>
  <c r="F111" i="29"/>
  <c r="F107" i="29"/>
  <c r="F103" i="29"/>
  <c r="F11" i="29"/>
  <c r="F15" i="29"/>
  <c r="F19" i="29"/>
  <c r="F23" i="29"/>
  <c r="F27" i="29"/>
  <c r="F31" i="29"/>
  <c r="F35" i="29"/>
  <c r="F39" i="29"/>
  <c r="F43" i="29"/>
  <c r="F47" i="29"/>
  <c r="F69" i="29"/>
  <c r="F74" i="29"/>
  <c r="F79" i="29"/>
  <c r="F85" i="29"/>
  <c r="F90" i="29"/>
  <c r="F95" i="29"/>
  <c r="F104" i="29"/>
  <c r="F109" i="29"/>
  <c r="F114" i="29"/>
  <c r="F120" i="29"/>
  <c r="F125" i="29"/>
  <c r="F130" i="29"/>
  <c r="F136" i="29"/>
  <c r="F141" i="29"/>
  <c r="F146" i="29"/>
  <c r="F152" i="29"/>
  <c r="F168" i="29"/>
  <c r="F173" i="29"/>
  <c r="F178" i="29"/>
  <c r="F184" i="29"/>
  <c r="F189" i="29"/>
  <c r="F169" i="19"/>
  <c r="Y37" i="34" s="1"/>
  <c r="AU37" i="34" s="1" a="1"/>
  <c r="AU37" i="34" s="1"/>
  <c r="F164" i="19"/>
  <c r="Y52" i="34" s="1"/>
  <c r="F96" i="19"/>
  <c r="F144" i="19"/>
  <c r="F109" i="19"/>
  <c r="Y113" i="34" s="1"/>
  <c r="AU113" i="34" s="1" a="1"/>
  <c r="AU113" i="34" s="1"/>
  <c r="F93" i="19"/>
  <c r="F97" i="19"/>
  <c r="F121" i="19"/>
  <c r="Y86" i="34" s="1"/>
  <c r="AU86" i="34" s="1" a="1"/>
  <c r="AU86" i="34" s="1"/>
  <c r="F98" i="19"/>
  <c r="F81" i="19"/>
  <c r="F148" i="19"/>
  <c r="Y40" i="34" s="1"/>
  <c r="AT40" i="34" s="1" a="1"/>
  <c r="AT40" i="34" s="1"/>
  <c r="F260" i="19"/>
  <c r="Y135" i="34" s="1"/>
  <c r="AU135" i="34" s="1" a="1"/>
  <c r="AU135" i="34" s="1"/>
  <c r="F181" i="19"/>
  <c r="F152" i="19"/>
  <c r="F166" i="19"/>
  <c r="Y114" i="34" s="1"/>
  <c r="F114" i="19"/>
  <c r="F78" i="19"/>
  <c r="F117" i="19"/>
  <c r="AB36" i="26" s="1"/>
  <c r="F124" i="19"/>
  <c r="Y147" i="34" s="1"/>
  <c r="AT147" i="34" s="1" a="1"/>
  <c r="AT147" i="34" s="1"/>
  <c r="F138" i="19"/>
  <c r="F116" i="19"/>
  <c r="AB28" i="26" s="1"/>
  <c r="F76" i="19"/>
  <c r="F91" i="19"/>
  <c r="F178" i="19"/>
  <c r="F143" i="19"/>
  <c r="F111" i="19"/>
  <c r="Y145" i="34" s="1"/>
  <c r="AT145" i="34" s="1" a="1"/>
  <c r="AT145" i="34" s="1"/>
  <c r="F132" i="19"/>
  <c r="AB29" i="26" s="1"/>
  <c r="F141" i="19"/>
  <c r="F131" i="19"/>
  <c r="F108" i="19"/>
  <c r="Y93" i="34" s="1"/>
  <c r="AT93" i="34" s="1" a="1"/>
  <c r="AT93" i="34" s="1"/>
  <c r="F107" i="19"/>
  <c r="F123" i="19"/>
  <c r="Y73" i="34" s="1"/>
  <c r="F115" i="19"/>
  <c r="AB23" i="26" s="1"/>
  <c r="F101" i="19"/>
  <c r="Y49" i="34" s="1"/>
  <c r="AT49" i="34" s="1" a="1"/>
  <c r="AT49" i="34" s="1"/>
  <c r="F233" i="19"/>
  <c r="F182" i="19"/>
  <c r="F133" i="19"/>
  <c r="AB41" i="26" s="1"/>
  <c r="F157" i="19"/>
  <c r="AB35" i="26" s="1"/>
  <c r="F122" i="19"/>
  <c r="F140" i="19"/>
  <c r="F130" i="19"/>
  <c r="F155" i="19"/>
  <c r="AB32" i="26" s="1"/>
  <c r="F102" i="19"/>
  <c r="F94" i="19"/>
  <c r="F106" i="19"/>
  <c r="F150" i="19"/>
  <c r="F99" i="19"/>
  <c r="F244" i="19"/>
  <c r="AB18" i="26" s="1"/>
  <c r="F258" i="19"/>
  <c r="Y25" i="34" s="1"/>
  <c r="AU25" i="34" s="1" a="1"/>
  <c r="AU25" i="34" s="1"/>
  <c r="F180" i="19"/>
  <c r="F171" i="19"/>
  <c r="Y124" i="34" s="1"/>
  <c r="F112" i="19"/>
  <c r="Y131" i="34" s="1"/>
  <c r="F79" i="19"/>
  <c r="F110" i="19"/>
  <c r="Y79" i="34" s="1"/>
  <c r="F113" i="19"/>
  <c r="Y139" i="34" s="1"/>
  <c r="F168" i="19"/>
  <c r="Y101" i="34" s="1"/>
  <c r="AU101" i="34" s="1" a="1"/>
  <c r="AU101" i="34" s="1"/>
  <c r="F165" i="19"/>
  <c r="Y83" i="34" s="1"/>
  <c r="AT83" i="34" s="1" a="1"/>
  <c r="AT83" i="34" s="1"/>
  <c r="F160" i="19"/>
  <c r="F156" i="19"/>
  <c r="F170" i="19"/>
  <c r="Y96" i="34" s="1"/>
  <c r="AU96" i="34" s="1" a="1"/>
  <c r="AU96" i="34" s="1"/>
  <c r="F103" i="19"/>
  <c r="F139" i="19"/>
  <c r="F95" i="19"/>
  <c r="F137" i="19"/>
  <c r="F77" i="19"/>
  <c r="F154" i="19"/>
  <c r="F120" i="19"/>
  <c r="Y53" i="34" s="1"/>
  <c r="AU53" i="34" s="1" a="1"/>
  <c r="AU53" i="34" s="1"/>
  <c r="F92" i="19"/>
  <c r="F90" i="19"/>
  <c r="F100" i="19"/>
  <c r="Y46" i="34" s="1"/>
  <c r="AT46" i="34" s="1" a="1"/>
  <c r="AT46" i="34" s="1"/>
  <c r="F127" i="19"/>
  <c r="AE9" i="5" s="1"/>
  <c r="F259" i="19"/>
  <c r="Y56" i="34" s="1"/>
  <c r="AT56" i="34" s="1" a="1"/>
  <c r="AT56" i="34" s="1"/>
  <c r="F243" i="19"/>
  <c r="AB14" i="26" s="1"/>
  <c r="F105" i="19"/>
  <c r="F83" i="19"/>
  <c r="F126" i="19"/>
  <c r="Y142" i="34" s="1"/>
  <c r="AU142" i="34" s="1" a="1"/>
  <c r="AU142" i="34" s="1"/>
  <c r="F142" i="19"/>
  <c r="F125" i="19"/>
  <c r="Y109" i="34" s="1"/>
  <c r="AT109" i="34" s="1" a="1"/>
  <c r="AT109" i="34" s="1"/>
  <c r="F82" i="19"/>
  <c r="F151" i="19"/>
  <c r="F84" i="19"/>
  <c r="F104" i="19"/>
  <c r="F146" i="19"/>
  <c r="F162" i="19"/>
  <c r="Y102" i="34" s="1"/>
  <c r="AU102" i="34" s="1" a="1"/>
  <c r="AU102" i="34" s="1"/>
  <c r="F129" i="19"/>
  <c r="F159" i="19"/>
  <c r="F149" i="19"/>
  <c r="Y45" i="34" s="1"/>
  <c r="F128" i="19"/>
  <c r="F136" i="19"/>
  <c r="F135" i="19"/>
  <c r="F161" i="19"/>
  <c r="F119" i="19"/>
  <c r="Y43" i="34" s="1"/>
  <c r="AU43" i="34" s="1" a="1"/>
  <c r="AU43" i="34" s="1"/>
  <c r="F89" i="19"/>
  <c r="F153" i="19"/>
  <c r="AB25" i="26" s="1"/>
  <c r="F80" i="19"/>
  <c r="F163" i="19"/>
  <c r="F118" i="19"/>
  <c r="F134" i="19"/>
  <c r="F85" i="19"/>
  <c r="F87" i="19"/>
  <c r="F147" i="19"/>
  <c r="Y26" i="34" s="1"/>
  <c r="F86" i="19"/>
  <c r="F62" i="19"/>
  <c r="Y84" i="34" s="1"/>
  <c r="AT84" i="34" s="1" a="1"/>
  <c r="AT84" i="34" s="1"/>
  <c r="F52" i="19"/>
  <c r="F41" i="19"/>
  <c r="Y132" i="34" s="1"/>
  <c r="AU132" i="34" s="1" a="1"/>
  <c r="AU132" i="34" s="1"/>
  <c r="F30" i="19"/>
  <c r="Y14" i="34" s="1"/>
  <c r="AU14" i="34" s="1" a="1"/>
  <c r="AU14" i="34" s="1"/>
  <c r="F20" i="19"/>
  <c r="AB5" i="26" s="1"/>
  <c r="F10" i="19"/>
  <c r="Y7" i="34" s="1"/>
  <c r="AU7" i="34" s="1" a="1"/>
  <c r="AU7" i="34" s="1"/>
  <c r="F240" i="19"/>
  <c r="F206" i="19"/>
  <c r="Y47" i="34" s="1"/>
  <c r="AT47" i="34" s="1" a="1"/>
  <c r="AT47" i="34" s="1"/>
  <c r="F246" i="19"/>
  <c r="F61" i="19"/>
  <c r="F50" i="19"/>
  <c r="F40" i="19"/>
  <c r="Y20" i="34" s="1"/>
  <c r="AT20" i="34" s="1" a="1"/>
  <c r="AT20" i="34" s="1"/>
  <c r="F29" i="19"/>
  <c r="AB7" i="26" s="1"/>
  <c r="F18" i="19"/>
  <c r="Y12" i="34" s="1"/>
  <c r="AT12" i="34" s="1" a="1"/>
  <c r="AT12" i="34" s="1"/>
  <c r="F9" i="19"/>
  <c r="Y11" i="34" s="1"/>
  <c r="F230" i="19"/>
  <c r="F248" i="19"/>
  <c r="AB44" i="26" s="1"/>
  <c r="F186" i="19"/>
  <c r="F68" i="19"/>
  <c r="Y57" i="34" s="1"/>
  <c r="AT57" i="34" s="1" a="1"/>
  <c r="AT57" i="34" s="1"/>
  <c r="F57" i="19"/>
  <c r="F46" i="19"/>
  <c r="Y36" i="34" s="1"/>
  <c r="AT36" i="34" s="1" a="1"/>
  <c r="AT36" i="34" s="1"/>
  <c r="F36" i="19"/>
  <c r="Y31" i="34" s="1"/>
  <c r="F25" i="19"/>
  <c r="Y23" i="34" s="1"/>
  <c r="F15" i="19"/>
  <c r="F204" i="19"/>
  <c r="F250" i="19"/>
  <c r="AB43" i="26" s="1"/>
  <c r="F237" i="19"/>
  <c r="F172" i="19"/>
  <c r="F66" i="19"/>
  <c r="F56" i="19"/>
  <c r="Y62" i="34" s="1"/>
  <c r="AT62" i="34" s="1" a="1"/>
  <c r="AT62" i="34" s="1"/>
  <c r="F45" i="19"/>
  <c r="F34" i="19"/>
  <c r="AB10" i="26" s="1"/>
  <c r="F24" i="19"/>
  <c r="Y6" i="34" s="1"/>
  <c r="F209" i="19"/>
  <c r="Y115" i="34" s="1"/>
  <c r="AT115" i="34" s="1" a="1"/>
  <c r="AT115" i="34" s="1"/>
  <c r="F249" i="19"/>
  <c r="AB38" i="26" s="1"/>
  <c r="F190" i="19"/>
  <c r="F390" i="19"/>
  <c r="F381" i="19"/>
  <c r="F370" i="19"/>
  <c r="F379" i="19"/>
  <c r="F364" i="19"/>
  <c r="F377" i="19"/>
  <c r="F4" i="19"/>
  <c r="F317" i="19"/>
  <c r="F268" i="19"/>
  <c r="F310" i="19"/>
  <c r="F290" i="19"/>
  <c r="Y117" i="34" s="1"/>
  <c r="AU117" i="34" s="1" a="1"/>
  <c r="AU117" i="34" s="1"/>
  <c r="F337" i="19"/>
  <c r="F329" i="19"/>
  <c r="F304" i="19"/>
  <c r="Y103" i="34" s="1"/>
  <c r="AU103" i="34" s="1" a="1"/>
  <c r="AU103" i="34" s="1"/>
  <c r="F280" i="19"/>
  <c r="F320" i="19"/>
  <c r="F278" i="19"/>
  <c r="F298" i="19"/>
  <c r="F348" i="19"/>
  <c r="F288" i="19"/>
  <c r="Y91" i="34" s="1"/>
  <c r="AT91" i="34" s="1" a="1"/>
  <c r="AT91" i="34" s="1"/>
  <c r="F334" i="19"/>
  <c r="F307" i="19"/>
  <c r="F295" i="19"/>
  <c r="Y50" i="34" s="1"/>
  <c r="AU50" i="34" s="1" a="1"/>
  <c r="AU50" i="34" s="1"/>
  <c r="F291" i="19"/>
  <c r="Y51" i="34" s="1"/>
  <c r="AT51" i="34" s="1" a="1"/>
  <c r="AT51" i="34" s="1"/>
  <c r="F285" i="19"/>
  <c r="Y22" i="34" s="1"/>
  <c r="AU22" i="34" s="1" a="1"/>
  <c r="AU22" i="34" s="1"/>
  <c r="F396" i="19"/>
  <c r="F380" i="19"/>
  <c r="F363" i="19"/>
  <c r="F376" i="19"/>
  <c r="F311" i="19"/>
  <c r="F306" i="19"/>
  <c r="Y111" i="34" s="1"/>
  <c r="AT111" i="34" s="1" a="1"/>
  <c r="AT111" i="34" s="1"/>
  <c r="F282" i="19"/>
  <c r="F321" i="19"/>
  <c r="F328" i="19"/>
  <c r="F327" i="19"/>
  <c r="F266" i="19"/>
  <c r="F301" i="19"/>
  <c r="Y100" i="34" s="1"/>
  <c r="AU100" i="34" s="1" a="1"/>
  <c r="AU100" i="34" s="1"/>
  <c r="F265" i="19"/>
  <c r="F345" i="19"/>
  <c r="F343" i="19"/>
  <c r="AB33" i="26" s="1"/>
  <c r="F350" i="19"/>
  <c r="F286" i="19"/>
  <c r="Y70" i="34" s="1"/>
  <c r="AT70" i="34" s="1" a="1"/>
  <c r="AT70" i="34" s="1"/>
  <c r="F274" i="19"/>
  <c r="F273" i="19"/>
  <c r="F263" i="19"/>
  <c r="F358" i="19"/>
  <c r="Y28" i="34" s="1"/>
  <c r="AT28" i="34" s="1" a="1"/>
  <c r="AT28" i="34" s="1"/>
  <c r="F179" i="19"/>
  <c r="F194" i="19"/>
  <c r="F213" i="19"/>
  <c r="F192" i="19"/>
  <c r="F222" i="19"/>
  <c r="Y105" i="34" s="1"/>
  <c r="AU105" i="34" s="1" a="1"/>
  <c r="AU105" i="34" s="1"/>
  <c r="F262" i="19"/>
  <c r="Y116" i="34" s="1"/>
  <c r="F191" i="19"/>
  <c r="F216" i="19"/>
  <c r="Y94" i="34" s="1"/>
  <c r="F215" i="19"/>
  <c r="F197" i="19"/>
  <c r="Y44" i="34" s="1"/>
  <c r="F245" i="19"/>
  <c r="AB24" i="26" s="1"/>
  <c r="F185" i="19"/>
  <c r="F211" i="19"/>
  <c r="AB34" i="26" s="1"/>
  <c r="F8" i="19"/>
  <c r="Y8" i="34" s="1"/>
  <c r="AT8" i="34" s="1" a="1"/>
  <c r="AT8" i="34" s="1"/>
  <c r="F12" i="19"/>
  <c r="AB6" i="26" s="1"/>
  <c r="F5" i="19"/>
  <c r="F19" i="19"/>
  <c r="AB4" i="26" s="1"/>
  <c r="F23" i="19"/>
  <c r="Y16" i="34" s="1"/>
  <c r="AT16" i="34" s="1" a="1"/>
  <c r="AT16" i="34" s="1"/>
  <c r="F27" i="19"/>
  <c r="Y21" i="34" s="1"/>
  <c r="AT21" i="34" s="1" a="1"/>
  <c r="AT21" i="34" s="1"/>
  <c r="F31" i="19"/>
  <c r="F35" i="19"/>
  <c r="F39" i="19"/>
  <c r="AB9" i="26" s="1"/>
  <c r="F43" i="19"/>
  <c r="F47" i="19"/>
  <c r="F51" i="19"/>
  <c r="AB11" i="26" s="1"/>
  <c r="F55" i="19"/>
  <c r="AB12" i="26" s="1"/>
  <c r="F59" i="19"/>
  <c r="Y38" i="34" s="1"/>
  <c r="F63" i="19"/>
  <c r="Y33" i="34" s="1"/>
  <c r="F67" i="19"/>
  <c r="Y65" i="34" s="1"/>
  <c r="AU65" i="34" s="1" a="1"/>
  <c r="AU65" i="34" s="1"/>
  <c r="F70" i="19"/>
  <c r="AB21" i="26" s="1"/>
  <c r="F65" i="19"/>
  <c r="AB27" i="26" s="1"/>
  <c r="F60" i="19"/>
  <c r="Y42" i="34" s="1"/>
  <c r="AU42" i="34" s="1" a="1"/>
  <c r="AU42" i="34" s="1"/>
  <c r="F54" i="19"/>
  <c r="Y64" i="34" s="1"/>
  <c r="AU64" i="34" s="1" a="1"/>
  <c r="AU64" i="34" s="1"/>
  <c r="F49" i="19"/>
  <c r="Y60" i="34" s="1"/>
  <c r="AT60" i="34" s="1" a="1"/>
  <c r="AT60" i="34" s="1"/>
  <c r="F44" i="19"/>
  <c r="Y41" i="34" s="1"/>
  <c r="AU41" i="34" s="1" a="1"/>
  <c r="AU41" i="34" s="1"/>
  <c r="F38" i="19"/>
  <c r="F33" i="19"/>
  <c r="F28" i="19"/>
  <c r="F22" i="19"/>
  <c r="F17" i="19"/>
  <c r="Y4" i="34" s="1"/>
  <c r="AU4" i="34" s="1" a="1"/>
  <c r="AU4" i="34" s="1"/>
  <c r="F13" i="19"/>
  <c r="F7" i="19"/>
  <c r="Y5" i="34" s="1"/>
  <c r="AU5" i="34" s="1" a="1"/>
  <c r="AU5" i="34" s="1"/>
  <c r="F384" i="19"/>
  <c r="Y150" i="34" s="1"/>
  <c r="AU150" i="34" s="1" a="1"/>
  <c r="AU150" i="34" s="1"/>
  <c r="F372" i="19"/>
  <c r="F393" i="19"/>
  <c r="F386" i="19"/>
  <c r="Y140" i="34" s="1"/>
  <c r="F378" i="19"/>
  <c r="F391" i="19"/>
  <c r="AB42" i="26" s="1"/>
  <c r="F360" i="19"/>
  <c r="F340" i="19"/>
  <c r="F352" i="19"/>
  <c r="F316" i="19"/>
  <c r="F281" i="19"/>
  <c r="F347" i="19"/>
  <c r="F318" i="19"/>
  <c r="Y128" i="34" s="1"/>
  <c r="AU128" i="34" s="1" a="1"/>
  <c r="AU128" i="34" s="1"/>
  <c r="F293" i="19"/>
  <c r="Y78" i="34" s="1"/>
  <c r="AU78" i="34" s="1" a="1"/>
  <c r="AU78" i="34" s="1"/>
  <c r="F302" i="19"/>
  <c r="Y88" i="34" s="1"/>
  <c r="AU88" i="34" s="1" a="1"/>
  <c r="AU88" i="34" s="1"/>
  <c r="F333" i="19"/>
  <c r="F308" i="19"/>
  <c r="Y81" i="34" s="1"/>
  <c r="AU81" i="34" s="1" a="1"/>
  <c r="AU81" i="34" s="1"/>
  <c r="F315" i="19"/>
  <c r="F356" i="19"/>
  <c r="Y92" i="34" s="1"/>
  <c r="F276" i="19"/>
  <c r="F275" i="19"/>
  <c r="F313" i="19"/>
  <c r="AB40" i="26" s="1"/>
  <c r="F342" i="19"/>
  <c r="AB17" i="26" s="1"/>
  <c r="F341" i="19"/>
  <c r="AB15" i="26" s="1"/>
  <c r="F226" i="19"/>
  <c r="F223" i="19"/>
  <c r="Y136" i="34" s="1"/>
  <c r="AU136" i="34" s="1" a="1"/>
  <c r="AU136" i="34" s="1"/>
  <c r="F225" i="19"/>
  <c r="F254" i="19"/>
  <c r="Y130" i="34" s="1"/>
  <c r="AT130" i="34" s="1" a="1"/>
  <c r="AT130" i="34" s="1"/>
  <c r="F177" i="19"/>
  <c r="F252" i="19"/>
  <c r="F217" i="19"/>
  <c r="F228" i="19"/>
  <c r="F198" i="19"/>
  <c r="Y59" i="34" s="1"/>
  <c r="AU59" i="34" s="1" a="1"/>
  <c r="AU59" i="34" s="1"/>
  <c r="F175" i="19"/>
  <c r="F255" i="19"/>
  <c r="Y61" i="34" s="1"/>
  <c r="AU61" i="34" s="1" a="1"/>
  <c r="AU61" i="34" s="1"/>
  <c r="F235" i="19"/>
  <c r="F210" i="19"/>
  <c r="AB22" i="26" s="1"/>
  <c r="F389" i="19"/>
  <c r="Y82" i="34" s="1"/>
  <c r="AU82" i="34" s="1" a="1"/>
  <c r="AU82" i="34" s="1"/>
  <c r="F382" i="19"/>
  <c r="F362" i="19"/>
  <c r="F366" i="19"/>
  <c r="F368" i="19"/>
  <c r="F369" i="19"/>
  <c r="F394" i="19"/>
  <c r="AB39" i="26" s="1"/>
  <c r="F371" i="19"/>
  <c r="F388" i="19"/>
  <c r="F322" i="19"/>
  <c r="F323" i="19"/>
  <c r="F353" i="19"/>
  <c r="F312" i="19"/>
  <c r="AB37" i="26" s="1"/>
  <c r="F296" i="19"/>
  <c r="Y71" i="34" s="1"/>
  <c r="AT71" i="34" s="1" a="1"/>
  <c r="AT71" i="34" s="1"/>
  <c r="F314" i="19"/>
  <c r="AB19" i="26" s="1"/>
  <c r="F287" i="19"/>
  <c r="Y85" i="34" s="1"/>
  <c r="AU85" i="34" s="1" a="1"/>
  <c r="AU85" i="34" s="1"/>
  <c r="F326" i="19"/>
  <c r="F277" i="19"/>
  <c r="F351" i="19"/>
  <c r="Y74" i="34" s="1"/>
  <c r="AT74" i="34" s="1" a="1"/>
  <c r="AT74" i="34" s="1"/>
  <c r="F264" i="19"/>
  <c r="F344" i="19"/>
  <c r="F336" i="19"/>
  <c r="F289" i="19"/>
  <c r="Y98" i="34" s="1"/>
  <c r="AU98" i="34" s="1" a="1"/>
  <c r="AU98" i="34" s="1"/>
  <c r="F346" i="19"/>
  <c r="F284" i="19"/>
  <c r="F305" i="19"/>
  <c r="Y129" i="34" s="1"/>
  <c r="AT129" i="34" s="1" a="1"/>
  <c r="AT129" i="34" s="1"/>
  <c r="F294" i="19"/>
  <c r="F331" i="19"/>
  <c r="F338" i="19"/>
  <c r="F355" i="19"/>
  <c r="F267" i="19"/>
  <c r="F339" i="19"/>
  <c r="F395" i="19"/>
  <c r="F367" i="19"/>
  <c r="F383" i="19"/>
  <c r="Y120" i="34" s="1"/>
  <c r="AT120" i="34" s="1" a="1"/>
  <c r="AT120" i="34" s="1"/>
  <c r="F269" i="19"/>
  <c r="F183" i="19"/>
  <c r="F234" i="19"/>
  <c r="F174" i="19"/>
  <c r="F214" i="19"/>
  <c r="Y69" i="34" s="1"/>
  <c r="F187" i="19"/>
  <c r="F247" i="19"/>
  <c r="AB30" i="26" s="1"/>
  <c r="F176" i="19"/>
  <c r="F256" i="19"/>
  <c r="Y76" i="34" s="1"/>
  <c r="AT76" i="34" s="1" a="1"/>
  <c r="AT76" i="34" s="1"/>
  <c r="F201" i="19"/>
  <c r="Y87" i="34" s="1"/>
  <c r="AU87" i="34" s="1" a="1"/>
  <c r="AU87" i="34" s="1"/>
  <c r="F205" i="19"/>
  <c r="Y89" i="34" s="1"/>
  <c r="F220" i="19"/>
  <c r="Y68" i="34" s="1"/>
  <c r="F221" i="19"/>
  <c r="Y99" i="34" s="1"/>
  <c r="F199" i="19"/>
  <c r="Y106" i="34" s="1"/>
  <c r="F207" i="19"/>
  <c r="Y90" i="34" s="1"/>
  <c r="AU90" i="34" s="1" a="1"/>
  <c r="AU90" i="34" s="1"/>
  <c r="F229" i="19"/>
  <c r="F218" i="19"/>
  <c r="F208" i="19"/>
  <c r="Y127" i="34" s="1"/>
  <c r="AU127" i="34" s="1" a="1"/>
  <c r="AU127" i="34" s="1"/>
  <c r="F224" i="19"/>
  <c r="Y122" i="34" s="1"/>
  <c r="AU122" i="34" s="1" a="1"/>
  <c r="AU122" i="34" s="1"/>
  <c r="F242" i="19"/>
  <c r="F261" i="19"/>
  <c r="Y107" i="34" s="1"/>
  <c r="F184" i="19"/>
  <c r="F195" i="19"/>
  <c r="F196" i="19"/>
  <c r="Y39" i="34" s="1"/>
  <c r="AT39" i="34" s="1" a="1"/>
  <c r="AT39" i="34" s="1"/>
  <c r="F219" i="19"/>
  <c r="Y112" i="34" s="1"/>
  <c r="AT112" i="34" s="1" a="1"/>
  <c r="AT112" i="34" s="1"/>
  <c r="F227" i="19"/>
  <c r="F189" i="19"/>
  <c r="F236" i="19"/>
  <c r="F69" i="19"/>
  <c r="Y48" i="34" s="1"/>
  <c r="AT48" i="34" s="1" a="1"/>
  <c r="AT48" i="34" s="1"/>
  <c r="F64" i="19"/>
  <c r="AB16" i="26" s="1"/>
  <c r="F58" i="19"/>
  <c r="Y34" i="34" s="1"/>
  <c r="AU34" i="34" s="1" a="1"/>
  <c r="AU34" i="34" s="1"/>
  <c r="F53" i="19"/>
  <c r="F48" i="19"/>
  <c r="Y32" i="34" s="1"/>
  <c r="AU32" i="34" s="1" a="1"/>
  <c r="AU32" i="34" s="1"/>
  <c r="F42" i="19"/>
  <c r="Y27" i="34" s="1"/>
  <c r="AU27" i="34" s="1" a="1"/>
  <c r="AU27" i="34" s="1"/>
  <c r="F37" i="19"/>
  <c r="AB20" i="26" s="1"/>
  <c r="F32" i="19"/>
  <c r="Y17" i="34" s="1"/>
  <c r="AU17" i="34" s="1" a="1"/>
  <c r="AU17" i="34" s="1"/>
  <c r="F26" i="19"/>
  <c r="AB8" i="26" s="1"/>
  <c r="F21" i="19"/>
  <c r="Y18" i="34" s="1"/>
  <c r="AT18" i="34" s="1" a="1"/>
  <c r="AT18" i="34" s="1"/>
  <c r="F16" i="19"/>
  <c r="Y15" i="34" s="1"/>
  <c r="AT15" i="34" s="1" a="1"/>
  <c r="AT15" i="34" s="1"/>
  <c r="F11" i="19"/>
  <c r="Y10" i="34" s="1"/>
  <c r="AT10" i="34" s="1" a="1"/>
  <c r="AT10" i="34" s="1"/>
  <c r="F6" i="19"/>
  <c r="Y9" i="34" s="1"/>
  <c r="AU9" i="34" s="1" a="1"/>
  <c r="AU9" i="34" s="1"/>
  <c r="F373" i="19"/>
  <c r="F387" i="19"/>
  <c r="F392" i="19"/>
  <c r="F398" i="19"/>
  <c r="F365" i="19"/>
  <c r="F361" i="19"/>
  <c r="F359" i="19"/>
  <c r="F270" i="19"/>
  <c r="F357" i="19"/>
  <c r="Y151" i="34" s="1"/>
  <c r="AT151" i="34" s="1" a="1"/>
  <c r="AT151" i="34" s="1"/>
  <c r="F309" i="19"/>
  <c r="Y97" i="34" s="1"/>
  <c r="AT97" i="34" s="1" a="1"/>
  <c r="AT97" i="34" s="1"/>
  <c r="F330" i="19"/>
  <c r="F319" i="19"/>
  <c r="Y118" i="34" s="1"/>
  <c r="AT118" i="34" s="1" a="1"/>
  <c r="AT118" i="34" s="1"/>
  <c r="F354" i="19"/>
  <c r="Y95" i="34" s="1"/>
  <c r="AU95" i="34" s="1" a="1"/>
  <c r="AU95" i="34" s="1"/>
  <c r="F303" i="19"/>
  <c r="Y153" i="34" s="1"/>
  <c r="AU153" i="34" s="1" a="1"/>
  <c r="AU153" i="34" s="1"/>
  <c r="F279" i="19"/>
  <c r="F300" i="19"/>
  <c r="Y58" i="34" s="1"/>
  <c r="F299" i="19"/>
  <c r="Y63" i="34" s="1"/>
  <c r="F349" i="19"/>
  <c r="F335" i="19"/>
  <c r="Y54" i="34" s="1"/>
  <c r="AU54" i="34" s="1" a="1"/>
  <c r="AU54" i="34" s="1"/>
  <c r="F325" i="19"/>
  <c r="F297" i="19"/>
  <c r="Y80" i="34" s="1"/>
  <c r="AU80" i="34" s="1" a="1"/>
  <c r="AU80" i="34" s="1"/>
  <c r="F324" i="19"/>
  <c r="F292" i="19"/>
  <c r="F272" i="19"/>
  <c r="F253" i="19"/>
  <c r="F193" i="19"/>
  <c r="F241" i="19"/>
  <c r="F239" i="19"/>
  <c r="F257" i="19"/>
  <c r="F238" i="19"/>
  <c r="F251" i="19"/>
  <c r="F203" i="19"/>
  <c r="Y72" i="34" s="1"/>
  <c r="AT72" i="34" s="1" a="1"/>
  <c r="AT72" i="34" s="1"/>
  <c r="F202" i="19"/>
  <c r="Y77" i="34" s="1"/>
  <c r="AT77" i="34" s="1" a="1"/>
  <c r="AT77" i="34" s="1"/>
  <c r="F212" i="19"/>
  <c r="AB26" i="26" s="1"/>
  <c r="F188" i="19"/>
  <c r="F231" i="19"/>
  <c r="Y75" i="34" s="1"/>
  <c r="AT75" i="34" s="1" a="1"/>
  <c r="AT75" i="34" s="1"/>
  <c r="F173" i="19"/>
  <c r="N5" i="8"/>
  <c r="L5" i="8"/>
  <c r="M5" i="8"/>
  <c r="AV215" i="34" l="1"/>
  <c r="AV35" i="34"/>
  <c r="AW179" i="34"/>
  <c r="AW158" i="34"/>
  <c r="AW161" i="34"/>
  <c r="AW223" i="34"/>
  <c r="AV175" i="34"/>
  <c r="AV121" i="34"/>
  <c r="AW214" i="34"/>
  <c r="AV185" i="34"/>
  <c r="AV182" i="34"/>
  <c r="AV126" i="34"/>
  <c r="AW143" i="34"/>
  <c r="AU15" i="34" a="1"/>
  <c r="AU15" i="34" s="1"/>
  <c r="AT32" i="34" a="1"/>
  <c r="AT32" i="34" s="1"/>
  <c r="AT25" i="34" a="1"/>
  <c r="AT25" i="34" s="1"/>
  <c r="AV104" i="34"/>
  <c r="AT37" i="34" a="1"/>
  <c r="AT37" i="34" s="1"/>
  <c r="AT41" i="34" a="1"/>
  <c r="AT41" i="34" s="1"/>
  <c r="AT122" i="34" a="1"/>
  <c r="AT122" i="34" s="1"/>
  <c r="AT86" i="34" a="1"/>
  <c r="AT86" i="34" s="1"/>
  <c r="AU48" i="34" a="1"/>
  <c r="AU48" i="34" s="1"/>
  <c r="AU21" i="34" a="1"/>
  <c r="AU21" i="34" s="1"/>
  <c r="AT90" i="34" a="1"/>
  <c r="AT90" i="34" s="1"/>
  <c r="AU28" i="34" a="1"/>
  <c r="AU28" i="34" s="1"/>
  <c r="AT150" i="34" a="1"/>
  <c r="AT150" i="34" s="1"/>
  <c r="AT9" i="34" a="1"/>
  <c r="AT9" i="34" s="1"/>
  <c r="AT85" i="34" a="1"/>
  <c r="AT85" i="34" s="1"/>
  <c r="AU84" i="34" a="1"/>
  <c r="AU84" i="34" s="1"/>
  <c r="AT128" i="34" a="1"/>
  <c r="AT128" i="34" s="1"/>
  <c r="AU40" i="34" a="1"/>
  <c r="AU40" i="34" s="1"/>
  <c r="AU112" i="34" a="1"/>
  <c r="AU112" i="34" s="1"/>
  <c r="AU57" i="34" a="1"/>
  <c r="AU57" i="34" s="1"/>
  <c r="AT117" i="34" a="1"/>
  <c r="AT117" i="34" s="1"/>
  <c r="AT68" i="34" a="1"/>
  <c r="AT68" i="34" s="1"/>
  <c r="AU68" i="34" a="1"/>
  <c r="AU68" i="34" s="1"/>
  <c r="AU39" i="34" a="1"/>
  <c r="AU39" i="34" s="1"/>
  <c r="AT80" i="34" a="1"/>
  <c r="AT80" i="34" s="1"/>
  <c r="AT17" i="34" a="1"/>
  <c r="AT17" i="34" s="1"/>
  <c r="AU93" i="34" a="1"/>
  <c r="AU93" i="34" s="1"/>
  <c r="AU60" i="34" a="1"/>
  <c r="AU60" i="34" s="1"/>
  <c r="AT136" i="34" a="1"/>
  <c r="AT136" i="34" s="1"/>
  <c r="AT42" i="34" a="1"/>
  <c r="AT42" i="34" s="1"/>
  <c r="AT82" i="34" a="1"/>
  <c r="AT82" i="34" s="1"/>
  <c r="AU130" i="34" a="1"/>
  <c r="AU130" i="34" s="1"/>
  <c r="AU120" i="34" a="1"/>
  <c r="AU120" i="34" s="1"/>
  <c r="AU145" i="34" a="1"/>
  <c r="AU145" i="34" s="1"/>
  <c r="AU16" i="34" a="1"/>
  <c r="AU16" i="34" s="1"/>
  <c r="AU49" i="34" a="1"/>
  <c r="AU49" i="34" s="1"/>
  <c r="AU62" i="34" a="1"/>
  <c r="AU62" i="34" s="1"/>
  <c r="AU46" i="34" a="1"/>
  <c r="AU46" i="34" s="1"/>
  <c r="AU18" i="34" a="1"/>
  <c r="AU18" i="34" s="1"/>
  <c r="AU89" i="34" a="1"/>
  <c r="AU89" i="34" s="1"/>
  <c r="AT89" i="34" a="1"/>
  <c r="AT89" i="34" s="1"/>
  <c r="AT92" i="34" a="1"/>
  <c r="AT92" i="34" s="1"/>
  <c r="AU92" i="34" a="1"/>
  <c r="AU92" i="34" s="1"/>
  <c r="AU23" i="34" a="1"/>
  <c r="AU23" i="34" s="1"/>
  <c r="AT23" i="34" a="1"/>
  <c r="AT23" i="34" s="1"/>
  <c r="AT11" i="34" a="1"/>
  <c r="AT11" i="34" s="1"/>
  <c r="AU11" i="34" a="1"/>
  <c r="AU11" i="34" s="1"/>
  <c r="AU26" i="34" a="1"/>
  <c r="AU26" i="34" s="1"/>
  <c r="AT26" i="34" a="1"/>
  <c r="AT26" i="34" s="1"/>
  <c r="AV155" i="34"/>
  <c r="AV217" i="34"/>
  <c r="AU75" i="34" a="1"/>
  <c r="AU75" i="34" s="1"/>
  <c r="AT96" i="34" a="1"/>
  <c r="AT96" i="34" s="1"/>
  <c r="AU77" i="34" a="1"/>
  <c r="AU77" i="34" s="1"/>
  <c r="AU115" i="34" a="1"/>
  <c r="AU115" i="34" s="1"/>
  <c r="AU8" i="34" a="1"/>
  <c r="AU8" i="34" s="1"/>
  <c r="AT19" i="34" a="1"/>
  <c r="AT19" i="34" s="1"/>
  <c r="AU20" i="34" a="1"/>
  <c r="AU20" i="34" s="1"/>
  <c r="AT87" i="34" a="1"/>
  <c r="AT87" i="34" s="1"/>
  <c r="AU51" i="34" a="1"/>
  <c r="AU51" i="34" s="1"/>
  <c r="AT5" i="34" a="1"/>
  <c r="AT5" i="34" s="1"/>
  <c r="AT98" i="34" a="1"/>
  <c r="AT98" i="34" s="1"/>
  <c r="AT50" i="34" a="1"/>
  <c r="AT50" i="34" s="1"/>
  <c r="AU147" i="34" a="1"/>
  <c r="AU147" i="34" s="1"/>
  <c r="AU111" i="34" a="1"/>
  <c r="AU111" i="34" s="1"/>
  <c r="AT95" i="34" a="1"/>
  <c r="AT95" i="34" s="1"/>
  <c r="AU70" i="34" a="1"/>
  <c r="AU70" i="34" s="1"/>
  <c r="AU10" i="34" a="1"/>
  <c r="AU10" i="34" s="1"/>
  <c r="AT43" i="34" a="1"/>
  <c r="AT43" i="34" s="1"/>
  <c r="V42" i="38" s="1"/>
  <c r="AU118" i="34" a="1"/>
  <c r="AU118" i="34" s="1"/>
  <c r="AU12" i="34" a="1"/>
  <c r="AU12" i="34" s="1"/>
  <c r="AU74" i="34" a="1"/>
  <c r="AU74" i="34" s="1"/>
  <c r="AT100" i="34" a="1"/>
  <c r="AT100" i="34" s="1"/>
  <c r="AU56" i="34" a="1"/>
  <c r="AU56" i="34" s="1"/>
  <c r="AT54" i="34" a="1"/>
  <c r="AT54" i="34" s="1"/>
  <c r="AT65" i="34" a="1"/>
  <c r="AT65" i="34" s="1"/>
  <c r="AT140" i="34" a="1"/>
  <c r="AT140" i="34" s="1"/>
  <c r="AU140" i="34" a="1"/>
  <c r="AU140" i="34" s="1"/>
  <c r="AU116" i="34" a="1"/>
  <c r="AU116" i="34" s="1"/>
  <c r="AT116" i="34" a="1"/>
  <c r="AT116" i="34" s="1"/>
  <c r="AT63" i="34" a="1"/>
  <c r="AT63" i="34" s="1"/>
  <c r="AU63" i="34" a="1"/>
  <c r="AU63" i="34" s="1"/>
  <c r="AU131" i="34" a="1"/>
  <c r="AU131" i="34" s="1"/>
  <c r="AT131" i="34" a="1"/>
  <c r="AT131" i="34" s="1"/>
  <c r="AU73" i="34" a="1"/>
  <c r="AU73" i="34" s="1"/>
  <c r="AT73" i="34" a="1"/>
  <c r="AT73" i="34" s="1"/>
  <c r="AT113" i="34" a="1"/>
  <c r="AT113" i="34" s="1"/>
  <c r="AT153" i="34" a="1"/>
  <c r="AT153" i="34" s="1"/>
  <c r="AT4" i="34" a="1"/>
  <c r="AT4" i="34" s="1"/>
  <c r="AT14" i="34" a="1"/>
  <c r="AT14" i="34" s="1"/>
  <c r="AT22" i="34" a="1"/>
  <c r="AT22" i="34" s="1"/>
  <c r="AT7" i="34" a="1"/>
  <c r="AT7" i="34" s="1"/>
  <c r="AT135" i="34" a="1"/>
  <c r="AT135" i="34" s="1"/>
  <c r="AT81" i="34" a="1"/>
  <c r="AT81" i="34" s="1"/>
  <c r="AT127" i="34" a="1"/>
  <c r="AT127" i="34" s="1"/>
  <c r="AT101" i="34" a="1"/>
  <c r="AT101" i="34" s="1"/>
  <c r="AT61" i="34" a="1"/>
  <c r="AT61" i="34" s="1"/>
  <c r="AT53" i="34" a="1"/>
  <c r="AT53" i="34" s="1"/>
  <c r="AT142" i="34" a="1"/>
  <c r="AT142" i="34" s="1"/>
  <c r="AU71" i="34" a="1"/>
  <c r="AU71" i="34" s="1"/>
  <c r="AU76" i="34" a="1"/>
  <c r="AU76" i="34" s="1"/>
  <c r="AT64" i="34" a="1"/>
  <c r="AT64" i="34" s="1"/>
  <c r="AU97" i="34" a="1"/>
  <c r="AU97" i="34" s="1"/>
  <c r="AT88" i="34" a="1"/>
  <c r="AT88" i="34" s="1"/>
  <c r="AU72" i="34" a="1"/>
  <c r="AU72" i="34" s="1"/>
  <c r="AU91" i="34" a="1"/>
  <c r="AU91" i="34" s="1"/>
  <c r="AT44" i="34" a="1"/>
  <c r="AT44" i="34" s="1"/>
  <c r="AU44" i="34" a="1"/>
  <c r="AU44" i="34" s="1"/>
  <c r="AU79" i="34" a="1"/>
  <c r="AU79" i="34" s="1"/>
  <c r="AT79" i="34" a="1"/>
  <c r="AT79" i="34" s="1"/>
  <c r="AT52" i="34" a="1"/>
  <c r="AT52" i="34" s="1"/>
  <c r="AU52" i="34" a="1"/>
  <c r="AU52" i="34" s="1"/>
  <c r="AU106" i="34" a="1"/>
  <c r="AU106" i="34" s="1"/>
  <c r="AT106" i="34" a="1"/>
  <c r="AT106" i="34" s="1"/>
  <c r="AT33" i="34" a="1"/>
  <c r="AT33" i="34" s="1"/>
  <c r="AU33" i="34" a="1"/>
  <c r="AU33" i="34" s="1"/>
  <c r="AU94" i="34" a="1"/>
  <c r="AU94" i="34" s="1"/>
  <c r="AT94" i="34" a="1"/>
  <c r="AT94" i="34" s="1"/>
  <c r="AT31" i="34" a="1"/>
  <c r="AT31" i="34" s="1"/>
  <c r="V30" i="38" s="1"/>
  <c r="AU31" i="34" a="1"/>
  <c r="AU31" i="34" s="1"/>
  <c r="AU58" i="34" a="1"/>
  <c r="AU58" i="34" s="1"/>
  <c r="AT58" i="34" a="1"/>
  <c r="AT58" i="34" s="1"/>
  <c r="AT107" i="34" a="1"/>
  <c r="AT107" i="34" s="1"/>
  <c r="AU107" i="34" a="1"/>
  <c r="AU107" i="34" s="1"/>
  <c r="AU99" i="34" a="1"/>
  <c r="AU99" i="34" s="1"/>
  <c r="AT99" i="34" a="1"/>
  <c r="AT99" i="34" s="1"/>
  <c r="AU69" i="34" a="1"/>
  <c r="AU69" i="34" s="1"/>
  <c r="AT69" i="34" a="1"/>
  <c r="AT69" i="34" s="1"/>
  <c r="AT38" i="34" a="1"/>
  <c r="AT38" i="34" s="1"/>
  <c r="AU38" i="34" a="1"/>
  <c r="AU38" i="34" s="1"/>
  <c r="AT6" i="34" a="1"/>
  <c r="AT6" i="34" s="1"/>
  <c r="AU6" i="34" a="1"/>
  <c r="AU6" i="34" s="1"/>
  <c r="AT45" i="34" a="1"/>
  <c r="AT45" i="34" s="1"/>
  <c r="AU45" i="34" a="1"/>
  <c r="AU45" i="34" s="1"/>
  <c r="AT139" i="34" a="1"/>
  <c r="AT139" i="34" s="1"/>
  <c r="AU139" i="34" a="1"/>
  <c r="AU139" i="34" s="1"/>
  <c r="AU124" i="34" a="1"/>
  <c r="AU124" i="34" s="1"/>
  <c r="AT124" i="34" a="1"/>
  <c r="AT124" i="34" s="1"/>
  <c r="AU114" i="34" a="1"/>
  <c r="AU114" i="34" s="1"/>
  <c r="AT114" i="34" a="1"/>
  <c r="AT114" i="34" s="1"/>
  <c r="AT59" i="34" a="1"/>
  <c r="AT59" i="34" s="1"/>
  <c r="AT78" i="34" a="1"/>
  <c r="AT78" i="34" s="1"/>
  <c r="AU83" i="34" a="1"/>
  <c r="AU83" i="34" s="1"/>
  <c r="AU36" i="34" a="1"/>
  <c r="AU36" i="34" s="1"/>
  <c r="AT103" i="34" a="1"/>
  <c r="AT103" i="34" s="1"/>
  <c r="AU151" i="34" a="1"/>
  <c r="AU151" i="34" s="1"/>
  <c r="AT102" i="34" a="1"/>
  <c r="AT102" i="34" s="1"/>
  <c r="AT34" i="34" a="1"/>
  <c r="AT34" i="34" s="1"/>
  <c r="AU129" i="34" a="1"/>
  <c r="AU129" i="34" s="1"/>
  <c r="AT105" i="34" a="1"/>
  <c r="AT105" i="34" s="1"/>
  <c r="AT27" i="34" a="1"/>
  <c r="AT27" i="34" s="1"/>
  <c r="AU109" i="34" a="1"/>
  <c r="AU109" i="34" s="1"/>
  <c r="AT132" i="34" a="1"/>
  <c r="AT132" i="34" s="1"/>
  <c r="AU47" i="34" a="1"/>
  <c r="AU47" i="34" s="1"/>
  <c r="AY55" i="5" a="1"/>
  <c r="AY55" i="5" s="1"/>
  <c r="AZ53" i="5" a="1"/>
  <c r="AZ53" i="5" s="1"/>
  <c r="AZ54" i="5" a="1"/>
  <c r="AZ54" i="5" s="1"/>
  <c r="AZ58" i="5" a="1"/>
  <c r="AZ58" i="5" s="1"/>
  <c r="AZ36" i="5" a="1"/>
  <c r="AZ36" i="5" s="1"/>
  <c r="AZ60" i="5" a="1"/>
  <c r="AZ60" i="5" s="1"/>
  <c r="AZ59" i="5" a="1"/>
  <c r="AZ59" i="5" s="1"/>
  <c r="AZ63" i="5" a="1"/>
  <c r="AZ63" i="5" s="1"/>
  <c r="AZ57" i="5" a="1"/>
  <c r="AZ57" i="5" s="1"/>
  <c r="AZ30" i="5" a="1"/>
  <c r="AZ30" i="5" s="1"/>
  <c r="AY62" i="5" a="1"/>
  <c r="AY62" i="5" s="1"/>
  <c r="AZ52" i="5" a="1"/>
  <c r="AZ52" i="5" s="1"/>
  <c r="AZ9" i="5" a="1"/>
  <c r="AZ9" i="5" s="1"/>
  <c r="AY9" i="5" a="1"/>
  <c r="AY9" i="5" s="1"/>
  <c r="AW47" i="26" a="1"/>
  <c r="AW47" i="26" s="1"/>
  <c r="AY47" i="26" s="1"/>
  <c r="AW49" i="26" a="1"/>
  <c r="AW49" i="26" s="1"/>
  <c r="V56" i="45"/>
  <c r="W56" i="45"/>
  <c r="BB36" i="5" a="1"/>
  <c r="BB36" i="5" s="1"/>
  <c r="BD36" i="5" s="1"/>
  <c r="D34" i="45"/>
  <c r="T34" i="45" s="1"/>
  <c r="BB60" i="5" a="1"/>
  <c r="BB60" i="5" s="1"/>
  <c r="BC60" i="5" s="1"/>
  <c r="D58" i="45"/>
  <c r="T58" i="45" s="1"/>
  <c r="D54" i="45"/>
  <c r="T54" i="45" s="1"/>
  <c r="BB55" i="5" a="1"/>
  <c r="BB55" i="5" s="1"/>
  <c r="BC55" i="5" s="1"/>
  <c r="D53" i="45"/>
  <c r="T53" i="45" s="1"/>
  <c r="D51" i="45"/>
  <c r="T51" i="45" s="1"/>
  <c r="D52" i="45"/>
  <c r="T52" i="45" s="1"/>
  <c r="BB59" i="5" a="1"/>
  <c r="BB59" i="5" s="1"/>
  <c r="BD59" i="5" s="1"/>
  <c r="D57" i="45"/>
  <c r="T57" i="45" s="1"/>
  <c r="BB9" i="5" a="1"/>
  <c r="BB9" i="5" s="1"/>
  <c r="BB52" i="5" a="1"/>
  <c r="BB52" i="5" s="1"/>
  <c r="BD52" i="5" s="1"/>
  <c r="D50" i="45"/>
  <c r="T50" i="45" s="1"/>
  <c r="D55" i="45"/>
  <c r="T55" i="45" s="1"/>
  <c r="D59" i="45"/>
  <c r="D28" i="45"/>
  <c r="T28" i="45" s="1"/>
  <c r="BB58" i="5" a="1"/>
  <c r="BB58" i="5" s="1"/>
  <c r="BD58" i="5" s="1"/>
  <c r="D46" i="45"/>
  <c r="T46" i="45" s="1"/>
  <c r="BA48" i="5"/>
  <c r="BA54" i="5"/>
  <c r="AW45" i="26" a="1"/>
  <c r="AW45" i="26" s="1"/>
  <c r="AX45" i="26" s="1"/>
  <c r="AV13" i="26" a="1"/>
  <c r="AV13" i="26" s="1"/>
  <c r="N12" i="38" s="1"/>
  <c r="AV31" i="26" a="1"/>
  <c r="AV31" i="26" s="1"/>
  <c r="AV48" i="26" a="1"/>
  <c r="AV48" i="26" s="1"/>
  <c r="AV46" i="26" a="1"/>
  <c r="AV46" i="26" s="1"/>
  <c r="AV19" i="26" a="1"/>
  <c r="AV19" i="26" s="1"/>
  <c r="N18" i="38" s="1"/>
  <c r="AW19" i="26" a="1"/>
  <c r="AW19" i="26" s="1"/>
  <c r="AV39" i="26" a="1"/>
  <c r="AV39" i="26" s="1"/>
  <c r="AW39" i="26" a="1"/>
  <c r="AW39" i="26" s="1"/>
  <c r="AV15" i="26" a="1"/>
  <c r="AV15" i="26" s="1"/>
  <c r="AW15" i="26" a="1"/>
  <c r="AW15" i="26" s="1"/>
  <c r="AV21" i="26" a="1"/>
  <c r="AV21" i="26" s="1"/>
  <c r="N20" i="38" s="1"/>
  <c r="AW21" i="26" a="1"/>
  <c r="AW21" i="26" s="1"/>
  <c r="AV12" i="26" a="1"/>
  <c r="AV12" i="26" s="1"/>
  <c r="AW12" i="26" a="1"/>
  <c r="AW12" i="26" s="1"/>
  <c r="O11" i="38" s="1"/>
  <c r="AV9" i="26" a="1"/>
  <c r="AV9" i="26" s="1"/>
  <c r="N8" i="38" s="1"/>
  <c r="AW9" i="26" a="1"/>
  <c r="AW9" i="26" s="1"/>
  <c r="AV33" i="26" a="1"/>
  <c r="AV33" i="26" s="1"/>
  <c r="AW33" i="26" a="1"/>
  <c r="AW33" i="26" s="1"/>
  <c r="AV10" i="26" a="1"/>
  <c r="AV10" i="26" s="1"/>
  <c r="N9" i="38" s="1"/>
  <c r="AW10" i="26" a="1"/>
  <c r="AW10" i="26" s="1"/>
  <c r="AV25" i="26" a="1"/>
  <c r="AV25" i="26" s="1"/>
  <c r="AW25" i="26" a="1"/>
  <c r="AW25" i="26" s="1"/>
  <c r="AV32" i="26" a="1"/>
  <c r="AV32" i="26" s="1"/>
  <c r="AW32" i="26" a="1"/>
  <c r="AW32" i="26" s="1"/>
  <c r="AV35" i="26" a="1"/>
  <c r="AV35" i="26" s="1"/>
  <c r="AW35" i="26" a="1"/>
  <c r="AW35" i="26" s="1"/>
  <c r="AV36" i="26" a="1"/>
  <c r="AV36" i="26" s="1"/>
  <c r="AW36" i="26" a="1"/>
  <c r="AW36" i="26" s="1"/>
  <c r="AV26" i="26" a="1"/>
  <c r="AV26" i="26" s="1"/>
  <c r="N25" i="38" s="1"/>
  <c r="AW26" i="26" a="1"/>
  <c r="AW26" i="26" s="1"/>
  <c r="AV20" i="26" a="1"/>
  <c r="AV20" i="26" s="1"/>
  <c r="AW20" i="26" a="1"/>
  <c r="AW20" i="26" s="1"/>
  <c r="AV30" i="26" a="1"/>
  <c r="AV30" i="26" s="1"/>
  <c r="AW30" i="26" a="1"/>
  <c r="AW30" i="26" s="1"/>
  <c r="AV17" i="26" a="1"/>
  <c r="AV17" i="26" s="1"/>
  <c r="AW17" i="26" a="1"/>
  <c r="AW17" i="26" s="1"/>
  <c r="AV11" i="26" a="1"/>
  <c r="AV11" i="26" s="1"/>
  <c r="N10" i="38" s="1"/>
  <c r="AW11" i="26" a="1"/>
  <c r="AW11" i="26" s="1"/>
  <c r="AV4" i="26" a="1"/>
  <c r="AV4" i="26" s="1"/>
  <c r="N3" i="38" s="1"/>
  <c r="AW4" i="26" a="1"/>
  <c r="AW4" i="26" s="1"/>
  <c r="AY4" i="26" s="1"/>
  <c r="AV34" i="26" a="1"/>
  <c r="AV34" i="26" s="1"/>
  <c r="AW34" i="26" a="1"/>
  <c r="AW34" i="26" s="1"/>
  <c r="AV38" i="26" a="1"/>
  <c r="AV38" i="26" s="1"/>
  <c r="AW38" i="26" a="1"/>
  <c r="AW38" i="26" s="1"/>
  <c r="AV14" i="26" a="1"/>
  <c r="AV14" i="26" s="1"/>
  <c r="AW14" i="26" a="1"/>
  <c r="AW14" i="26" s="1"/>
  <c r="AV41" i="26" a="1"/>
  <c r="AV41" i="26" s="1"/>
  <c r="AW41" i="26" a="1"/>
  <c r="AW41" i="26" s="1"/>
  <c r="AV23" i="26" a="1"/>
  <c r="AV23" i="26" s="1"/>
  <c r="N22" i="38" s="1"/>
  <c r="AW23" i="26" a="1"/>
  <c r="AW23" i="26" s="1"/>
  <c r="AV28" i="26" a="1"/>
  <c r="AV28" i="26" s="1"/>
  <c r="AW28" i="26" a="1"/>
  <c r="AW28" i="26" s="1"/>
  <c r="AV16" i="26" a="1"/>
  <c r="AV16" i="26" s="1"/>
  <c r="N15" i="38" s="1"/>
  <c r="AW16" i="26" a="1"/>
  <c r="AW16" i="26" s="1"/>
  <c r="AV37" i="26" a="1"/>
  <c r="AV37" i="26" s="1"/>
  <c r="AW37" i="26" a="1"/>
  <c r="AW37" i="26" s="1"/>
  <c r="AV40" i="26" a="1"/>
  <c r="AV40" i="26" s="1"/>
  <c r="AW40" i="26" a="1"/>
  <c r="AW40" i="26" s="1"/>
  <c r="AV42" i="26" a="1"/>
  <c r="AV42" i="26" s="1"/>
  <c r="AW42" i="26" a="1"/>
  <c r="AW42" i="26" s="1"/>
  <c r="AV43" i="26" a="1"/>
  <c r="AV43" i="26" s="1"/>
  <c r="AW43" i="26" a="1"/>
  <c r="AW43" i="26" s="1"/>
  <c r="AV18" i="26" a="1"/>
  <c r="AV18" i="26" s="1"/>
  <c r="AW18" i="26" a="1"/>
  <c r="AW18" i="26" s="1"/>
  <c r="AV8" i="26" a="1"/>
  <c r="AV8" i="26" s="1"/>
  <c r="N7" i="38" s="1"/>
  <c r="AW8" i="26" a="1"/>
  <c r="AW8" i="26" s="1"/>
  <c r="AV22" i="26" a="1"/>
  <c r="AV22" i="26" s="1"/>
  <c r="N21" i="38" s="1"/>
  <c r="AW22" i="26" a="1"/>
  <c r="AW22" i="26" s="1"/>
  <c r="AV27" i="26" a="1"/>
  <c r="AV27" i="26" s="1"/>
  <c r="AW27" i="26" a="1"/>
  <c r="AW27" i="26" s="1"/>
  <c r="AV6" i="26" a="1"/>
  <c r="AV6" i="26" s="1"/>
  <c r="AW6" i="26" a="1"/>
  <c r="AW6" i="26" s="1"/>
  <c r="AV24" i="26" a="1"/>
  <c r="AV24" i="26" s="1"/>
  <c r="AW24" i="26" a="1"/>
  <c r="AW24" i="26" s="1"/>
  <c r="AV44" i="26" a="1"/>
  <c r="AV44" i="26" s="1"/>
  <c r="AW44" i="26" a="1"/>
  <c r="AW44" i="26" s="1"/>
  <c r="AV7" i="26" a="1"/>
  <c r="AV7" i="26" s="1"/>
  <c r="N6" i="38" s="1"/>
  <c r="AW7" i="26" a="1"/>
  <c r="AW7" i="26" s="1"/>
  <c r="AV5" i="26" a="1"/>
  <c r="AV5" i="26" s="1"/>
  <c r="AW5" i="26" a="1"/>
  <c r="AW5" i="26" s="1"/>
  <c r="AV29" i="26" a="1"/>
  <c r="AV29" i="26" s="1"/>
  <c r="AW29" i="26" a="1"/>
  <c r="AW29" i="26" s="1"/>
  <c r="BB63" i="5" a="1"/>
  <c r="BB63" i="5" s="1"/>
  <c r="BD63" i="5" s="1"/>
  <c r="BB54" i="5" a="1"/>
  <c r="BB54" i="5" s="1"/>
  <c r="BD54" i="5" s="1"/>
  <c r="BB48" i="5" a="1"/>
  <c r="BB48" i="5" s="1"/>
  <c r="BC48" i="5" s="1"/>
  <c r="BB62" i="5" a="1"/>
  <c r="BB62" i="5" s="1"/>
  <c r="BC62" i="5" s="1"/>
  <c r="BC36" i="5"/>
  <c r="BC58" i="5"/>
  <c r="BB53" i="5" a="1"/>
  <c r="BB53" i="5" s="1"/>
  <c r="BB30" i="5" a="1"/>
  <c r="BB30" i="5" s="1"/>
  <c r="BB57" i="5" a="1"/>
  <c r="BB57" i="5" s="1"/>
  <c r="BB61" i="5" a="1"/>
  <c r="BB61" i="5" s="1"/>
  <c r="BB56" i="5" a="1"/>
  <c r="BB56" i="5" s="1"/>
  <c r="AW174" i="34"/>
  <c r="AV174" i="34"/>
  <c r="AV191" i="34"/>
  <c r="AW191" i="34"/>
  <c r="AW212" i="34"/>
  <c r="AV212" i="34"/>
  <c r="AV233" i="34"/>
  <c r="AW233" i="34"/>
  <c r="AV177" i="34"/>
  <c r="AW177" i="34"/>
  <c r="AW137" i="34"/>
  <c r="AV137" i="34"/>
  <c r="AV218" i="34"/>
  <c r="AW218" i="34"/>
  <c r="AW204" i="34"/>
  <c r="AV204" i="34"/>
  <c r="AW159" i="34"/>
  <c r="AV159" i="34"/>
  <c r="AW202" i="34"/>
  <c r="AV202" i="34"/>
  <c r="AW220" i="34"/>
  <c r="AV220" i="34"/>
  <c r="AW210" i="34"/>
  <c r="AV210" i="34"/>
  <c r="AW226" i="34"/>
  <c r="AV226" i="34"/>
  <c r="AV216" i="34"/>
  <c r="AW216" i="34"/>
  <c r="AW200" i="34"/>
  <c r="AV200" i="34"/>
  <c r="AW180" i="34"/>
  <c r="AV180" i="34"/>
  <c r="AV152" i="34"/>
  <c r="AW152" i="34"/>
  <c r="AW221" i="34"/>
  <c r="AV221" i="34"/>
  <c r="AV168" i="34"/>
  <c r="AW168" i="34"/>
  <c r="AW211" i="34"/>
  <c r="AV211" i="34"/>
  <c r="AV193" i="34"/>
  <c r="AW193" i="34"/>
  <c r="AW162" i="34"/>
  <c r="AV162" i="34"/>
  <c r="AV206" i="34"/>
  <c r="AW206" i="34"/>
  <c r="AV157" i="34"/>
  <c r="AW157" i="34"/>
  <c r="AV134" i="34"/>
  <c r="AW134" i="34"/>
  <c r="AW213" i="34"/>
  <c r="AV213" i="34"/>
  <c r="AV199" i="34"/>
  <c r="AW199" i="34"/>
  <c r="AV207" i="34"/>
  <c r="AW207" i="34"/>
  <c r="AW172" i="34"/>
  <c r="AV172" i="34"/>
  <c r="AV222" i="34"/>
  <c r="AW222" i="34"/>
  <c r="AV186" i="34"/>
  <c r="AW186" i="34"/>
  <c r="AV189" i="34"/>
  <c r="AW189" i="34"/>
  <c r="AV165" i="34"/>
  <c r="AW165" i="34"/>
  <c r="AW190" i="34"/>
  <c r="AV190" i="34"/>
  <c r="AW176" i="34"/>
  <c r="AV176" i="34"/>
  <c r="AW154" i="34"/>
  <c r="AV154" i="34"/>
  <c r="AW219" i="34"/>
  <c r="AV219" i="34"/>
  <c r="AV110" i="34"/>
  <c r="AW110" i="34"/>
  <c r="AW194" i="34"/>
  <c r="AV194" i="34"/>
  <c r="AW184" i="34"/>
  <c r="AV184" i="34"/>
  <c r="AW149" i="34"/>
  <c r="AV149" i="34"/>
  <c r="AW192" i="34"/>
  <c r="AV192" i="34"/>
  <c r="AW170" i="34"/>
  <c r="AV170" i="34"/>
  <c r="AW156" i="34"/>
  <c r="AV156" i="34"/>
  <c r="AW205" i="34"/>
  <c r="AV205" i="34"/>
  <c r="AW166" i="34"/>
  <c r="AV166" i="34"/>
  <c r="AW198" i="34"/>
  <c r="AV198" i="34"/>
  <c r="AY46" i="26"/>
  <c r="AY13" i="26"/>
  <c r="AX13" i="26"/>
  <c r="AY45" i="26"/>
  <c r="AY48" i="26"/>
  <c r="AX48" i="26"/>
  <c r="AW5" i="34"/>
  <c r="V34" i="38"/>
  <c r="Y67" i="34"/>
  <c r="Y66" i="34"/>
  <c r="Y55" i="34"/>
  <c r="AE23" i="5"/>
  <c r="AE50" i="5"/>
  <c r="AE39" i="5"/>
  <c r="AE41" i="5"/>
  <c r="AE40" i="5"/>
  <c r="AE32" i="5"/>
  <c r="AE34" i="5"/>
  <c r="AE43" i="5"/>
  <c r="AE27" i="5"/>
  <c r="AE47" i="5"/>
  <c r="AE42" i="5"/>
  <c r="AE37" i="5"/>
  <c r="AE49" i="5"/>
  <c r="AE51" i="5"/>
  <c r="AE31" i="5"/>
  <c r="AE44" i="5"/>
  <c r="AE29" i="5"/>
  <c r="AE45" i="5"/>
  <c r="AE35" i="5"/>
  <c r="AE46" i="5"/>
  <c r="AE33" i="5"/>
  <c r="AE38" i="5"/>
  <c r="AE5" i="5"/>
  <c r="AE11" i="5"/>
  <c r="AE22" i="5"/>
  <c r="AE17" i="5"/>
  <c r="AE13" i="5"/>
  <c r="AE18" i="5"/>
  <c r="AE10" i="5"/>
  <c r="AE6" i="5"/>
  <c r="AE14" i="5"/>
  <c r="AE20" i="5"/>
  <c r="AE8" i="5"/>
  <c r="AE4" i="5"/>
  <c r="AE15" i="5"/>
  <c r="AE19" i="5"/>
  <c r="AE26" i="5"/>
  <c r="AE16" i="5"/>
  <c r="AE12" i="5"/>
  <c r="AE7" i="5"/>
  <c r="AE24" i="5"/>
  <c r="AE25" i="5"/>
  <c r="AE21" i="5"/>
  <c r="AE28" i="5"/>
  <c r="Y13" i="34"/>
  <c r="Y227" i="34"/>
  <c r="Y29" i="34"/>
  <c r="Y30" i="34"/>
  <c r="F44" i="33"/>
  <c r="F103" i="33" s="1"/>
  <c r="F104" i="33" s="1"/>
  <c r="F72" i="8"/>
  <c r="F71" i="8"/>
  <c r="F99" i="8"/>
  <c r="F95" i="8"/>
  <c r="F91" i="8"/>
  <c r="F87" i="8"/>
  <c r="F83" i="8"/>
  <c r="F79" i="8"/>
  <c r="F75" i="8"/>
  <c r="F98" i="8"/>
  <c r="F94" i="8"/>
  <c r="F90" i="8"/>
  <c r="F86" i="8"/>
  <c r="F82" i="8"/>
  <c r="F78" i="8"/>
  <c r="F74" i="8"/>
  <c r="F70" i="8"/>
  <c r="F97" i="8"/>
  <c r="F93" i="8"/>
  <c r="F89" i="8"/>
  <c r="F85" i="8"/>
  <c r="F81" i="8"/>
  <c r="F77" i="8"/>
  <c r="F73" i="8"/>
  <c r="F66" i="8"/>
  <c r="F100" i="8"/>
  <c r="F96" i="8"/>
  <c r="F92" i="8"/>
  <c r="F88" i="8"/>
  <c r="F84" i="8"/>
  <c r="F80" i="8"/>
  <c r="F76" i="8"/>
  <c r="F7" i="8"/>
  <c r="F11" i="8"/>
  <c r="F15" i="8"/>
  <c r="F19" i="8"/>
  <c r="F23" i="8"/>
  <c r="F27" i="8"/>
  <c r="F31" i="8"/>
  <c r="F35" i="8"/>
  <c r="F39" i="8"/>
  <c r="F43" i="8"/>
  <c r="F47" i="8"/>
  <c r="F51" i="8"/>
  <c r="F55" i="8"/>
  <c r="F59" i="8"/>
  <c r="F63" i="8"/>
  <c r="F67" i="8"/>
  <c r="F8" i="8"/>
  <c r="F12" i="8"/>
  <c r="F16" i="8"/>
  <c r="F20" i="8"/>
  <c r="F24" i="8"/>
  <c r="F28" i="8"/>
  <c r="F32" i="8"/>
  <c r="F36" i="8"/>
  <c r="F40" i="8"/>
  <c r="F44" i="8"/>
  <c r="F48" i="8"/>
  <c r="F52" i="8"/>
  <c r="F56" i="8"/>
  <c r="F60" i="8"/>
  <c r="F64" i="8"/>
  <c r="F68" i="8"/>
  <c r="F4" i="8"/>
  <c r="F9" i="8"/>
  <c r="F13" i="8"/>
  <c r="F17" i="8"/>
  <c r="F21" i="8"/>
  <c r="F25" i="8"/>
  <c r="F29" i="8"/>
  <c r="F33" i="8"/>
  <c r="F37" i="8"/>
  <c r="F41" i="8"/>
  <c r="F45" i="8"/>
  <c r="F49" i="8"/>
  <c r="F53" i="8"/>
  <c r="F57" i="8"/>
  <c r="F61" i="8"/>
  <c r="F65" i="8"/>
  <c r="F69" i="8"/>
  <c r="F5" i="8"/>
  <c r="F6" i="8"/>
  <c r="F10" i="8"/>
  <c r="F14" i="8"/>
  <c r="F18" i="8"/>
  <c r="F22" i="8"/>
  <c r="F26" i="8"/>
  <c r="F30" i="8"/>
  <c r="F34" i="8"/>
  <c r="F38" i="8"/>
  <c r="F42" i="8"/>
  <c r="F46" i="8"/>
  <c r="F50" i="8"/>
  <c r="F54" i="8"/>
  <c r="F58" i="8"/>
  <c r="F62" i="8"/>
  <c r="AU13" i="34" l="1" a="1"/>
  <c r="AU13" i="34" s="1"/>
  <c r="AT13" i="34" a="1"/>
  <c r="AT13" i="34" s="1"/>
  <c r="AU55" i="34" a="1"/>
  <c r="AU55" i="34" s="1"/>
  <c r="AT55" i="34" a="1"/>
  <c r="AT55" i="34" s="1"/>
  <c r="AU29" i="34" a="1"/>
  <c r="AU29" i="34" s="1"/>
  <c r="W28" i="38" s="1"/>
  <c r="AT29" i="34" a="1"/>
  <c r="AT29" i="34" s="1"/>
  <c r="AU66" i="34" a="1"/>
  <c r="AU66" i="34" s="1"/>
  <c r="AT66" i="34" a="1"/>
  <c r="AT66" i="34" s="1"/>
  <c r="AU30" i="34" a="1"/>
  <c r="AU30" i="34" s="1"/>
  <c r="AT30" i="34" a="1"/>
  <c r="AT30" i="34" s="1"/>
  <c r="AT227" i="34" a="1"/>
  <c r="AT227" i="34" s="1"/>
  <c r="AU227" i="34" a="1"/>
  <c r="AU227" i="34" s="1"/>
  <c r="AT67" i="34" a="1"/>
  <c r="AT67" i="34" s="1"/>
  <c r="AU67" i="34" a="1"/>
  <c r="AU67" i="34" s="1"/>
  <c r="BC52" i="5"/>
  <c r="AZ26" i="5" a="1"/>
  <c r="AZ26" i="5" s="1"/>
  <c r="AY26" i="5" a="1"/>
  <c r="AY26" i="5" s="1"/>
  <c r="AZ8" i="5" a="1"/>
  <c r="AZ8" i="5" s="1"/>
  <c r="AY8" i="5" a="1"/>
  <c r="AY8" i="5" s="1"/>
  <c r="AY29" i="5" a="1"/>
  <c r="AY29" i="5" s="1"/>
  <c r="AZ29" i="5" a="1"/>
  <c r="AZ29" i="5" s="1"/>
  <c r="AY40" i="5" a="1"/>
  <c r="AY40" i="5" s="1"/>
  <c r="AZ40" i="5" a="1"/>
  <c r="AZ40" i="5" s="1"/>
  <c r="AZ28" i="5" a="1"/>
  <c r="AZ28" i="5" s="1"/>
  <c r="AY28" i="5" a="1"/>
  <c r="AY28" i="5" s="1"/>
  <c r="AZ19" i="5" a="1"/>
  <c r="AZ19" i="5" s="1"/>
  <c r="AY19" i="5" a="1"/>
  <c r="AY19" i="5" s="1"/>
  <c r="AZ11" i="5" a="1"/>
  <c r="AZ11" i="5" s="1"/>
  <c r="AY11" i="5" a="1"/>
  <c r="AY11" i="5" s="1"/>
  <c r="AY37" i="5" a="1"/>
  <c r="AY37" i="5" s="1"/>
  <c r="AZ37" i="5" a="1"/>
  <c r="AZ37" i="5" s="1"/>
  <c r="AZ12" i="5" a="1"/>
  <c r="AZ12" i="5" s="1"/>
  <c r="AY12" i="5" a="1"/>
  <c r="AY12" i="5" s="1"/>
  <c r="AZ13" i="5" a="1"/>
  <c r="AZ13" i="5" s="1"/>
  <c r="AY13" i="5" a="1"/>
  <c r="AY13" i="5" s="1"/>
  <c r="AZ5" i="5" a="1"/>
  <c r="AZ5" i="5" s="1"/>
  <c r="AY5" i="5" a="1"/>
  <c r="AY5" i="5" s="1"/>
  <c r="AY42" i="5" a="1"/>
  <c r="AY42" i="5" s="1"/>
  <c r="AZ42" i="5" a="1"/>
  <c r="AZ42" i="5" s="1"/>
  <c r="AZ24" i="5" a="1"/>
  <c r="AZ24" i="5" s="1"/>
  <c r="AY24" i="5" a="1"/>
  <c r="AY24" i="5" s="1"/>
  <c r="AZ10" i="5" a="1"/>
  <c r="AZ10" i="5" s="1"/>
  <c r="AY10" i="5" a="1"/>
  <c r="AY10" i="5" s="1"/>
  <c r="AZ22" i="5" a="1"/>
  <c r="AZ22" i="5" s="1"/>
  <c r="AY22" i="5" a="1"/>
  <c r="AY22" i="5" s="1"/>
  <c r="AY33" i="5" a="1"/>
  <c r="AY33" i="5" s="1"/>
  <c r="AZ33" i="5" a="1"/>
  <c r="AZ33" i="5" s="1"/>
  <c r="AY49" i="5" a="1"/>
  <c r="AY49" i="5" s="1"/>
  <c r="AZ49" i="5" a="1"/>
  <c r="AZ49" i="5" s="1"/>
  <c r="AZ27" i="5" a="1"/>
  <c r="AZ27" i="5" s="1"/>
  <c r="AY27" i="5" a="1"/>
  <c r="AY27" i="5" s="1"/>
  <c r="AZ23" i="5" a="1"/>
  <c r="AZ23" i="5" s="1"/>
  <c r="AY23" i="5" a="1"/>
  <c r="AY23" i="5" s="1"/>
  <c r="AZ7" i="5" a="1"/>
  <c r="AZ7" i="5" s="1"/>
  <c r="AY7" i="5" a="1"/>
  <c r="AY7" i="5" s="1"/>
  <c r="AZ20" i="5" a="1"/>
  <c r="AZ20" i="5" s="1"/>
  <c r="AY20" i="5" a="1"/>
  <c r="AY20" i="5" s="1"/>
  <c r="AZ18" i="5" a="1"/>
  <c r="AZ18" i="5" s="1"/>
  <c r="AY18" i="5" a="1"/>
  <c r="AY18" i="5" s="1"/>
  <c r="AY46" i="5" a="1"/>
  <c r="AY46" i="5" s="1"/>
  <c r="AZ46" i="5" a="1"/>
  <c r="AZ46" i="5" s="1"/>
  <c r="AY44" i="5" a="1"/>
  <c r="AY44" i="5" s="1"/>
  <c r="AZ44" i="5" a="1"/>
  <c r="AZ44" i="5" s="1"/>
  <c r="AZ43" i="5" a="1"/>
  <c r="AZ43" i="5" s="1"/>
  <c r="AY43" i="5" a="1"/>
  <c r="AY43" i="5" s="1"/>
  <c r="AY41" i="5" a="1"/>
  <c r="AY41" i="5" s="1"/>
  <c r="AZ41" i="5" a="1"/>
  <c r="AZ41" i="5" s="1"/>
  <c r="AZ21" i="5" a="1"/>
  <c r="AZ21" i="5" s="1"/>
  <c r="AY21" i="5" a="1"/>
  <c r="AY21" i="5" s="1"/>
  <c r="AZ15" i="5" a="1"/>
  <c r="AZ15" i="5" s="1"/>
  <c r="AY15" i="5" a="1"/>
  <c r="AY15" i="5" s="1"/>
  <c r="AZ14" i="5" a="1"/>
  <c r="AZ14" i="5" s="1"/>
  <c r="AY14" i="5" a="1"/>
  <c r="AY14" i="5" s="1"/>
  <c r="AZ35" i="5" a="1"/>
  <c r="AZ35" i="5" s="1"/>
  <c r="AY35" i="5" a="1"/>
  <c r="AY35" i="5" s="1"/>
  <c r="AZ31" i="5" a="1"/>
  <c r="AZ31" i="5" s="1"/>
  <c r="AY31" i="5" a="1"/>
  <c r="AY31" i="5" s="1"/>
  <c r="AY34" i="5" a="1"/>
  <c r="AY34" i="5" s="1"/>
  <c r="AZ34" i="5" a="1"/>
  <c r="AZ34" i="5" s="1"/>
  <c r="AZ39" i="5" a="1"/>
  <c r="AZ39" i="5" s="1"/>
  <c r="AY39" i="5" a="1"/>
  <c r="AY39" i="5" s="1"/>
  <c r="AZ25" i="5" a="1"/>
  <c r="AZ25" i="5" s="1"/>
  <c r="AY25" i="5" a="1"/>
  <c r="AY25" i="5" s="1"/>
  <c r="AZ16" i="5" a="1"/>
  <c r="AZ16" i="5" s="1"/>
  <c r="AY16" i="5" a="1"/>
  <c r="AY16" i="5" s="1"/>
  <c r="AZ4" i="5" a="1"/>
  <c r="AZ4" i="5" s="1"/>
  <c r="AY4" i="5" a="1"/>
  <c r="AY4" i="5" s="1"/>
  <c r="AZ6" i="5" a="1"/>
  <c r="AZ6" i="5" s="1"/>
  <c r="AY6" i="5" a="1"/>
  <c r="AY6" i="5" s="1"/>
  <c r="AZ17" i="5" a="1"/>
  <c r="AZ17" i="5" s="1"/>
  <c r="AY17" i="5" a="1"/>
  <c r="AY17" i="5" s="1"/>
  <c r="AY38" i="5" a="1"/>
  <c r="AY38" i="5" s="1"/>
  <c r="AZ38" i="5" a="1"/>
  <c r="AZ38" i="5" s="1"/>
  <c r="AY45" i="5" a="1"/>
  <c r="AY45" i="5" s="1"/>
  <c r="AZ45" i="5" a="1"/>
  <c r="AZ45" i="5" s="1"/>
  <c r="AZ51" i="5" a="1"/>
  <c r="AZ51" i="5" s="1"/>
  <c r="AY51" i="5" a="1"/>
  <c r="AY51" i="5" s="1"/>
  <c r="AZ47" i="5" a="1"/>
  <c r="AZ47" i="5" s="1"/>
  <c r="AY47" i="5" a="1"/>
  <c r="AY47" i="5" s="1"/>
  <c r="AY32" i="5" a="1"/>
  <c r="AY32" i="5" s="1"/>
  <c r="AZ32" i="5" a="1"/>
  <c r="AZ32" i="5" s="1"/>
  <c r="AY50" i="5" a="1"/>
  <c r="AY50" i="5" s="1"/>
  <c r="AZ50" i="5" a="1"/>
  <c r="AZ50" i="5" s="1"/>
  <c r="BD55" i="5"/>
  <c r="BD60" i="5"/>
  <c r="BC59" i="5"/>
  <c r="BA56" i="5"/>
  <c r="X56" i="45"/>
  <c r="V28" i="45"/>
  <c r="W28" i="45"/>
  <c r="W58" i="45"/>
  <c r="V58" i="45"/>
  <c r="V50" i="45"/>
  <c r="W50" i="45"/>
  <c r="BA9" i="5"/>
  <c r="W52" i="45"/>
  <c r="V52" i="45"/>
  <c r="W53" i="45"/>
  <c r="V53" i="45"/>
  <c r="BA30" i="5"/>
  <c r="BA57" i="5"/>
  <c r="BA53" i="5"/>
  <c r="W54" i="45"/>
  <c r="V54" i="45"/>
  <c r="W34" i="45"/>
  <c r="V34" i="45"/>
  <c r="V46" i="45"/>
  <c r="W46" i="45"/>
  <c r="V55" i="45"/>
  <c r="W55" i="45"/>
  <c r="BC9" i="5"/>
  <c r="BD9" i="5"/>
  <c r="V57" i="45"/>
  <c r="W57" i="45"/>
  <c r="V51" i="45"/>
  <c r="W51" i="45"/>
  <c r="L43" i="45"/>
  <c r="L30" i="45"/>
  <c r="L10" i="45"/>
  <c r="L13" i="45"/>
  <c r="L12" i="45"/>
  <c r="L11" i="45"/>
  <c r="L9" i="45"/>
  <c r="L44" i="45"/>
  <c r="L42" i="45"/>
  <c r="L35" i="45"/>
  <c r="L41" i="45"/>
  <c r="L39" i="45"/>
  <c r="L22" i="45"/>
  <c r="L20" i="45"/>
  <c r="L36" i="45"/>
  <c r="L48" i="45"/>
  <c r="L19" i="45"/>
  <c r="L23" i="45"/>
  <c r="L14" i="45"/>
  <c r="L2" i="45"/>
  <c r="L4" i="45"/>
  <c r="L15" i="45"/>
  <c r="L3" i="45"/>
  <c r="Z3" i="45" s="1"/>
  <c r="Z8" i="45" s="1"/>
  <c r="AC56" i="45" s="1"/>
  <c r="L33" i="45"/>
  <c r="L29" i="45"/>
  <c r="L40" i="45"/>
  <c r="L32" i="45"/>
  <c r="L37" i="45"/>
  <c r="L8" i="45"/>
  <c r="L45" i="45"/>
  <c r="L24" i="45"/>
  <c r="L6" i="45"/>
  <c r="L49" i="45"/>
  <c r="L26" i="45"/>
  <c r="L5" i="45"/>
  <c r="L17" i="45"/>
  <c r="L18" i="45"/>
  <c r="L16" i="45"/>
  <c r="L7" i="45"/>
  <c r="L31" i="45"/>
  <c r="L27" i="45"/>
  <c r="L47" i="45"/>
  <c r="L25" i="45"/>
  <c r="L38" i="45"/>
  <c r="L21" i="45"/>
  <c r="BA55" i="5"/>
  <c r="BA52" i="5"/>
  <c r="BA36" i="5"/>
  <c r="BC54" i="5"/>
  <c r="BA59" i="5"/>
  <c r="BA60" i="5"/>
  <c r="BA58" i="5"/>
  <c r="N5" i="38"/>
  <c r="N23" i="38"/>
  <c r="N17" i="38"/>
  <c r="N19" i="38"/>
  <c r="N13" i="38"/>
  <c r="N24" i="38"/>
  <c r="N16" i="38"/>
  <c r="N11" i="38"/>
  <c r="N14" i="38"/>
  <c r="N4" i="38"/>
  <c r="V4" i="38"/>
  <c r="V22" i="38"/>
  <c r="V24" i="38"/>
  <c r="V31" i="38"/>
  <c r="V23" i="38"/>
  <c r="V7" i="38"/>
  <c r="V9" i="38"/>
  <c r="V20" i="38"/>
  <c r="V41" i="38"/>
  <c r="V17" i="38"/>
  <c r="V43" i="38"/>
  <c r="V21" i="38"/>
  <c r="V37" i="38"/>
  <c r="V16" i="38"/>
  <c r="V33" i="38"/>
  <c r="V25" i="38"/>
  <c r="V19" i="38"/>
  <c r="V5" i="38"/>
  <c r="V15" i="38"/>
  <c r="V36" i="38"/>
  <c r="V44" i="38"/>
  <c r="V6" i="38"/>
  <c r="V14" i="38"/>
  <c r="V10" i="38"/>
  <c r="V35" i="38"/>
  <c r="V18" i="38"/>
  <c r="V8" i="38"/>
  <c r="V40" i="38"/>
  <c r="V32" i="38"/>
  <c r="BC63" i="5"/>
  <c r="BD62" i="5"/>
  <c r="BD48" i="5"/>
  <c r="BC30" i="5"/>
  <c r="BD30" i="5"/>
  <c r="BC61" i="5"/>
  <c r="BD61" i="5"/>
  <c r="BC56" i="5"/>
  <c r="BD56" i="5"/>
  <c r="BC57" i="5"/>
  <c r="BD57" i="5"/>
  <c r="BC53" i="5"/>
  <c r="BD53" i="5"/>
  <c r="BB18" i="5" a="1"/>
  <c r="BB18" i="5" s="1"/>
  <c r="BB29" i="5" a="1"/>
  <c r="BB29" i="5" s="1"/>
  <c r="BB27" i="5" a="1"/>
  <c r="BB27" i="5" s="1"/>
  <c r="BB23" i="5" a="1"/>
  <c r="BB23" i="5" s="1"/>
  <c r="BB12" i="5" a="1"/>
  <c r="BB12" i="5" s="1"/>
  <c r="BB14" i="5" a="1"/>
  <c r="BB14" i="5" s="1"/>
  <c r="BB46" i="5" a="1"/>
  <c r="BB46" i="5" s="1"/>
  <c r="BB37" i="5" a="1"/>
  <c r="BB37" i="5" s="1"/>
  <c r="BB41" i="5" a="1"/>
  <c r="BB41" i="5" s="1"/>
  <c r="BB16" i="5" a="1"/>
  <c r="BB16" i="5" s="1"/>
  <c r="BB17" i="5" a="1"/>
  <c r="BB17" i="5" s="1"/>
  <c r="BB5" i="5" a="1"/>
  <c r="BB5" i="5" s="1"/>
  <c r="BB42" i="5" a="1"/>
  <c r="BB42" i="5" s="1"/>
  <c r="BB39" i="5" a="1"/>
  <c r="BB39" i="5" s="1"/>
  <c r="BB28" i="5" a="1"/>
  <c r="BB28" i="5" s="1"/>
  <c r="BB7" i="5" a="1"/>
  <c r="BB7" i="5" s="1"/>
  <c r="BB19" i="5" a="1"/>
  <c r="BB19" i="5" s="1"/>
  <c r="BB20" i="5" a="1"/>
  <c r="BB20" i="5" s="1"/>
  <c r="BB33" i="5" a="1"/>
  <c r="BB33" i="5" s="1"/>
  <c r="BB49" i="5" a="1"/>
  <c r="BB49" i="5" s="1"/>
  <c r="BB40" i="5" a="1"/>
  <c r="BB40" i="5" s="1"/>
  <c r="BB21" i="5" a="1"/>
  <c r="BB21" i="5" s="1"/>
  <c r="BB15" i="5" a="1"/>
  <c r="BB15" i="5" s="1"/>
  <c r="BB13" i="5" a="1"/>
  <c r="BB13" i="5" s="1"/>
  <c r="BB11" i="5" a="1"/>
  <c r="BB11" i="5" s="1"/>
  <c r="BB44" i="5" a="1"/>
  <c r="BB44" i="5" s="1"/>
  <c r="BB43" i="5" a="1"/>
  <c r="BB43" i="5" s="1"/>
  <c r="BB25" i="5" a="1"/>
  <c r="BB25" i="5" s="1"/>
  <c r="BB4" i="5" a="1"/>
  <c r="BB4" i="5" s="1"/>
  <c r="BB6" i="5" a="1"/>
  <c r="BB6" i="5" s="1"/>
  <c r="BB35" i="5" a="1"/>
  <c r="BB35" i="5" s="1"/>
  <c r="BB31" i="5" a="1"/>
  <c r="BB31" i="5" s="1"/>
  <c r="BB34" i="5" a="1"/>
  <c r="BB34" i="5" s="1"/>
  <c r="BB24" i="5" a="1"/>
  <c r="BB24" i="5" s="1"/>
  <c r="BB26" i="5" a="1"/>
  <c r="BB26" i="5" s="1"/>
  <c r="BB8" i="5" a="1"/>
  <c r="BB8" i="5" s="1"/>
  <c r="BB10" i="5" a="1"/>
  <c r="BB10" i="5" s="1"/>
  <c r="BB22" i="5" a="1"/>
  <c r="BB22" i="5" s="1"/>
  <c r="BB38" i="5" a="1"/>
  <c r="BB38" i="5" s="1"/>
  <c r="BB45" i="5" a="1"/>
  <c r="BB45" i="5" s="1"/>
  <c r="BB51" i="5" a="1"/>
  <c r="BB51" i="5" s="1"/>
  <c r="BB47" i="5" a="1"/>
  <c r="BB47" i="5" s="1"/>
  <c r="BB32" i="5" a="1"/>
  <c r="BB32" i="5" s="1"/>
  <c r="BB50" i="5" a="1"/>
  <c r="BB50" i="5" s="1"/>
  <c r="AX46" i="26"/>
  <c r="AX47" i="26"/>
  <c r="AY49" i="26"/>
  <c r="AX49" i="26"/>
  <c r="AY31" i="26"/>
  <c r="AX31" i="26"/>
  <c r="AX28" i="26"/>
  <c r="AY28" i="26"/>
  <c r="AY30" i="26"/>
  <c r="AX30" i="26"/>
  <c r="AX32" i="26"/>
  <c r="AY32" i="26"/>
  <c r="AY12" i="26"/>
  <c r="AX12" i="26"/>
  <c r="AY35" i="26"/>
  <c r="AX35" i="26"/>
  <c r="AX5" i="26"/>
  <c r="AY5" i="26"/>
  <c r="AY27" i="26"/>
  <c r="AX27" i="26"/>
  <c r="AY23" i="26"/>
  <c r="Q22" i="38" s="1"/>
  <c r="AX23" i="26"/>
  <c r="P22" i="38" s="1"/>
  <c r="AX41" i="26"/>
  <c r="AY41" i="26"/>
  <c r="AY25" i="26"/>
  <c r="AX25" i="26"/>
  <c r="AY15" i="26"/>
  <c r="AX15" i="26"/>
  <c r="AY24" i="26"/>
  <c r="AX24" i="26"/>
  <c r="AY42" i="26"/>
  <c r="AX42" i="26"/>
  <c r="AY9" i="26"/>
  <c r="Q8" i="38" s="1"/>
  <c r="AX9" i="26"/>
  <c r="P8" i="38" s="1"/>
  <c r="AX8" i="26"/>
  <c r="P7" i="38" s="1"/>
  <c r="AY8" i="26"/>
  <c r="Q7" i="38" s="1"/>
  <c r="AY38" i="26"/>
  <c r="AX38" i="26"/>
  <c r="AY11" i="26"/>
  <c r="Q10" i="38" s="1"/>
  <c r="AX11" i="26"/>
  <c r="P10" i="38" s="1"/>
  <c r="AX37" i="26"/>
  <c r="AY37" i="26"/>
  <c r="AY36" i="26"/>
  <c r="AX36" i="26"/>
  <c r="AY33" i="26"/>
  <c r="AX33" i="26"/>
  <c r="AY29" i="26"/>
  <c r="AX29" i="26"/>
  <c r="AY6" i="26"/>
  <c r="AX6" i="26"/>
  <c r="AX17" i="26"/>
  <c r="AY17" i="26"/>
  <c r="AX26" i="26"/>
  <c r="P25" i="38" s="1"/>
  <c r="AY26" i="26"/>
  <c r="Q25" i="38" s="1"/>
  <c r="AX10" i="26"/>
  <c r="P9" i="38" s="1"/>
  <c r="AY10" i="26"/>
  <c r="Q9" i="38" s="1"/>
  <c r="AY39" i="26"/>
  <c r="AX39" i="26"/>
  <c r="AX20" i="26"/>
  <c r="AY20" i="26"/>
  <c r="AX18" i="26"/>
  <c r="AY18" i="26"/>
  <c r="AY14" i="26"/>
  <c r="Q12" i="38" s="1"/>
  <c r="AX14" i="26"/>
  <c r="P12" i="38" s="1"/>
  <c r="AX34" i="26"/>
  <c r="AY34" i="26"/>
  <c r="AY21" i="26"/>
  <c r="Q20" i="38" s="1"/>
  <c r="AX21" i="26"/>
  <c r="P20" i="38" s="1"/>
  <c r="AY7" i="26"/>
  <c r="Q6" i="38" s="1"/>
  <c r="AX7" i="26"/>
  <c r="P6" i="38" s="1"/>
  <c r="AX43" i="26"/>
  <c r="AY43" i="26"/>
  <c r="AY40" i="26"/>
  <c r="AX40" i="26"/>
  <c r="AY16" i="26"/>
  <c r="AX16" i="26"/>
  <c r="AX19" i="26"/>
  <c r="AY19" i="26"/>
  <c r="AY44" i="26"/>
  <c r="AX44" i="26"/>
  <c r="AX22" i="26"/>
  <c r="P21" i="38" s="1"/>
  <c r="AY22" i="26"/>
  <c r="Q21" i="38" s="1"/>
  <c r="AV26" i="34"/>
  <c r="AW26" i="34"/>
  <c r="AV41" i="34"/>
  <c r="AW41" i="34"/>
  <c r="W27" i="38"/>
  <c r="V27" i="38"/>
  <c r="AV25" i="34"/>
  <c r="AW25" i="34"/>
  <c r="AV11" i="34"/>
  <c r="AW11" i="34"/>
  <c r="AV50" i="34"/>
  <c r="AW50" i="34"/>
  <c r="AW92" i="34"/>
  <c r="AV92" i="34"/>
  <c r="AW71" i="34"/>
  <c r="AV71" i="34"/>
  <c r="AW122" i="34"/>
  <c r="AV122" i="34"/>
  <c r="AW153" i="34"/>
  <c r="AV153" i="34"/>
  <c r="AW124" i="34"/>
  <c r="AV124" i="34"/>
  <c r="AV76" i="34"/>
  <c r="AW76" i="34"/>
  <c r="AW131" i="34"/>
  <c r="AV131" i="34"/>
  <c r="AV56" i="34"/>
  <c r="AW56" i="34"/>
  <c r="AV62" i="34"/>
  <c r="AW62" i="34"/>
  <c r="AW106" i="34"/>
  <c r="AV106" i="34"/>
  <c r="AV52" i="34"/>
  <c r="AW52" i="34"/>
  <c r="AW93" i="34"/>
  <c r="AV93" i="34"/>
  <c r="AV109" i="34"/>
  <c r="AW109" i="34"/>
  <c r="AW91" i="34"/>
  <c r="AV91" i="34"/>
  <c r="AV8" i="34"/>
  <c r="AW8" i="34"/>
  <c r="AV60" i="34"/>
  <c r="AW60" i="34"/>
  <c r="AW130" i="34"/>
  <c r="AV130" i="34"/>
  <c r="AW98" i="34"/>
  <c r="AV98" i="34"/>
  <c r="AW68" i="34"/>
  <c r="AV68" i="34"/>
  <c r="AV17" i="34"/>
  <c r="AW17" i="34"/>
  <c r="AV54" i="34"/>
  <c r="AW54" i="34"/>
  <c r="AW114" i="34"/>
  <c r="AV114" i="34"/>
  <c r="AV84" i="34"/>
  <c r="AW84" i="34"/>
  <c r="AV112" i="34"/>
  <c r="AW112" i="34"/>
  <c r="AW75" i="34"/>
  <c r="AV75" i="34"/>
  <c r="AW73" i="34"/>
  <c r="AV73" i="34"/>
  <c r="AV142" i="34"/>
  <c r="AW142" i="34"/>
  <c r="AV12" i="34"/>
  <c r="AW12" i="34"/>
  <c r="AV4" i="34"/>
  <c r="AW4" i="34"/>
  <c r="AW127" i="34"/>
  <c r="AV127" i="34"/>
  <c r="AV63" i="34"/>
  <c r="AW63" i="34"/>
  <c r="AW94" i="34"/>
  <c r="AV94" i="34"/>
  <c r="AV18" i="34"/>
  <c r="AW18" i="34"/>
  <c r="AW113" i="34"/>
  <c r="AV113" i="34"/>
  <c r="AW83" i="34"/>
  <c r="AV83" i="34"/>
  <c r="AW57" i="34"/>
  <c r="AV57" i="34"/>
  <c r="AW90" i="34"/>
  <c r="AV90" i="34"/>
  <c r="AW97" i="34"/>
  <c r="AV97" i="34"/>
  <c r="AV22" i="34"/>
  <c r="AW22" i="34"/>
  <c r="AW150" i="34"/>
  <c r="AV150" i="34"/>
  <c r="AW85" i="34"/>
  <c r="AV85" i="34"/>
  <c r="AW107" i="34"/>
  <c r="AV107" i="34"/>
  <c r="AV58" i="34"/>
  <c r="AW58" i="34"/>
  <c r="AV135" i="34"/>
  <c r="AW135" i="34"/>
  <c r="AW101" i="34"/>
  <c r="AV101" i="34"/>
  <c r="AV31" i="34"/>
  <c r="X30" i="38" s="1"/>
  <c r="AW31" i="34"/>
  <c r="Y30" i="38" s="1"/>
  <c r="AW136" i="34"/>
  <c r="AV136" i="34"/>
  <c r="AV49" i="34"/>
  <c r="AW49" i="34"/>
  <c r="AV20" i="34"/>
  <c r="AW20" i="34"/>
  <c r="AW44" i="34"/>
  <c r="AV44" i="34"/>
  <c r="AV16" i="34"/>
  <c r="AW16" i="34"/>
  <c r="AW140" i="34"/>
  <c r="AV140" i="34"/>
  <c r="AW74" i="34"/>
  <c r="AV74" i="34"/>
  <c r="AV10" i="34"/>
  <c r="AW10" i="34"/>
  <c r="AW139" i="34"/>
  <c r="AV139" i="34"/>
  <c r="AV100" i="34"/>
  <c r="AW100" i="34"/>
  <c r="AV38" i="34"/>
  <c r="AW38" i="34"/>
  <c r="AW99" i="34"/>
  <c r="AV99" i="34"/>
  <c r="AV43" i="34"/>
  <c r="AW43" i="34"/>
  <c r="AV42" i="34"/>
  <c r="AW42" i="34"/>
  <c r="AW78" i="34"/>
  <c r="AV78" i="34"/>
  <c r="AW87" i="34"/>
  <c r="AV87" i="34"/>
  <c r="AV27" i="34"/>
  <c r="AW27" i="34"/>
  <c r="AV151" i="34"/>
  <c r="AW151" i="34"/>
  <c r="AW77" i="34"/>
  <c r="AV77" i="34"/>
  <c r="V26" i="38"/>
  <c r="AV37" i="34"/>
  <c r="AW37" i="34"/>
  <c r="AV23" i="34"/>
  <c r="AW23" i="34"/>
  <c r="AV105" i="34"/>
  <c r="AW105" i="34"/>
  <c r="AV64" i="34"/>
  <c r="AW64" i="34"/>
  <c r="AW89" i="34"/>
  <c r="AV89" i="34"/>
  <c r="AW15" i="34"/>
  <c r="AV15" i="34"/>
  <c r="AV45" i="34"/>
  <c r="AW45" i="34"/>
  <c r="AV6" i="34"/>
  <c r="AW6" i="34"/>
  <c r="AV81" i="34"/>
  <c r="AW81" i="34"/>
  <c r="AW48" i="34"/>
  <c r="AV48" i="34"/>
  <c r="AV72" i="34"/>
  <c r="AW72" i="34"/>
  <c r="AV7" i="34"/>
  <c r="AW7" i="34"/>
  <c r="AW103" i="34"/>
  <c r="AV103" i="34"/>
  <c r="AW33" i="34"/>
  <c r="AV33" i="34"/>
  <c r="AW80" i="34"/>
  <c r="AV80" i="34"/>
  <c r="AV79" i="34"/>
  <c r="AW79" i="34"/>
  <c r="AV47" i="34"/>
  <c r="AW47" i="34"/>
  <c r="AW116" i="34"/>
  <c r="AV116" i="34"/>
  <c r="AV21" i="34"/>
  <c r="AW21" i="34"/>
  <c r="AW128" i="34"/>
  <c r="AV128" i="34"/>
  <c r="AV69" i="34"/>
  <c r="AW69" i="34"/>
  <c r="AW9" i="34"/>
  <c r="AV9" i="34"/>
  <c r="AW82" i="34"/>
  <c r="AV82" i="34"/>
  <c r="W13" i="38"/>
  <c r="V11" i="38"/>
  <c r="AW132" i="34"/>
  <c r="AV132" i="34"/>
  <c r="AV117" i="34"/>
  <c r="AW117" i="34"/>
  <c r="AW111" i="34"/>
  <c r="AV111" i="34"/>
  <c r="AW65" i="34"/>
  <c r="AV65" i="34"/>
  <c r="AW88" i="34"/>
  <c r="AV88" i="34"/>
  <c r="AV61" i="34"/>
  <c r="AW61" i="34"/>
  <c r="AV129" i="34"/>
  <c r="AW129" i="34"/>
  <c r="AW34" i="34"/>
  <c r="AV34" i="34"/>
  <c r="AW147" i="34"/>
  <c r="AV147" i="34"/>
  <c r="AV53" i="34"/>
  <c r="AW53" i="34"/>
  <c r="AV36" i="34"/>
  <c r="AW36" i="34"/>
  <c r="AV102" i="34"/>
  <c r="AW102" i="34"/>
  <c r="AV115" i="34"/>
  <c r="AW115" i="34"/>
  <c r="AW28" i="34"/>
  <c r="AV28" i="34"/>
  <c r="AV95" i="34"/>
  <c r="AW95" i="34"/>
  <c r="AV19" i="34"/>
  <c r="AW19" i="34"/>
  <c r="AV145" i="34"/>
  <c r="AW145" i="34"/>
  <c r="AV46" i="34"/>
  <c r="AW46" i="34"/>
  <c r="AW14" i="34"/>
  <c r="AV14" i="34"/>
  <c r="AV51" i="34"/>
  <c r="AW51" i="34"/>
  <c r="AV120" i="34"/>
  <c r="AW120" i="34"/>
  <c r="AW39" i="34"/>
  <c r="AV39" i="34"/>
  <c r="AV40" i="34"/>
  <c r="AW40" i="34"/>
  <c r="AW59" i="34"/>
  <c r="AV59" i="34"/>
  <c r="AV32" i="34"/>
  <c r="AW32" i="34"/>
  <c r="AW118" i="34"/>
  <c r="AV118" i="34"/>
  <c r="AV86" i="34"/>
  <c r="AW86" i="34"/>
  <c r="AV96" i="34"/>
  <c r="AW96" i="34"/>
  <c r="AW70" i="34"/>
  <c r="AV70" i="34"/>
  <c r="V39" i="38"/>
  <c r="V38" i="38"/>
  <c r="W25" i="38"/>
  <c r="W21" i="38"/>
  <c r="W42" i="38"/>
  <c r="W43" i="38"/>
  <c r="W44" i="38"/>
  <c r="W41" i="38"/>
  <c r="W40" i="38"/>
  <c r="W36" i="38"/>
  <c r="W37" i="38"/>
  <c r="O25" i="38"/>
  <c r="O24" i="38"/>
  <c r="O22" i="38"/>
  <c r="O23" i="38"/>
  <c r="O21" i="38"/>
  <c r="O20" i="38"/>
  <c r="O19" i="38"/>
  <c r="Y34" i="38"/>
  <c r="W34" i="38"/>
  <c r="W35" i="38"/>
  <c r="W31" i="38"/>
  <c r="W32" i="38"/>
  <c r="W33" i="38"/>
  <c r="W30" i="38"/>
  <c r="V3" i="38"/>
  <c r="W23" i="38"/>
  <c r="W24" i="38"/>
  <c r="O18" i="38"/>
  <c r="O17" i="38"/>
  <c r="W17" i="38"/>
  <c r="W20" i="38"/>
  <c r="W19" i="38"/>
  <c r="W22" i="38"/>
  <c r="W18" i="38"/>
  <c r="W14" i="38"/>
  <c r="W6" i="38"/>
  <c r="W4" i="38"/>
  <c r="W8" i="38"/>
  <c r="W9" i="38"/>
  <c r="W3" i="38"/>
  <c r="W15" i="38"/>
  <c r="W16" i="38"/>
  <c r="W7" i="38"/>
  <c r="W5" i="38"/>
  <c r="W10" i="38"/>
  <c r="O7" i="38"/>
  <c r="O15" i="38"/>
  <c r="O5" i="38"/>
  <c r="O6" i="38"/>
  <c r="O16" i="38"/>
  <c r="O8" i="38"/>
  <c r="O4" i="38"/>
  <c r="O10" i="38"/>
  <c r="Q3" i="38"/>
  <c r="O3" i="38"/>
  <c r="O12" i="38"/>
  <c r="O13" i="38"/>
  <c r="O9" i="38"/>
  <c r="O14" i="38"/>
  <c r="AV5" i="34"/>
  <c r="X34" i="38"/>
  <c r="AX4" i="26"/>
  <c r="P3" i="38" s="1"/>
  <c r="M5" i="31" a="1"/>
  <c r="M5" i="31" s="1"/>
  <c r="L5" i="31"/>
  <c r="Y35" i="38" l="1"/>
  <c r="Q17" i="38"/>
  <c r="AC57" i="45"/>
  <c r="AC46" i="45"/>
  <c r="AD53" i="45"/>
  <c r="AD28" i="45"/>
  <c r="AD55" i="45"/>
  <c r="AA52" i="45"/>
  <c r="AA50" i="45"/>
  <c r="AD51" i="45"/>
  <c r="AA34" i="45"/>
  <c r="AB58" i="45"/>
  <c r="AH58" i="45" s="1"/>
  <c r="AB34" i="45"/>
  <c r="AH34" i="45" s="1"/>
  <c r="AB28" i="45"/>
  <c r="AH28" i="45" s="1"/>
  <c r="AB57" i="45"/>
  <c r="AH57" i="45" s="1"/>
  <c r="AB46" i="45"/>
  <c r="AH46" i="45" s="1"/>
  <c r="AB50" i="45"/>
  <c r="AH50" i="45" s="1"/>
  <c r="AA56" i="45"/>
  <c r="AB56" i="45"/>
  <c r="AB54" i="45"/>
  <c r="AH54" i="45" s="1"/>
  <c r="AB55" i="45"/>
  <c r="AH55" i="45" s="1"/>
  <c r="AB51" i="45"/>
  <c r="AH51" i="45" s="1"/>
  <c r="AB53" i="45"/>
  <c r="AH53" i="45" s="1"/>
  <c r="AB52" i="45"/>
  <c r="AH52" i="45" s="1"/>
  <c r="AA51" i="45"/>
  <c r="AA55" i="45"/>
  <c r="AC34" i="45"/>
  <c r="AD54" i="45"/>
  <c r="AC52" i="45"/>
  <c r="AD50" i="45"/>
  <c r="AD58" i="45"/>
  <c r="AA28" i="45"/>
  <c r="AD57" i="45"/>
  <c r="AD46" i="45"/>
  <c r="AD34" i="45"/>
  <c r="AJ34" i="45" s="1"/>
  <c r="AA54" i="45"/>
  <c r="AC53" i="45"/>
  <c r="AD52" i="45"/>
  <c r="AC50" i="45"/>
  <c r="AA58" i="45"/>
  <c r="AE56" i="45"/>
  <c r="AC51" i="45"/>
  <c r="AI51" i="45" s="1"/>
  <c r="AA57" i="45"/>
  <c r="AC55" i="45"/>
  <c r="AA46" i="45"/>
  <c r="AC54" i="45"/>
  <c r="AA53" i="45"/>
  <c r="AC58" i="45"/>
  <c r="AC28" i="45"/>
  <c r="AD56" i="45"/>
  <c r="AJ56" i="45" s="1"/>
  <c r="X58" i="45"/>
  <c r="AE58" i="45" s="1"/>
  <c r="X51" i="45"/>
  <c r="AE51" i="45" s="1"/>
  <c r="X46" i="45"/>
  <c r="AE46" i="45" s="1"/>
  <c r="X53" i="45"/>
  <c r="AE53" i="45" s="1"/>
  <c r="X50" i="45"/>
  <c r="AE50" i="45" s="1"/>
  <c r="X55" i="45"/>
  <c r="AE55" i="45" s="1"/>
  <c r="X34" i="45"/>
  <c r="AE34" i="45" s="1"/>
  <c r="X52" i="45"/>
  <c r="AE52" i="45" s="1"/>
  <c r="X28" i="45"/>
  <c r="AE28" i="45" s="1"/>
  <c r="X54" i="45"/>
  <c r="AE54" i="45" s="1"/>
  <c r="X57" i="45"/>
  <c r="AE57" i="45" s="1"/>
  <c r="T2" i="45"/>
  <c r="Q24" i="38"/>
  <c r="T21" i="45"/>
  <c r="U21" i="45"/>
  <c r="T25" i="45"/>
  <c r="U25" i="45"/>
  <c r="T27" i="45"/>
  <c r="U27" i="45"/>
  <c r="T7" i="45"/>
  <c r="U7" i="45"/>
  <c r="T18" i="45"/>
  <c r="U18" i="45"/>
  <c r="T5" i="45"/>
  <c r="U5" i="45"/>
  <c r="T49" i="45"/>
  <c r="U49" i="45"/>
  <c r="U24" i="45"/>
  <c r="T24" i="45"/>
  <c r="U8" i="45"/>
  <c r="T8" i="45"/>
  <c r="U32" i="45"/>
  <c r="T32" i="45"/>
  <c r="T29" i="45"/>
  <c r="U29" i="45"/>
  <c r="T3" i="45"/>
  <c r="U3" i="45"/>
  <c r="U4" i="45"/>
  <c r="T4" i="45"/>
  <c r="T14" i="45"/>
  <c r="U14" i="45"/>
  <c r="T19" i="45"/>
  <c r="U19" i="45"/>
  <c r="U36" i="45"/>
  <c r="T36" i="45"/>
  <c r="T22" i="45"/>
  <c r="U22" i="45"/>
  <c r="T41" i="45"/>
  <c r="U41" i="45"/>
  <c r="T42" i="45"/>
  <c r="U42" i="45"/>
  <c r="T9" i="45"/>
  <c r="U9" i="45"/>
  <c r="U12" i="45"/>
  <c r="T12" i="45"/>
  <c r="T10" i="45"/>
  <c r="U10" i="45"/>
  <c r="T43" i="45"/>
  <c r="U43" i="45"/>
  <c r="T38" i="45"/>
  <c r="U38" i="45"/>
  <c r="T47" i="45"/>
  <c r="U47" i="45"/>
  <c r="T31" i="45"/>
  <c r="U31" i="45"/>
  <c r="U16" i="45"/>
  <c r="T16" i="45"/>
  <c r="T17" i="45"/>
  <c r="U17" i="45"/>
  <c r="T26" i="45"/>
  <c r="U26" i="45"/>
  <c r="T6" i="45"/>
  <c r="U6" i="45"/>
  <c r="T45" i="45"/>
  <c r="U45" i="45"/>
  <c r="T37" i="45"/>
  <c r="U37" i="45"/>
  <c r="U40" i="45"/>
  <c r="T40" i="45"/>
  <c r="T33" i="45"/>
  <c r="U33" i="45"/>
  <c r="T15" i="45"/>
  <c r="U15" i="45"/>
  <c r="T23" i="45"/>
  <c r="U23" i="45"/>
  <c r="U48" i="45"/>
  <c r="T48" i="45"/>
  <c r="U20" i="45"/>
  <c r="T20" i="45"/>
  <c r="T39" i="45"/>
  <c r="U39" i="45"/>
  <c r="U35" i="45"/>
  <c r="T35" i="45"/>
  <c r="U44" i="45"/>
  <c r="T44" i="45"/>
  <c r="T11" i="45"/>
  <c r="U11" i="45"/>
  <c r="T13" i="45"/>
  <c r="U13" i="45"/>
  <c r="T30" i="45"/>
  <c r="U30" i="45"/>
  <c r="U2" i="45"/>
  <c r="BA32" i="5"/>
  <c r="BA51" i="5"/>
  <c r="BA38" i="5"/>
  <c r="BA26" i="5"/>
  <c r="BA34" i="5"/>
  <c r="BA35" i="5"/>
  <c r="BA4" i="5"/>
  <c r="BA43" i="5"/>
  <c r="BA11" i="5"/>
  <c r="BA15" i="5"/>
  <c r="BA40" i="5"/>
  <c r="BA33" i="5"/>
  <c r="BA20" i="5"/>
  <c r="BA39" i="5"/>
  <c r="BA16" i="5"/>
  <c r="BA37" i="5"/>
  <c r="BA14" i="5"/>
  <c r="BA23" i="5"/>
  <c r="BA29" i="5"/>
  <c r="BA50" i="5"/>
  <c r="BA47" i="5"/>
  <c r="BA45" i="5"/>
  <c r="BA24" i="5"/>
  <c r="BA31" i="5"/>
  <c r="BA25" i="5"/>
  <c r="BA44" i="5"/>
  <c r="BA13" i="5"/>
  <c r="BA21" i="5"/>
  <c r="BA49" i="5"/>
  <c r="BA19" i="5"/>
  <c r="BA28" i="5"/>
  <c r="BA42" i="5"/>
  <c r="BA17" i="5"/>
  <c r="BA41" i="5"/>
  <c r="BA46" i="5"/>
  <c r="BA12" i="5"/>
  <c r="BA27" i="5"/>
  <c r="BA18" i="5"/>
  <c r="P17" i="38"/>
  <c r="P24" i="38"/>
  <c r="F14" i="38"/>
  <c r="BA10" i="5"/>
  <c r="F6" i="38"/>
  <c r="BA7" i="5"/>
  <c r="F4" i="38"/>
  <c r="BA5" i="5"/>
  <c r="F16" i="38"/>
  <c r="BA22" i="5"/>
  <c r="F7" i="38"/>
  <c r="BA8" i="5"/>
  <c r="F5" i="38"/>
  <c r="BA6" i="5"/>
  <c r="F3" i="38"/>
  <c r="Q18" i="38"/>
  <c r="V12" i="38"/>
  <c r="Q4" i="38"/>
  <c r="P5" i="38"/>
  <c r="Q16" i="38"/>
  <c r="P15" i="38"/>
  <c r="P13" i="38"/>
  <c r="F11" i="38"/>
  <c r="F17" i="38"/>
  <c r="Q19" i="38"/>
  <c r="P14" i="38"/>
  <c r="P19" i="38"/>
  <c r="Q14" i="38"/>
  <c r="P4" i="38"/>
  <c r="P23" i="38"/>
  <c r="Q5" i="38"/>
  <c r="Q11" i="38"/>
  <c r="Q23" i="38"/>
  <c r="P11" i="38"/>
  <c r="P16" i="38"/>
  <c r="Q15" i="38"/>
  <c r="Q13" i="38"/>
  <c r="P18" i="38"/>
  <c r="F12" i="38"/>
  <c r="F15" i="38"/>
  <c r="F9" i="38"/>
  <c r="F10" i="38"/>
  <c r="F8" i="38"/>
  <c r="F13" i="38"/>
  <c r="Y37" i="38"/>
  <c r="Y43" i="38"/>
  <c r="W29" i="38"/>
  <c r="Y42" i="38"/>
  <c r="V29" i="38"/>
  <c r="Y44" i="38"/>
  <c r="V13" i="38"/>
  <c r="V28" i="38"/>
  <c r="BC32" i="5"/>
  <c r="BD32" i="5"/>
  <c r="BC51" i="5"/>
  <c r="BD51" i="5"/>
  <c r="BC38" i="5"/>
  <c r="BD38" i="5"/>
  <c r="BC10" i="5"/>
  <c r="BD10" i="5"/>
  <c r="BC26" i="5"/>
  <c r="BD26" i="5"/>
  <c r="BC34" i="5"/>
  <c r="BD34" i="5"/>
  <c r="BC35" i="5"/>
  <c r="BD35" i="5"/>
  <c r="BC43" i="5"/>
  <c r="BD43" i="5"/>
  <c r="BC11" i="5"/>
  <c r="BD11" i="5"/>
  <c r="BC15" i="5"/>
  <c r="BD15" i="5"/>
  <c r="BC40" i="5"/>
  <c r="BD40" i="5"/>
  <c r="BC33" i="5"/>
  <c r="BD33" i="5"/>
  <c r="BC20" i="5"/>
  <c r="BD20" i="5"/>
  <c r="BC7" i="5"/>
  <c r="H6" i="38" s="1"/>
  <c r="BD7" i="5"/>
  <c r="I6" i="38" s="1"/>
  <c r="BC39" i="5"/>
  <c r="BD39" i="5"/>
  <c r="BC5" i="5"/>
  <c r="H4" i="38" s="1"/>
  <c r="BD5" i="5"/>
  <c r="I4" i="38" s="1"/>
  <c r="BC16" i="5"/>
  <c r="BD16" i="5"/>
  <c r="BC37" i="5"/>
  <c r="BD37" i="5"/>
  <c r="BC14" i="5"/>
  <c r="BD14" i="5"/>
  <c r="BC23" i="5"/>
  <c r="BD23" i="5"/>
  <c r="BC29" i="5"/>
  <c r="BD29" i="5"/>
  <c r="BC50" i="5"/>
  <c r="BD50" i="5"/>
  <c r="BC47" i="5"/>
  <c r="BD47" i="5"/>
  <c r="BC45" i="5"/>
  <c r="BD45" i="5"/>
  <c r="BC22" i="5"/>
  <c r="BD22" i="5"/>
  <c r="BC8" i="5"/>
  <c r="H7" i="38" s="1"/>
  <c r="BD8" i="5"/>
  <c r="I7" i="38" s="1"/>
  <c r="BC24" i="5"/>
  <c r="BD24" i="5"/>
  <c r="BC31" i="5"/>
  <c r="BD31" i="5"/>
  <c r="BC6" i="5"/>
  <c r="H5" i="38" s="1"/>
  <c r="BD6" i="5"/>
  <c r="I5" i="38" s="1"/>
  <c r="BC25" i="5"/>
  <c r="BD25" i="5"/>
  <c r="BC44" i="5"/>
  <c r="BD44" i="5"/>
  <c r="BC13" i="5"/>
  <c r="H9" i="38" s="1"/>
  <c r="BD13" i="5"/>
  <c r="I9" i="38" s="1"/>
  <c r="BC21" i="5"/>
  <c r="BD21" i="5"/>
  <c r="BC49" i="5"/>
  <c r="BD49" i="5"/>
  <c r="BC19" i="5"/>
  <c r="BD19" i="5"/>
  <c r="BC28" i="5"/>
  <c r="BD28" i="5"/>
  <c r="BC42" i="5"/>
  <c r="BD42" i="5"/>
  <c r="BC17" i="5"/>
  <c r="BD17" i="5"/>
  <c r="BC41" i="5"/>
  <c r="BD41" i="5"/>
  <c r="BC46" i="5"/>
  <c r="BD46" i="5"/>
  <c r="BC12" i="5"/>
  <c r="BD12" i="5"/>
  <c r="BC27" i="5"/>
  <c r="BD27" i="5"/>
  <c r="BC18" i="5"/>
  <c r="BD18" i="5"/>
  <c r="BC4" i="5"/>
  <c r="H3" i="38" s="1"/>
  <c r="BD4" i="5"/>
  <c r="I3" i="38" s="1"/>
  <c r="G17" i="38"/>
  <c r="AW227" i="34"/>
  <c r="AV227" i="34"/>
  <c r="AV13" i="34"/>
  <c r="X11" i="38" s="1"/>
  <c r="AW13" i="34"/>
  <c r="Y13" i="38" s="1"/>
  <c r="AV29" i="34"/>
  <c r="X28" i="38" s="1"/>
  <c r="AW29" i="34"/>
  <c r="Y28" i="38" s="1"/>
  <c r="AV66" i="34"/>
  <c r="AW66" i="34"/>
  <c r="AV67" i="34"/>
  <c r="AW67" i="34"/>
  <c r="W26" i="38"/>
  <c r="AV55" i="34"/>
  <c r="AW55" i="34"/>
  <c r="AW30" i="34"/>
  <c r="Y29" i="38" s="1"/>
  <c r="AV30" i="34"/>
  <c r="X29" i="38" s="1"/>
  <c r="Y36" i="38"/>
  <c r="X25" i="38"/>
  <c r="Y33" i="38"/>
  <c r="X33" i="38"/>
  <c r="X37" i="38"/>
  <c r="X31" i="38"/>
  <c r="X44" i="38"/>
  <c r="Y31" i="38"/>
  <c r="Y22" i="38"/>
  <c r="Y25" i="38"/>
  <c r="X36" i="38"/>
  <c r="X40" i="38"/>
  <c r="X41" i="38"/>
  <c r="X43" i="38"/>
  <c r="X22" i="38"/>
  <c r="X35" i="38"/>
  <c r="X42" i="38"/>
  <c r="X32" i="38"/>
  <c r="Y40" i="38"/>
  <c r="W11" i="38"/>
  <c r="Y32" i="38"/>
  <c r="Y41" i="38"/>
  <c r="G10" i="38"/>
  <c r="G8" i="38"/>
  <c r="G5" i="38"/>
  <c r="G14" i="38"/>
  <c r="G3" i="38"/>
  <c r="G7" i="38"/>
  <c r="G15" i="38"/>
  <c r="G9" i="38"/>
  <c r="G16" i="38"/>
  <c r="G11" i="38"/>
  <c r="G12" i="38"/>
  <c r="G13" i="38"/>
  <c r="Y18" i="38"/>
  <c r="G4" i="38"/>
  <c r="G6" i="38"/>
  <c r="Y9" i="38"/>
  <c r="X4" i="38"/>
  <c r="Y39" i="38"/>
  <c r="W39" i="38"/>
  <c r="Y38" i="38"/>
  <c r="W38" i="38"/>
  <c r="X3" i="38"/>
  <c r="Y12" i="38"/>
  <c r="W12" i="38"/>
  <c r="X18" i="38"/>
  <c r="X24" i="38"/>
  <c r="X14" i="38"/>
  <c r="Y3" i="38"/>
  <c r="X8" i="38"/>
  <c r="X15" i="38"/>
  <c r="X6" i="38"/>
  <c r="Y5" i="38"/>
  <c r="Y16" i="38"/>
  <c r="Y8" i="38"/>
  <c r="Y14" i="38"/>
  <c r="Y24" i="38"/>
  <c r="Y20" i="38"/>
  <c r="Y21" i="38"/>
  <c r="X5" i="38"/>
  <c r="Y10" i="38"/>
  <c r="Y7" i="38"/>
  <c r="Y15" i="38"/>
  <c r="Y4" i="38"/>
  <c r="Y19" i="38"/>
  <c r="Y17" i="38"/>
  <c r="Y23" i="38"/>
  <c r="Y6" i="38"/>
  <c r="X19" i="38"/>
  <c r="X10" i="38"/>
  <c r="X7" i="38"/>
  <c r="X23" i="38"/>
  <c r="X20" i="38"/>
  <c r="X21" i="38"/>
  <c r="X17" i="38"/>
  <c r="X16" i="38"/>
  <c r="X9" i="38"/>
  <c r="X38" i="38"/>
  <c r="X39" i="38"/>
  <c r="F9" i="31"/>
  <c r="F13" i="31"/>
  <c r="F17" i="31"/>
  <c r="F21" i="31"/>
  <c r="F6" i="31"/>
  <c r="F10" i="31"/>
  <c r="F14" i="31"/>
  <c r="F18" i="31"/>
  <c r="F22" i="31"/>
  <c r="F7" i="31"/>
  <c r="F11" i="31"/>
  <c r="F15" i="31"/>
  <c r="F19" i="31"/>
  <c r="F5" i="31"/>
  <c r="F16" i="31"/>
  <c r="F20" i="31"/>
  <c r="F8" i="31"/>
  <c r="F12" i="31"/>
  <c r="AJ53" i="45" l="1"/>
  <c r="AK52" i="45"/>
  <c r="AG54" i="45"/>
  <c r="AJ57" i="45"/>
  <c r="AI54" i="45"/>
  <c r="AJ46" i="45"/>
  <c r="AK53" i="45"/>
  <c r="AI50" i="45"/>
  <c r="AK28" i="45"/>
  <c r="AK50" i="45"/>
  <c r="AJ58" i="45"/>
  <c r="AJ55" i="45"/>
  <c r="AJ50" i="45"/>
  <c r="AJ51" i="45"/>
  <c r="AK34" i="45"/>
  <c r="AK46" i="45"/>
  <c r="AI28" i="45"/>
  <c r="AJ52" i="45"/>
  <c r="AG51" i="45"/>
  <c r="AK55" i="45"/>
  <c r="AG28" i="45"/>
  <c r="AK57" i="45"/>
  <c r="AK51" i="45"/>
  <c r="AI55" i="45"/>
  <c r="AJ54" i="45"/>
  <c r="AI34" i="45"/>
  <c r="AI57" i="45"/>
  <c r="AG58" i="45"/>
  <c r="AG46" i="45"/>
  <c r="AG52" i="45"/>
  <c r="AH56" i="45"/>
  <c r="AG56" i="45"/>
  <c r="AI56" i="45"/>
  <c r="AJ28" i="45"/>
  <c r="AI58" i="45"/>
  <c r="AI46" i="45"/>
  <c r="AG55" i="45"/>
  <c r="AG50" i="45"/>
  <c r="AK54" i="45"/>
  <c r="AK58" i="45"/>
  <c r="AG53" i="45"/>
  <c r="AG57" i="45"/>
  <c r="AK56" i="45"/>
  <c r="AI53" i="45"/>
  <c r="AI52" i="45"/>
  <c r="AG34" i="45"/>
  <c r="AB30" i="45"/>
  <c r="AH30" i="45" s="1"/>
  <c r="AB11" i="45"/>
  <c r="AH11" i="45" s="1"/>
  <c r="AA35" i="45"/>
  <c r="AA20" i="45"/>
  <c r="AB23" i="45"/>
  <c r="AH23" i="45" s="1"/>
  <c r="AB33" i="45"/>
  <c r="AH33" i="45" s="1"/>
  <c r="AB37" i="45"/>
  <c r="AH37" i="45" s="1"/>
  <c r="AB6" i="45"/>
  <c r="AH6" i="45" s="1"/>
  <c r="AB17" i="45"/>
  <c r="AH17" i="45" s="1"/>
  <c r="AB31" i="45"/>
  <c r="AH31" i="45" s="1"/>
  <c r="AB38" i="45"/>
  <c r="AH38" i="45" s="1"/>
  <c r="AB10" i="45"/>
  <c r="AH10" i="45" s="1"/>
  <c r="AB9" i="45"/>
  <c r="AH9" i="45" s="1"/>
  <c r="AB41" i="45"/>
  <c r="AH41" i="45" s="1"/>
  <c r="AA36" i="45"/>
  <c r="AB14" i="45"/>
  <c r="AH14" i="45" s="1"/>
  <c r="AB3" i="45"/>
  <c r="AH3" i="45" s="1"/>
  <c r="AA32" i="45"/>
  <c r="AA24" i="45"/>
  <c r="AB5" i="45"/>
  <c r="AH5" i="45" s="1"/>
  <c r="AB7" i="45"/>
  <c r="AH7" i="45" s="1"/>
  <c r="AB25" i="45"/>
  <c r="AH25" i="45" s="1"/>
  <c r="AA30" i="45"/>
  <c r="AA11" i="45"/>
  <c r="AB35" i="45"/>
  <c r="AH35" i="45" s="1"/>
  <c r="AB20" i="45"/>
  <c r="AH20" i="45" s="1"/>
  <c r="AA23" i="45"/>
  <c r="AA33" i="45"/>
  <c r="AA37" i="45"/>
  <c r="AA6" i="45"/>
  <c r="AA17" i="45"/>
  <c r="AA31" i="45"/>
  <c r="AA38" i="45"/>
  <c r="AA10" i="45"/>
  <c r="AA9" i="45"/>
  <c r="AA41" i="45"/>
  <c r="AB36" i="45"/>
  <c r="AH36" i="45" s="1"/>
  <c r="AA14" i="45"/>
  <c r="AA3" i="45"/>
  <c r="AB32" i="45"/>
  <c r="AH32" i="45" s="1"/>
  <c r="AB24" i="45"/>
  <c r="AH24" i="45" s="1"/>
  <c r="AA5" i="45"/>
  <c r="AA7" i="45"/>
  <c r="AA25" i="45"/>
  <c r="AA2" i="45"/>
  <c r="AB13" i="45"/>
  <c r="AH13" i="45" s="1"/>
  <c r="AA44" i="45"/>
  <c r="AB39" i="45"/>
  <c r="AH39" i="45" s="1"/>
  <c r="AA48" i="45"/>
  <c r="AB15" i="45"/>
  <c r="AH15" i="45" s="1"/>
  <c r="AA40" i="45"/>
  <c r="AB45" i="45"/>
  <c r="AH45" i="45" s="1"/>
  <c r="AB26" i="45"/>
  <c r="AH26" i="45" s="1"/>
  <c r="AA16" i="45"/>
  <c r="AB47" i="45"/>
  <c r="AH47" i="45" s="1"/>
  <c r="AB43" i="45"/>
  <c r="AH43" i="45" s="1"/>
  <c r="AA12" i="45"/>
  <c r="AB42" i="45"/>
  <c r="AH42" i="45" s="1"/>
  <c r="AB22" i="45"/>
  <c r="AH22" i="45" s="1"/>
  <c r="AB19" i="45"/>
  <c r="AH19" i="45" s="1"/>
  <c r="AA4" i="45"/>
  <c r="AB29" i="45"/>
  <c r="AH29" i="45" s="1"/>
  <c r="AA8" i="45"/>
  <c r="AB49" i="45"/>
  <c r="AH49" i="45" s="1"/>
  <c r="AB18" i="45"/>
  <c r="AH18" i="45" s="1"/>
  <c r="AB27" i="45"/>
  <c r="AH27" i="45" s="1"/>
  <c r="AB21" i="45"/>
  <c r="AH21" i="45" s="1"/>
  <c r="AB2" i="45"/>
  <c r="AH2" i="45" s="1"/>
  <c r="AA13" i="45"/>
  <c r="AB44" i="45"/>
  <c r="AH44" i="45" s="1"/>
  <c r="AA39" i="45"/>
  <c r="AB48" i="45"/>
  <c r="AH48" i="45" s="1"/>
  <c r="AA15" i="45"/>
  <c r="AB40" i="45"/>
  <c r="AH40" i="45" s="1"/>
  <c r="AA45" i="45"/>
  <c r="AA26" i="45"/>
  <c r="AB16" i="45"/>
  <c r="AH16" i="45" s="1"/>
  <c r="AA47" i="45"/>
  <c r="AA43" i="45"/>
  <c r="AB12" i="45"/>
  <c r="AH12" i="45" s="1"/>
  <c r="AA42" i="45"/>
  <c r="AA22" i="45"/>
  <c r="AA19" i="45"/>
  <c r="AB4" i="45"/>
  <c r="AH4" i="45" s="1"/>
  <c r="AA29" i="45"/>
  <c r="AB8" i="45"/>
  <c r="AH8" i="45" s="1"/>
  <c r="AA49" i="45"/>
  <c r="AA18" i="45"/>
  <c r="AA27" i="45"/>
  <c r="AA21" i="45"/>
  <c r="H10" i="38"/>
  <c r="V44" i="45"/>
  <c r="V12" i="45"/>
  <c r="V8" i="45"/>
  <c r="V13" i="45"/>
  <c r="V15" i="45"/>
  <c r="V45" i="45"/>
  <c r="V47" i="45"/>
  <c r="V43" i="45"/>
  <c r="V27" i="45"/>
  <c r="V21" i="45"/>
  <c r="V36" i="45"/>
  <c r="V30" i="45"/>
  <c r="V11" i="45"/>
  <c r="V33" i="45"/>
  <c r="V37" i="45"/>
  <c r="V17" i="45"/>
  <c r="V10" i="45"/>
  <c r="V14" i="45"/>
  <c r="V5" i="45"/>
  <c r="V25" i="45"/>
  <c r="V2" i="45"/>
  <c r="I10" i="38"/>
  <c r="W16" i="45"/>
  <c r="W35" i="45"/>
  <c r="W20" i="45"/>
  <c r="W6" i="45"/>
  <c r="W31" i="45"/>
  <c r="W3" i="45"/>
  <c r="W12" i="45"/>
  <c r="W18" i="45"/>
  <c r="V6" i="45"/>
  <c r="W44" i="45"/>
  <c r="W13" i="45"/>
  <c r="W37" i="45"/>
  <c r="W9" i="45"/>
  <c r="W33" i="45"/>
  <c r="W36" i="45"/>
  <c r="W8" i="45"/>
  <c r="W25" i="45"/>
  <c r="V16" i="45"/>
  <c r="V38" i="45"/>
  <c r="W38" i="45"/>
  <c r="W32" i="45"/>
  <c r="W27" i="45"/>
  <c r="W40" i="45"/>
  <c r="W42" i="45"/>
  <c r="V4" i="45"/>
  <c r="W29" i="45"/>
  <c r="W49" i="45"/>
  <c r="W21" i="45"/>
  <c r="W26" i="45"/>
  <c r="V31" i="45"/>
  <c r="W10" i="45"/>
  <c r="V41" i="45"/>
  <c r="W22" i="45"/>
  <c r="V29" i="45"/>
  <c r="V49" i="45"/>
  <c r="W7" i="45"/>
  <c r="W11" i="45"/>
  <c r="V20" i="45"/>
  <c r="V40" i="45"/>
  <c r="W45" i="45"/>
  <c r="X36" i="45"/>
  <c r="W14" i="45"/>
  <c r="W30" i="45"/>
  <c r="V35" i="45"/>
  <c r="W39" i="45"/>
  <c r="W48" i="45"/>
  <c r="W23" i="45"/>
  <c r="V23" i="45"/>
  <c r="W15" i="45"/>
  <c r="V26" i="45"/>
  <c r="W17" i="45"/>
  <c r="W47" i="45"/>
  <c r="W41" i="45"/>
  <c r="W19" i="45"/>
  <c r="W4" i="45"/>
  <c r="V3" i="45"/>
  <c r="V32" i="45"/>
  <c r="W24" i="45"/>
  <c r="V7" i="45"/>
  <c r="W5" i="45"/>
  <c r="V39" i="45"/>
  <c r="V48" i="45"/>
  <c r="W43" i="45"/>
  <c r="V9" i="45"/>
  <c r="V42" i="45"/>
  <c r="V19" i="45"/>
  <c r="V24" i="45"/>
  <c r="V22" i="45"/>
  <c r="V18" i="45"/>
  <c r="W2" i="45"/>
  <c r="H15" i="38"/>
  <c r="H13" i="38"/>
  <c r="I15" i="38"/>
  <c r="H8" i="38"/>
  <c r="X12" i="38"/>
  <c r="I13" i="38"/>
  <c r="I8" i="38"/>
  <c r="I12" i="38"/>
  <c r="I14" i="38"/>
  <c r="H12" i="38"/>
  <c r="H14" i="38"/>
  <c r="I16" i="38"/>
  <c r="I17" i="38"/>
  <c r="I11" i="38"/>
  <c r="H16" i="38"/>
  <c r="H17" i="38"/>
  <c r="H11" i="38"/>
  <c r="X13" i="38"/>
  <c r="Y11" i="38"/>
  <c r="Y26" i="38"/>
  <c r="X27" i="38"/>
  <c r="X26" i="38"/>
  <c r="Y27" i="38"/>
  <c r="AG32" i="45" l="1"/>
  <c r="AG11" i="45"/>
  <c r="AG8" i="45"/>
  <c r="AG22" i="45"/>
  <c r="AG30" i="45"/>
  <c r="AG7" i="45"/>
  <c r="AG3" i="45"/>
  <c r="AG9" i="45"/>
  <c r="AG17" i="45"/>
  <c r="AG23" i="45"/>
  <c r="AG47" i="45"/>
  <c r="AG27" i="45"/>
  <c r="AG13" i="45"/>
  <c r="AG36" i="45"/>
  <c r="AG18" i="45"/>
  <c r="AG4" i="45"/>
  <c r="AG26" i="45"/>
  <c r="AG48" i="45"/>
  <c r="AG19" i="45"/>
  <c r="AG39" i="45"/>
  <c r="AG5" i="45"/>
  <c r="AG10" i="45"/>
  <c r="AG6" i="45"/>
  <c r="AG24" i="45"/>
  <c r="AG38" i="45"/>
  <c r="AG37" i="45"/>
  <c r="AG35" i="45"/>
  <c r="AG40" i="45"/>
  <c r="AC22" i="45"/>
  <c r="AI22" i="45" s="1"/>
  <c r="AC9" i="45"/>
  <c r="AI9" i="45" s="1"/>
  <c r="AD5" i="45"/>
  <c r="AC3" i="45"/>
  <c r="AI3" i="45" s="1"/>
  <c r="AD47" i="45"/>
  <c r="AC23" i="45"/>
  <c r="AC35" i="45"/>
  <c r="AI35" i="45" s="1"/>
  <c r="AD45" i="45"/>
  <c r="AD7" i="45"/>
  <c r="AC41" i="45"/>
  <c r="AI41" i="45" s="1"/>
  <c r="AD21" i="45"/>
  <c r="AD42" i="45"/>
  <c r="AD38" i="45"/>
  <c r="AD8" i="45"/>
  <c r="AD37" i="45"/>
  <c r="AD18" i="45"/>
  <c r="AD6" i="45"/>
  <c r="AC14" i="45"/>
  <c r="AI14" i="45" s="1"/>
  <c r="AC33" i="45"/>
  <c r="AI33" i="45" s="1"/>
  <c r="AC45" i="45"/>
  <c r="AC12" i="45"/>
  <c r="AI12" i="45" s="1"/>
  <c r="AC24" i="45"/>
  <c r="AD43" i="45"/>
  <c r="AC7" i="45"/>
  <c r="AI7" i="45" s="1"/>
  <c r="AD4" i="45"/>
  <c r="AD17" i="45"/>
  <c r="AD23" i="45"/>
  <c r="AD30" i="45"/>
  <c r="AC40" i="45"/>
  <c r="AI40" i="45" s="1"/>
  <c r="AC49" i="45"/>
  <c r="AD10" i="45"/>
  <c r="AD49" i="45"/>
  <c r="AD40" i="45"/>
  <c r="AC38" i="45"/>
  <c r="AD36" i="45"/>
  <c r="AD13" i="45"/>
  <c r="AD12" i="45"/>
  <c r="AD20" i="45"/>
  <c r="AC10" i="45"/>
  <c r="AI10" i="45" s="1"/>
  <c r="AC27" i="45"/>
  <c r="AC15" i="45"/>
  <c r="AI15" i="45" s="1"/>
  <c r="AC44" i="45"/>
  <c r="AI44" i="45" s="1"/>
  <c r="AD2" i="45"/>
  <c r="AC19" i="45"/>
  <c r="AC48" i="45"/>
  <c r="AI48" i="45" s="1"/>
  <c r="AD24" i="45"/>
  <c r="AD19" i="45"/>
  <c r="AC26" i="45"/>
  <c r="AI26" i="45" s="1"/>
  <c r="AD48" i="45"/>
  <c r="AJ48" i="45" s="1"/>
  <c r="AD14" i="45"/>
  <c r="AC20" i="45"/>
  <c r="AI20" i="45" s="1"/>
  <c r="AC29" i="45"/>
  <c r="AC31" i="45"/>
  <c r="AI31" i="45" s="1"/>
  <c r="AD29" i="45"/>
  <c r="AD27" i="45"/>
  <c r="AC16" i="45"/>
  <c r="AI16" i="45" s="1"/>
  <c r="AD33" i="45"/>
  <c r="AD44" i="45"/>
  <c r="AJ44" i="45" s="1"/>
  <c r="AD3" i="45"/>
  <c r="AD35" i="45"/>
  <c r="AC17" i="45"/>
  <c r="AI17" i="45" s="1"/>
  <c r="AC30" i="45"/>
  <c r="AC43" i="45"/>
  <c r="AI43" i="45" s="1"/>
  <c r="AC13" i="45"/>
  <c r="AI13" i="45" s="1"/>
  <c r="AG20" i="45"/>
  <c r="AG12" i="45"/>
  <c r="AG44" i="45"/>
  <c r="AG49" i="45"/>
  <c r="AG42" i="45"/>
  <c r="AG45" i="45"/>
  <c r="AG25" i="45"/>
  <c r="AG14" i="45"/>
  <c r="AC18" i="45"/>
  <c r="AI18" i="45" s="1"/>
  <c r="AC42" i="45"/>
  <c r="AC39" i="45"/>
  <c r="AI39" i="45" s="1"/>
  <c r="AC32" i="45"/>
  <c r="AD41" i="45"/>
  <c r="AD15" i="45"/>
  <c r="AD39" i="45"/>
  <c r="AE36" i="45"/>
  <c r="AD11" i="45"/>
  <c r="AD22" i="45"/>
  <c r="AD26" i="45"/>
  <c r="AC4" i="45"/>
  <c r="AD32" i="45"/>
  <c r="AD25" i="45"/>
  <c r="AD9" i="45"/>
  <c r="AC6" i="45"/>
  <c r="AD31" i="45"/>
  <c r="AD16" i="45"/>
  <c r="AC36" i="45"/>
  <c r="AI36" i="45" s="1"/>
  <c r="AC8" i="45"/>
  <c r="AI8" i="45" s="1"/>
  <c r="AG16" i="45"/>
  <c r="AG21" i="45"/>
  <c r="AG29" i="45"/>
  <c r="AG43" i="45"/>
  <c r="AG15" i="45"/>
  <c r="AG41" i="45"/>
  <c r="AG31" i="45"/>
  <c r="AG33" i="45"/>
  <c r="AG2" i="45"/>
  <c r="AI38" i="45"/>
  <c r="X21" i="45"/>
  <c r="AC21" i="45"/>
  <c r="X37" i="45"/>
  <c r="AC37" i="45"/>
  <c r="X47" i="45"/>
  <c r="AC47" i="45"/>
  <c r="X25" i="45"/>
  <c r="AC25" i="45"/>
  <c r="X5" i="45"/>
  <c r="AC5" i="45"/>
  <c r="X11" i="45"/>
  <c r="AC11" i="45"/>
  <c r="X2" i="45"/>
  <c r="AC2" i="45"/>
  <c r="X12" i="45"/>
  <c r="X45" i="45"/>
  <c r="X10" i="45"/>
  <c r="X44" i="45"/>
  <c r="X30" i="45"/>
  <c r="X17" i="45"/>
  <c r="X9" i="45"/>
  <c r="X23" i="45"/>
  <c r="X29" i="45"/>
  <c r="X24" i="45"/>
  <c r="X32" i="45"/>
  <c r="X31" i="45"/>
  <c r="X3" i="45"/>
  <c r="X13" i="45"/>
  <c r="X27" i="45"/>
  <c r="X4" i="45"/>
  <c r="X16" i="45"/>
  <c r="X18" i="45"/>
  <c r="X48" i="45"/>
  <c r="X35" i="45"/>
  <c r="X20" i="45"/>
  <c r="X6" i="45"/>
  <c r="X22" i="45"/>
  <c r="X39" i="45"/>
  <c r="X26" i="45"/>
  <c r="X14" i="45"/>
  <c r="X38" i="45"/>
  <c r="X19" i="45"/>
  <c r="X33" i="45"/>
  <c r="X43" i="45"/>
  <c r="X42" i="45"/>
  <c r="X15" i="45"/>
  <c r="X7" i="45"/>
  <c r="X8" i="45"/>
  <c r="X40" i="45"/>
  <c r="X49" i="45"/>
  <c r="X41" i="45"/>
  <c r="AJ39" i="45" l="1"/>
  <c r="AJ40" i="45"/>
  <c r="AJ31" i="45"/>
  <c r="AJ22" i="45"/>
  <c r="AJ15" i="45"/>
  <c r="AJ17" i="45"/>
  <c r="AJ12" i="45"/>
  <c r="AJ30" i="45"/>
  <c r="AJ36" i="45"/>
  <c r="AJ20" i="45"/>
  <c r="AJ6" i="45"/>
  <c r="AJ4" i="45"/>
  <c r="AJ32" i="45"/>
  <c r="AJ29" i="45"/>
  <c r="AJ49" i="45"/>
  <c r="AJ42" i="45"/>
  <c r="AJ9" i="45"/>
  <c r="AJ10" i="45"/>
  <c r="AJ43" i="45"/>
  <c r="AJ3" i="45"/>
  <c r="AJ26" i="45"/>
  <c r="AJ7" i="45"/>
  <c r="AI32" i="45"/>
  <c r="AJ33" i="45"/>
  <c r="AJ16" i="45"/>
  <c r="AJ8" i="45"/>
  <c r="AE40" i="45"/>
  <c r="AE42" i="45"/>
  <c r="AK42" i="45" s="1"/>
  <c r="AE38" i="45"/>
  <c r="AE22" i="45"/>
  <c r="AK22" i="45" s="1"/>
  <c r="AE48" i="45"/>
  <c r="AE27" i="45"/>
  <c r="AK27" i="45" s="1"/>
  <c r="AE32" i="45"/>
  <c r="AE9" i="45"/>
  <c r="AK9" i="45" s="1"/>
  <c r="AE10" i="45"/>
  <c r="AE2" i="45"/>
  <c r="AK2" i="45" s="1"/>
  <c r="AE5" i="45"/>
  <c r="AE47" i="45"/>
  <c r="AK47" i="45" s="1"/>
  <c r="AE21" i="45"/>
  <c r="AE8" i="45"/>
  <c r="AK8" i="45" s="1"/>
  <c r="AE43" i="45"/>
  <c r="AE14" i="45"/>
  <c r="AK14" i="45" s="1"/>
  <c r="AE6" i="45"/>
  <c r="AE18" i="45"/>
  <c r="AK18" i="45" s="1"/>
  <c r="AE13" i="45"/>
  <c r="AE24" i="45"/>
  <c r="AK24" i="45" s="1"/>
  <c r="AE17" i="45"/>
  <c r="AE45" i="45"/>
  <c r="AK45" i="45" s="1"/>
  <c r="AE41" i="45"/>
  <c r="AE7" i="45"/>
  <c r="AK7" i="45" s="1"/>
  <c r="AE33" i="45"/>
  <c r="AE26" i="45"/>
  <c r="AK26" i="45" s="1"/>
  <c r="AE20" i="45"/>
  <c r="AE16" i="45"/>
  <c r="AK16" i="45" s="1"/>
  <c r="AE3" i="45"/>
  <c r="AE29" i="45"/>
  <c r="AK29" i="45" s="1"/>
  <c r="AE30" i="45"/>
  <c r="AE12" i="45"/>
  <c r="AE11" i="45"/>
  <c r="AE25" i="45"/>
  <c r="AK25" i="45" s="1"/>
  <c r="AE37" i="45"/>
  <c r="AJ35" i="45"/>
  <c r="AJ27" i="45"/>
  <c r="AJ14" i="45"/>
  <c r="AJ19" i="45"/>
  <c r="AJ13" i="45"/>
  <c r="AJ23" i="45"/>
  <c r="AJ18" i="45"/>
  <c r="AJ45" i="45"/>
  <c r="AJ41" i="45"/>
  <c r="AI6" i="45"/>
  <c r="AI42" i="45"/>
  <c r="AI24" i="45"/>
  <c r="AI49" i="45"/>
  <c r="AE49" i="45"/>
  <c r="AK49" i="45" s="1"/>
  <c r="AE15" i="45"/>
  <c r="AE19" i="45"/>
  <c r="AK19" i="45" s="1"/>
  <c r="AE39" i="45"/>
  <c r="AK39" i="45" s="1"/>
  <c r="AE35" i="45"/>
  <c r="AK35" i="45" s="1"/>
  <c r="AE4" i="45"/>
  <c r="AE31" i="45"/>
  <c r="AK31" i="45" s="1"/>
  <c r="AE23" i="45"/>
  <c r="AE44" i="45"/>
  <c r="AK44" i="45" s="1"/>
  <c r="AJ24" i="45"/>
  <c r="AJ38" i="45"/>
  <c r="AK36" i="45"/>
  <c r="AI4" i="45"/>
  <c r="AI30" i="45"/>
  <c r="AI29" i="45"/>
  <c r="AI19" i="45"/>
  <c r="AI27" i="45"/>
  <c r="AI45" i="45"/>
  <c r="AI23" i="45"/>
  <c r="AI2" i="45"/>
  <c r="AI47" i="45"/>
  <c r="AI21" i="45"/>
  <c r="AI5" i="45"/>
  <c r="AI11" i="45"/>
  <c r="AI25" i="45"/>
  <c r="AI37" i="45"/>
  <c r="AJ5" i="45"/>
  <c r="AJ21" i="45"/>
  <c r="AJ37" i="45"/>
  <c r="AJ25" i="45"/>
  <c r="AJ11" i="45"/>
  <c r="AJ47" i="45"/>
  <c r="AJ2" i="45"/>
  <c r="AK17" i="45" l="1"/>
  <c r="AK6" i="45"/>
  <c r="AK20" i="45"/>
  <c r="AK5" i="45"/>
  <c r="AK32" i="45"/>
  <c r="AK38" i="45"/>
  <c r="AK11" i="45"/>
  <c r="AK37" i="45"/>
  <c r="AK33" i="45"/>
  <c r="AK30" i="45"/>
  <c r="AK13" i="45"/>
  <c r="AK43" i="45"/>
  <c r="AK4" i="45"/>
  <c r="AK12" i="45"/>
  <c r="AK21" i="45"/>
  <c r="AK10" i="45"/>
  <c r="AK48" i="45"/>
  <c r="AK40" i="45"/>
  <c r="AK23" i="45"/>
  <c r="AK15" i="45"/>
  <c r="AK3" i="45"/>
  <c r="AK41" i="45"/>
</calcChain>
</file>

<file path=xl/sharedStrings.xml><?xml version="1.0" encoding="utf-8"?>
<sst xmlns="http://schemas.openxmlformats.org/spreadsheetml/2006/main" count="12053" uniqueCount="1391">
  <si>
    <t>順位</t>
  </si>
  <si>
    <t>氏名</t>
  </si>
  <si>
    <t>記録</t>
  </si>
  <si>
    <t>所属</t>
  </si>
  <si>
    <t>早稲田大学</t>
  </si>
  <si>
    <t>東京大学</t>
  </si>
  <si>
    <t>横浜国立大学</t>
  </si>
  <si>
    <t>京都大学</t>
  </si>
  <si>
    <t>東北大学</t>
  </si>
  <si>
    <t>名古屋大学</t>
  </si>
  <si>
    <t>東京工業大学</t>
  </si>
  <si>
    <t>慶応義塾大学</t>
  </si>
  <si>
    <t>大阪大学</t>
  </si>
  <si>
    <t>神戸大学</t>
  </si>
  <si>
    <t>筑波大学</t>
  </si>
  <si>
    <t>広島大学</t>
  </si>
  <si>
    <t>東京農工大学</t>
  </si>
  <si>
    <t>一橋大学</t>
  </si>
  <si>
    <t>北海道大学</t>
  </si>
  <si>
    <t>金沢大学</t>
  </si>
  <si>
    <t>茨城大学</t>
  </si>
  <si>
    <t>千葉大学</t>
  </si>
  <si>
    <t>DISQ</t>
  </si>
  <si>
    <t>平均タイム</t>
    <rPh sb="0" eb="2">
      <t>ヘイキン</t>
    </rPh>
    <phoneticPr fontId="3"/>
  </si>
  <si>
    <t>偏差</t>
    <rPh sb="0" eb="2">
      <t>ヘンサ</t>
    </rPh>
    <phoneticPr fontId="3"/>
  </si>
  <si>
    <t>中央値</t>
    <rPh sb="0" eb="2">
      <t>チュウオウ</t>
    </rPh>
    <rPh sb="2" eb="3">
      <t>アタイ</t>
    </rPh>
    <phoneticPr fontId="3"/>
  </si>
  <si>
    <t>標準偏差</t>
    <rPh sb="0" eb="2">
      <t>ヒョウジュン</t>
    </rPh>
    <rPh sb="2" eb="4">
      <t>ヘンサ</t>
    </rPh>
    <phoneticPr fontId="3"/>
  </si>
  <si>
    <t>新潟大学</t>
  </si>
  <si>
    <t>慶應義塾大学</t>
  </si>
  <si>
    <t>静岡大学</t>
  </si>
  <si>
    <t>名古屋大学4</t>
  </si>
  <si>
    <t>名古屋大学3</t>
  </si>
  <si>
    <t>名古屋大学2</t>
  </si>
  <si>
    <t>静岡大学4</t>
  </si>
  <si>
    <t>静岡大学2</t>
  </si>
  <si>
    <t>静岡大学3</t>
  </si>
  <si>
    <t>東海インカレ</t>
    <rPh sb="0" eb="2">
      <t>トウカイ</t>
    </rPh>
    <phoneticPr fontId="3"/>
  </si>
  <si>
    <t>名大OLC</t>
  </si>
  <si>
    <t>静大OLC</t>
  </si>
  <si>
    <t>名工大OLC</t>
  </si>
  <si>
    <t>竹内公一</t>
  </si>
  <si>
    <t>竹内公一</t>
    <rPh sb="0" eb="2">
      <t>タケウチ</t>
    </rPh>
    <rPh sb="2" eb="4">
      <t>コウイチ</t>
    </rPh>
    <phoneticPr fontId="3"/>
  </si>
  <si>
    <t>三浦一将</t>
  </si>
  <si>
    <t>三浦一将</t>
    <rPh sb="0" eb="2">
      <t>ミウラ</t>
    </rPh>
    <rPh sb="2" eb="3">
      <t>イチ</t>
    </rPh>
    <rPh sb="3" eb="4">
      <t>ショウ</t>
    </rPh>
    <phoneticPr fontId="3"/>
  </si>
  <si>
    <t>竹内公一</t>
    <phoneticPr fontId="3"/>
  </si>
  <si>
    <t>前野達也</t>
  </si>
  <si>
    <t>棚橋一樹</t>
  </si>
  <si>
    <t>岩垣和也</t>
  </si>
  <si>
    <t>澤入圭司</t>
  </si>
  <si>
    <t>大森総司</t>
  </si>
  <si>
    <t>林雅人</t>
  </si>
  <si>
    <t>山本智士</t>
  </si>
  <si>
    <t>川口真司</t>
  </si>
  <si>
    <t>金津怜央奈</t>
  </si>
  <si>
    <t>住吉将英</t>
  </si>
  <si>
    <t>南雲裕貴</t>
  </si>
  <si>
    <t>西嶋就平</t>
  </si>
  <si>
    <t>紅林亮平</t>
  </si>
  <si>
    <t>芦本陸</t>
  </si>
  <si>
    <t>瀧下真一</t>
  </si>
  <si>
    <t>加藤祥吾</t>
  </si>
  <si>
    <t>虎走脩平</t>
  </si>
  <si>
    <t>棟方隆司</t>
  </si>
  <si>
    <t>伊村公志</t>
  </si>
  <si>
    <t>山下裕輝</t>
  </si>
  <si>
    <t>井上祐人</t>
  </si>
  <si>
    <t>相馬健太</t>
  </si>
  <si>
    <t>宮川大輝</t>
  </si>
  <si>
    <t>宇佐美明秀</t>
  </si>
  <si>
    <t>八木勇亮</t>
  </si>
  <si>
    <t>茶谷知哉</t>
  </si>
  <si>
    <t>青木健悟</t>
  </si>
  <si>
    <t>出口智士</t>
  </si>
  <si>
    <t>葉山旺</t>
  </si>
  <si>
    <t>村上淳哉</t>
  </si>
  <si>
    <t>野村進</t>
  </si>
  <si>
    <t>森田涼介</t>
  </si>
  <si>
    <t>鈴木康照</t>
  </si>
  <si>
    <t>田牧将馬</t>
  </si>
  <si>
    <t>矢田祐樹</t>
  </si>
  <si>
    <t>伊藤拓登</t>
  </si>
  <si>
    <t>安部智晴</t>
  </si>
  <si>
    <t>京屋陽介</t>
  </si>
  <si>
    <t>飯田晟樹</t>
  </si>
  <si>
    <t>和田佳丈</t>
  </si>
  <si>
    <t>新家康弘</t>
  </si>
  <si>
    <t>片桐悟</t>
  </si>
  <si>
    <t>脇田晃秀</t>
  </si>
  <si>
    <t>桑山倫博</t>
  </si>
  <si>
    <t>天野克則</t>
  </si>
  <si>
    <t>本田明良</t>
  </si>
  <si>
    <t>花川賢人</t>
  </si>
  <si>
    <t>野澤遼斗</t>
  </si>
  <si>
    <t>渡辺立人</t>
  </si>
  <si>
    <t>前田貴仁</t>
  </si>
  <si>
    <t>山田雄太</t>
  </si>
  <si>
    <t>藤井一樹</t>
  </si>
  <si>
    <t>壁谷汰知</t>
  </si>
  <si>
    <t>細川風輝</t>
  </si>
  <si>
    <t>小俣敦宏</t>
  </si>
  <si>
    <t>杉浦航</t>
  </si>
  <si>
    <t>小塚智貴</t>
  </si>
  <si>
    <t>稲垣光希</t>
  </si>
  <si>
    <t>浅田雄一</t>
  </si>
  <si>
    <t>中村亮佑</t>
  </si>
  <si>
    <t>藤永拓</t>
  </si>
  <si>
    <t>本田志成</t>
  </si>
  <si>
    <t>河原崎光揮</t>
  </si>
  <si>
    <t>岡村和於</t>
  </si>
  <si>
    <t>込山悠生</t>
  </si>
  <si>
    <t>井高秀</t>
  </si>
  <si>
    <t>松永隼</t>
  </si>
  <si>
    <t>岸田航陽</t>
  </si>
  <si>
    <t>松村裕輝</t>
  </si>
  <si>
    <t>前川泰吉</t>
  </si>
  <si>
    <t>高木悠甫</t>
  </si>
  <si>
    <t>粟生啓介</t>
  </si>
  <si>
    <t>小野達章</t>
  </si>
  <si>
    <t>杉浦智樹</t>
  </si>
  <si>
    <t>澤田陸</t>
  </si>
  <si>
    <t>森田悠生</t>
  </si>
  <si>
    <t>藤井悠輝</t>
  </si>
  <si>
    <t>加藤宏明</t>
  </si>
  <si>
    <t>石川創也</t>
  </si>
  <si>
    <t>南吏玖</t>
  </si>
  <si>
    <t>柴克樹</t>
  </si>
  <si>
    <t>速水駿</t>
  </si>
  <si>
    <t>谷平光一</t>
  </si>
  <si>
    <t>鈴木雄太</t>
  </si>
  <si>
    <t>鈴木啓耀</t>
  </si>
  <si>
    <t>森下晃成</t>
  </si>
  <si>
    <t>棚橋一樹</t>
    <phoneticPr fontId="3"/>
  </si>
  <si>
    <t>三浦一将</t>
    <phoneticPr fontId="3"/>
  </si>
  <si>
    <t>小谷淳史</t>
  </si>
  <si>
    <t>横江薫</t>
  </si>
  <si>
    <t>脇慎一郎</t>
  </si>
  <si>
    <t>杉田和也</t>
  </si>
  <si>
    <t>加藤祥伍</t>
  </si>
  <si>
    <t>桑山典博</t>
  </si>
  <si>
    <t>星野元希</t>
  </si>
  <si>
    <t>白鳥大毅</t>
  </si>
  <si>
    <t>東海スプリントセレ</t>
    <rPh sb="0" eb="2">
      <t>トウカイ</t>
    </rPh>
    <phoneticPr fontId="3"/>
  </si>
  <si>
    <t>桃井陽佑</t>
  </si>
  <si>
    <t>種市雅也</t>
  </si>
  <si>
    <t>伊藤樹</t>
  </si>
  <si>
    <t>大橋陽樹</t>
  </si>
  <si>
    <t>上島浩平</t>
  </si>
  <si>
    <t>伴広輝</t>
  </si>
  <si>
    <t>北見匠</t>
  </si>
  <si>
    <t>青芳龍</t>
  </si>
  <si>
    <t>山本明史</t>
  </si>
  <si>
    <t>川島聖也</t>
  </si>
  <si>
    <t>森河俊成</t>
  </si>
  <si>
    <t>八重樫篤矢</t>
  </si>
  <si>
    <t>横山裕晃</t>
  </si>
  <si>
    <t>椎名晃丈</t>
  </si>
  <si>
    <t>下江健史</t>
  </si>
  <si>
    <t>宮本樹</t>
  </si>
  <si>
    <t>豊田健登</t>
  </si>
  <si>
    <t>殿垣佳治</t>
  </si>
  <si>
    <t>渡邊大地</t>
  </si>
  <si>
    <t>中村僚宏</t>
  </si>
  <si>
    <t>上村太城</t>
  </si>
  <si>
    <t>小寺義伸</t>
  </si>
  <si>
    <t>小原和彦</t>
  </si>
  <si>
    <t>川名竣介</t>
  </si>
  <si>
    <t>上野康平</t>
  </si>
  <si>
    <t>櫻木嵩斗</t>
  </si>
  <si>
    <t>渡邊駿太</t>
  </si>
  <si>
    <t>長谷川望</t>
  </si>
  <si>
    <t>岡本洸彰</t>
  </si>
  <si>
    <t>金田蓮</t>
  </si>
  <si>
    <t>村井智也</t>
  </si>
  <si>
    <t>長井健太</t>
  </si>
  <si>
    <t>菅原晨太郎</t>
  </si>
  <si>
    <t>小松宗一郎</t>
  </si>
  <si>
    <t>石田晴輝</t>
  </si>
  <si>
    <t>茂原瑞基</t>
  </si>
  <si>
    <t>嶋崎渉</t>
  </si>
  <si>
    <t>谷口惠祐</t>
  </si>
  <si>
    <t>山本哲也</t>
  </si>
  <si>
    <t>椎名渉</t>
  </si>
  <si>
    <t>三家本雄貴</t>
  </si>
  <si>
    <t>高見澤翔一</t>
  </si>
  <si>
    <t>渡辺鷹志</t>
  </si>
  <si>
    <t>塩平真士</t>
  </si>
  <si>
    <t>薗部駿太</t>
  </si>
  <si>
    <t>齋藤佑樹</t>
  </si>
  <si>
    <t>浅井寛之</t>
  </si>
  <si>
    <t>冨田智司</t>
  </si>
  <si>
    <t>濱宇津佑亮</t>
  </si>
  <si>
    <t>柴沼健</t>
  </si>
  <si>
    <t>稲森剛</t>
  </si>
  <si>
    <t>佐藤遼平</t>
  </si>
  <si>
    <t>岩井龍之介</t>
  </si>
  <si>
    <t>長岡凌生</t>
  </si>
  <si>
    <t>谷口文弥</t>
  </si>
  <si>
    <t>田中創</t>
  </si>
  <si>
    <t>大石洋輔</t>
  </si>
  <si>
    <t>小牧弘季</t>
  </si>
  <si>
    <t>伊藤光祐</t>
  </si>
  <si>
    <t>松本萌希</t>
  </si>
  <si>
    <t>小池椋介</t>
  </si>
  <si>
    <t>大田将司</t>
  </si>
  <si>
    <t>金子哲士</t>
  </si>
  <si>
    <t>清水俊祐</t>
  </si>
  <si>
    <t>若松甫</t>
  </si>
  <si>
    <t>大野絢平</t>
  </si>
  <si>
    <t>衣笠舜登</t>
  </si>
  <si>
    <t>櫻井一樹</t>
  </si>
  <si>
    <t>和佐田祥太朗</t>
  </si>
  <si>
    <t>池田匠</t>
  </si>
  <si>
    <t>森川周</t>
  </si>
  <si>
    <t>江野弘太郎</t>
  </si>
  <si>
    <t>奥尾優理</t>
  </si>
  <si>
    <t>宮嶋哲矢</t>
  </si>
  <si>
    <t>河北拓人</t>
  </si>
  <si>
    <t>太田知也</t>
  </si>
  <si>
    <t>遠藤匠真</t>
  </si>
  <si>
    <t>本村汰一朗</t>
  </si>
  <si>
    <t>西下遼介</t>
  </si>
  <si>
    <t>河野貴大</t>
  </si>
  <si>
    <t>楠健志</t>
  </si>
  <si>
    <t>杉本舜</t>
  </si>
  <si>
    <t>丸山ゆう</t>
  </si>
  <si>
    <t>山内優太</t>
  </si>
  <si>
    <t>トータス</t>
  </si>
  <si>
    <t>O-Support</t>
  </si>
  <si>
    <t>朱雀OK</t>
  </si>
  <si>
    <t>OLCルーパー</t>
  </si>
  <si>
    <t>みちの会</t>
  </si>
  <si>
    <t>京葉OLクラブ</t>
  </si>
  <si>
    <t>入間市OLC</t>
  </si>
  <si>
    <t>京大ＯＬＣ</t>
  </si>
  <si>
    <t>早大OC</t>
  </si>
  <si>
    <t>京都OLC</t>
  </si>
  <si>
    <t>KOLC</t>
  </si>
  <si>
    <t>ES関東クラブ</t>
  </si>
  <si>
    <t>じゃじゃじゃOC</t>
  </si>
  <si>
    <t>東大OLK</t>
  </si>
  <si>
    <t>阪大OLC</t>
  </si>
  <si>
    <t>浜松学院大学短期大学部</t>
  </si>
  <si>
    <t>横浜市立大学</t>
  </si>
  <si>
    <t>東北大OLC</t>
  </si>
  <si>
    <t>P1</t>
  </si>
  <si>
    <t>P9</t>
  </si>
  <si>
    <t>DNF</t>
  </si>
  <si>
    <t>杏友会</t>
  </si>
  <si>
    <t>結城克哉</t>
  </si>
  <si>
    <t>小泉成行</t>
  </si>
  <si>
    <t>築地孝和</t>
  </si>
  <si>
    <t>谷川友太</t>
  </si>
  <si>
    <t>柳下大</t>
  </si>
  <si>
    <t>寺垣内航</t>
  </si>
  <si>
    <t>猪俣祐貴</t>
  </si>
  <si>
    <t>小泉知貴</t>
  </si>
  <si>
    <t>松下睦生</t>
  </si>
  <si>
    <t>南河駿</t>
  </si>
  <si>
    <t>宮西優太郎</t>
  </si>
  <si>
    <t>堀田遼</t>
  </si>
  <si>
    <t>橘孝祐</t>
  </si>
  <si>
    <t>藤原大樹</t>
  </si>
  <si>
    <t>松澤俊行</t>
  </si>
  <si>
    <t>加藤岬</t>
  </si>
  <si>
    <t>粂潤哉</t>
  </si>
  <si>
    <t>角田貴大</t>
  </si>
  <si>
    <t>新隆徳</t>
  </si>
  <si>
    <t>堀尾健太郎</t>
  </si>
  <si>
    <t>菅谷裕志</t>
  </si>
  <si>
    <t>松井健哉</t>
  </si>
  <si>
    <t>橋本正毅</t>
  </si>
  <si>
    <t>尾崎弘和</t>
  </si>
  <si>
    <t>松尾怜治</t>
  </si>
  <si>
    <t>東海高校</t>
  </si>
  <si>
    <t>麻布学園OLK</t>
  </si>
  <si>
    <t>サン・スーシ</t>
  </si>
  <si>
    <t>新潟大学OC</t>
  </si>
  <si>
    <t>筑波大附属高等学校</t>
  </si>
  <si>
    <t>P4</t>
  </si>
  <si>
    <t>P7</t>
  </si>
  <si>
    <t>唐木朋也</t>
  </si>
  <si>
    <t>祖父江有祐</t>
  </si>
  <si>
    <t>谷野文史</t>
  </si>
  <si>
    <t>金子隼人</t>
  </si>
  <si>
    <t>鈴木京佑</t>
  </si>
  <si>
    <t>根本夏林</t>
  </si>
  <si>
    <t>滝沢壮太</t>
  </si>
  <si>
    <t>龍堀巧</t>
  </si>
  <si>
    <t>国沢琉</t>
  </si>
  <si>
    <t>森清星也</t>
  </si>
  <si>
    <t>岩味桜祐</t>
  </si>
  <si>
    <t>伊藤祐</t>
  </si>
  <si>
    <t>金大OLC</t>
  </si>
  <si>
    <t>静岡OLC</t>
  </si>
  <si>
    <t>練馬OLC</t>
  </si>
  <si>
    <t>北大OLC</t>
  </si>
  <si>
    <t>神奈川県川崎市</t>
  </si>
  <si>
    <t>東工大OLT</t>
  </si>
  <si>
    <t>丘の上</t>
  </si>
  <si>
    <t>長野県OL協会</t>
  </si>
  <si>
    <t>八ヶ岳レジャーセンター</t>
  </si>
  <si>
    <t>ときわ走林会</t>
  </si>
  <si>
    <t>静岡大学OLC</t>
  </si>
  <si>
    <t>つばめ会27期</t>
  </si>
  <si>
    <t>広大OLC</t>
  </si>
  <si>
    <t>浜松OLC</t>
  </si>
  <si>
    <t>紅萠会</t>
  </si>
  <si>
    <t>大阪OLC</t>
  </si>
  <si>
    <t>HKIOF</t>
  </si>
  <si>
    <t>P2</t>
  </si>
  <si>
    <t>P5</t>
  </si>
  <si>
    <t>つばめ会</t>
  </si>
  <si>
    <t>P6</t>
  </si>
  <si>
    <t>緑桜会</t>
  </si>
  <si>
    <t>ECL</t>
  </si>
  <si>
    <t>入江崇</t>
  </si>
  <si>
    <t>大竹達也</t>
  </si>
  <si>
    <t>長縄知晃</t>
  </si>
  <si>
    <t>平山遼太</t>
  </si>
  <si>
    <t>新田見俊宣</t>
  </si>
  <si>
    <t>小向和希</t>
  </si>
  <si>
    <t>杉浦弘太郎</t>
  </si>
  <si>
    <t>嶋岡雅浩</t>
  </si>
  <si>
    <t>湯浅博晶</t>
  </si>
  <si>
    <t>金谷敏行</t>
  </si>
  <si>
    <t>蔵田真彦</t>
  </si>
  <si>
    <t>桑原大樹</t>
  </si>
  <si>
    <t>田中基士</t>
  </si>
  <si>
    <t>黒田幹朗</t>
  </si>
  <si>
    <t>近藤康満</t>
  </si>
  <si>
    <t>八神遥介</t>
  </si>
  <si>
    <t>稲田優幸</t>
  </si>
  <si>
    <t>田濃邦彦</t>
  </si>
  <si>
    <t>倉地草太</t>
  </si>
  <si>
    <t>石野夏幹</t>
  </si>
  <si>
    <t>山川登</t>
  </si>
  <si>
    <t>村上巧</t>
  </si>
  <si>
    <t>内藤愉孝</t>
  </si>
  <si>
    <t>比企野純一</t>
  </si>
  <si>
    <t>大田雄哉</t>
  </si>
  <si>
    <t>大東祐汰</t>
  </si>
  <si>
    <t>石渡望</t>
  </si>
  <si>
    <t>西名慧史</t>
  </si>
  <si>
    <t>太田裕士</t>
  </si>
  <si>
    <t>田中翔大</t>
  </si>
  <si>
    <t>玉木圭介</t>
  </si>
  <si>
    <t>山森汐莉</t>
  </si>
  <si>
    <t>白誕安</t>
  </si>
  <si>
    <t>板橋侑樹</t>
  </si>
  <si>
    <t>石山良太</t>
  </si>
  <si>
    <t>藤原真吾</t>
  </si>
  <si>
    <t>芳賀太史</t>
  </si>
  <si>
    <t>前田典歩</t>
  </si>
  <si>
    <t>濱口広</t>
  </si>
  <si>
    <t>大石征裕</t>
  </si>
  <si>
    <t>豊田伸平</t>
  </si>
  <si>
    <t>池田直人</t>
  </si>
  <si>
    <t>秋山周平</t>
  </si>
  <si>
    <t>岸祥太郎</t>
  </si>
  <si>
    <t>横浜OLクラブ</t>
  </si>
  <si>
    <t>渋谷で走る会</t>
  </si>
  <si>
    <t>三河OLC</t>
  </si>
  <si>
    <t>チームR</t>
  </si>
  <si>
    <t>永福OLC</t>
  </si>
  <si>
    <t>福島OLC</t>
  </si>
  <si>
    <t>昭和区</t>
  </si>
  <si>
    <t>長岡OLC</t>
  </si>
  <si>
    <t>京大OB</t>
  </si>
  <si>
    <t>千葉大OLC</t>
  </si>
  <si>
    <t>青葉会</t>
  </si>
  <si>
    <t>青波走行会</t>
  </si>
  <si>
    <t>OLP兵庫</t>
  </si>
  <si>
    <t>P3</t>
  </si>
  <si>
    <t>P10</t>
  </si>
  <si>
    <t>名大OB</t>
  </si>
  <si>
    <t>P17</t>
  </si>
  <si>
    <t>田邉拓也</t>
  </si>
  <si>
    <t>篠原岳夫</t>
  </si>
  <si>
    <t>村越真</t>
  </si>
  <si>
    <t>戸上直哉</t>
  </si>
  <si>
    <t>石坂翼樹</t>
  </si>
  <si>
    <t>国沢五月</t>
  </si>
  <si>
    <t>田中悠</t>
  </si>
  <si>
    <t>和田康次郎</t>
  </si>
  <si>
    <t>渡辺研也</t>
  </si>
  <si>
    <t>前田裕太</t>
  </si>
  <si>
    <t>安中勇大</t>
  </si>
  <si>
    <t>是永大地</t>
  </si>
  <si>
    <t>西村駿</t>
  </si>
  <si>
    <t>春日直也</t>
  </si>
  <si>
    <t>久米悠介</t>
  </si>
  <si>
    <t>外石裕太郎</t>
  </si>
  <si>
    <t>中谷鴻太</t>
  </si>
  <si>
    <t>河本将毅</t>
  </si>
  <si>
    <t>神谷孫斗</t>
  </si>
  <si>
    <t>戸澤貴志</t>
  </si>
  <si>
    <t>古田島貴之</t>
  </si>
  <si>
    <t>近藤恭一郎</t>
  </si>
  <si>
    <t>大木孝</t>
  </si>
  <si>
    <t>得能渉</t>
  </si>
  <si>
    <t>久米田誉晃</t>
  </si>
  <si>
    <t>清水伸好</t>
  </si>
  <si>
    <t>坂口祐生</t>
  </si>
  <si>
    <t>岩城大行</t>
  </si>
  <si>
    <t>古屋洸</t>
  </si>
  <si>
    <t>大江恒男</t>
  </si>
  <si>
    <t>磯邉岳晃</t>
  </si>
  <si>
    <t>小池剛大</t>
  </si>
  <si>
    <t>柏田芳樹</t>
  </si>
  <si>
    <t>高柳知朗</t>
  </si>
  <si>
    <t>石原湧樹</t>
  </si>
  <si>
    <t>加藤翔伍</t>
  </si>
  <si>
    <t>今泉将</t>
  </si>
  <si>
    <t>P8</t>
  </si>
  <si>
    <t>池田直樹</t>
  </si>
  <si>
    <t>国沢楽</t>
  </si>
  <si>
    <t>久保木航</t>
  </si>
  <si>
    <t>古殿直也</t>
  </si>
  <si>
    <t>中村太亮</t>
  </si>
  <si>
    <t>片岡勇仁</t>
  </si>
  <si>
    <t>熊澤拓飛</t>
  </si>
  <si>
    <t>生田崚</t>
  </si>
  <si>
    <t>菅野裕貴</t>
  </si>
  <si>
    <t>高橋洸太</t>
  </si>
  <si>
    <t>久保川和馬</t>
  </si>
  <si>
    <t>阿部央幸</t>
  </si>
  <si>
    <t>星野蒼太</t>
  </si>
  <si>
    <t>早川颯亮</t>
  </si>
  <si>
    <t>千坂美瑞希</t>
  </si>
  <si>
    <t>M20E</t>
    <phoneticPr fontId="3"/>
  </si>
  <si>
    <t>M20A</t>
    <phoneticPr fontId="3"/>
  </si>
  <si>
    <t>M21A1</t>
  </si>
  <si>
    <t>M21A1</t>
    <phoneticPr fontId="3"/>
  </si>
  <si>
    <t>M21A2</t>
  </si>
  <si>
    <t>M21A2</t>
    <phoneticPr fontId="3"/>
  </si>
  <si>
    <t>順位</t>
    <rPh sb="0" eb="2">
      <t>ジュンイ</t>
    </rPh>
    <phoneticPr fontId="3"/>
  </si>
  <si>
    <t>東海SS</t>
    <rPh sb="0" eb="2">
      <t>トウカイ</t>
    </rPh>
    <phoneticPr fontId="3"/>
  </si>
  <si>
    <t>東海IC</t>
    <rPh sb="0" eb="2">
      <t>トウカイ</t>
    </rPh>
    <phoneticPr fontId="3"/>
  </si>
  <si>
    <t>ICS</t>
    <phoneticPr fontId="3"/>
  </si>
  <si>
    <t>ICL</t>
    <phoneticPr fontId="3"/>
  </si>
  <si>
    <t>スコア</t>
    <phoneticPr fontId="3"/>
  </si>
  <si>
    <t>全日本</t>
    <rPh sb="0" eb="3">
      <t>ゼンニホン</t>
    </rPh>
    <phoneticPr fontId="3"/>
  </si>
  <si>
    <t>M21E</t>
    <phoneticPr fontId="3"/>
  </si>
  <si>
    <t>インカレスプリント2018</t>
    <phoneticPr fontId="3"/>
  </si>
  <si>
    <t>インカレロング2018</t>
    <phoneticPr fontId="3"/>
  </si>
  <si>
    <t>ME</t>
    <phoneticPr fontId="3"/>
  </si>
  <si>
    <t>最高成績</t>
    <rPh sb="0" eb="2">
      <t>サイコウ</t>
    </rPh>
    <rPh sb="2" eb="4">
      <t>セイセキ</t>
    </rPh>
    <phoneticPr fontId="3"/>
  </si>
  <si>
    <t>大会名</t>
    <rPh sb="0" eb="2">
      <t>タイカイ</t>
    </rPh>
    <rPh sb="2" eb="3">
      <t>メイ</t>
    </rPh>
    <phoneticPr fontId="3"/>
  </si>
  <si>
    <t>クラス</t>
    <phoneticPr fontId="3"/>
  </si>
  <si>
    <t>京葉OLC</t>
  </si>
  <si>
    <t>京大OLC</t>
  </si>
  <si>
    <t>川越OLC</t>
  </si>
  <si>
    <t>OLC珈琲</t>
  </si>
  <si>
    <t>名古屋大学院</t>
  </si>
  <si>
    <t>浜松市</t>
  </si>
  <si>
    <t>Kolc</t>
  </si>
  <si>
    <t>加西中学校</t>
  </si>
  <si>
    <t>方向音痴会</t>
  </si>
  <si>
    <t>kolc</t>
  </si>
  <si>
    <t>富山OLC</t>
  </si>
  <si>
    <t>つるまいOLC</t>
  </si>
  <si>
    <t>HKOC</t>
  </si>
  <si>
    <t>金沢メタ坊～ず</t>
  </si>
  <si>
    <t>岡本将志</t>
  </si>
  <si>
    <t>亀家貴志</t>
  </si>
  <si>
    <t>古池将樹</t>
  </si>
  <si>
    <t>片岡佑太</t>
  </si>
  <si>
    <t>福田雅秀</t>
  </si>
  <si>
    <t>和久田好秀</t>
  </si>
  <si>
    <t>南部三王</t>
  </si>
  <si>
    <t>樋口一志</t>
  </si>
  <si>
    <t>永松敦</t>
  </si>
  <si>
    <t>平野大輔</t>
  </si>
  <si>
    <t>横田智也</t>
  </si>
  <si>
    <t>藤本拓也</t>
  </si>
  <si>
    <t>福井陽貴</t>
  </si>
  <si>
    <t>田中創士</t>
  </si>
  <si>
    <t>山口雅弘</t>
  </si>
  <si>
    <t>長良颯太</t>
  </si>
  <si>
    <t>岩瀬史明</t>
  </si>
  <si>
    <t>上島通浩</t>
  </si>
  <si>
    <t>小池英希</t>
  </si>
  <si>
    <t>小澤宏紀</t>
  </si>
  <si>
    <t>中嶋律起</t>
  </si>
  <si>
    <t>IoPanWong</t>
  </si>
  <si>
    <t>畝林誠</t>
  </si>
  <si>
    <t>根ノ上</t>
    <rPh sb="0" eb="1">
      <t>ネ</t>
    </rPh>
    <rPh sb="2" eb="3">
      <t>ウエ</t>
    </rPh>
    <phoneticPr fontId="3"/>
  </si>
  <si>
    <t>MA</t>
    <phoneticPr fontId="3"/>
  </si>
  <si>
    <t>茨大OLD</t>
  </si>
  <si>
    <t>赤城山熊走</t>
  </si>
  <si>
    <t>OLK30期</t>
  </si>
  <si>
    <t>長岡ＯＬＣ</t>
  </si>
  <si>
    <t>OLK37期</t>
  </si>
  <si>
    <t>中野喬博</t>
  </si>
  <si>
    <t>小林大悟</t>
  </si>
  <si>
    <t>東将央</t>
  </si>
  <si>
    <t>川﨑翔</t>
  </si>
  <si>
    <t>桑原恒平</t>
  </si>
  <si>
    <t>望月ヤマト</t>
  </si>
  <si>
    <t>衣川浩輔</t>
  </si>
  <si>
    <t>浜野奎</t>
  </si>
  <si>
    <t>吉岡英晃</t>
  </si>
  <si>
    <t>三好将志</t>
  </si>
  <si>
    <t>鈴木大喜</t>
  </si>
  <si>
    <t>藤田純矢</t>
  </si>
  <si>
    <t>大倉崚吾</t>
  </si>
  <si>
    <t>堀江優貴</t>
  </si>
  <si>
    <t>阿部稜</t>
  </si>
  <si>
    <t>砂原和允</t>
  </si>
  <si>
    <t>中村直暉</t>
  </si>
  <si>
    <t>野沢星雅</t>
  </si>
  <si>
    <t>大橋遼</t>
  </si>
  <si>
    <t>蛭田晃仁</t>
  </si>
  <si>
    <t>菅沼友仁</t>
  </si>
  <si>
    <t>岡田怜真</t>
  </si>
  <si>
    <t>岩佐一大</t>
  </si>
  <si>
    <t>三科圭史</t>
  </si>
  <si>
    <t>新貝康将</t>
  </si>
  <si>
    <t>伊藤拓斗</t>
  </si>
  <si>
    <t>桃本一輝</t>
  </si>
  <si>
    <t>杏友会/es関東c</t>
  </si>
  <si>
    <t>神大OLK</t>
  </si>
  <si>
    <t>チーバ君を応援する会</t>
  </si>
  <si>
    <t>参</t>
  </si>
  <si>
    <t>紺野俊介</t>
  </si>
  <si>
    <t>木島佑輔</t>
  </si>
  <si>
    <t>細川知希</t>
  </si>
  <si>
    <t>坂梨敬哉</t>
  </si>
  <si>
    <t>早川徹彦</t>
  </si>
  <si>
    <t>原田龍馬</t>
  </si>
  <si>
    <t>吉澤雄大</t>
  </si>
  <si>
    <t>三瀬遼太郎</t>
  </si>
  <si>
    <t>小山清</t>
  </si>
  <si>
    <t>上村大城</t>
  </si>
  <si>
    <t>江野弘太朗</t>
  </si>
  <si>
    <t>徳増宏基</t>
  </si>
  <si>
    <t>千葉妙</t>
  </si>
  <si>
    <t>七五三碧</t>
  </si>
  <si>
    <t>藤本翔太</t>
  </si>
  <si>
    <t>新粥文哉</t>
  </si>
  <si>
    <t>植田翔大</t>
  </si>
  <si>
    <t>石井悠太</t>
  </si>
  <si>
    <t>尾山直駿</t>
  </si>
  <si>
    <t>原田慧吾</t>
  </si>
  <si>
    <t>内海瞭</t>
  </si>
  <si>
    <t>小柴滉平</t>
  </si>
  <si>
    <t>小野裕登</t>
  </si>
  <si>
    <t>泰井宙輝</t>
  </si>
  <si>
    <t>清水有希</t>
  </si>
  <si>
    <t>高橋秀明</t>
  </si>
  <si>
    <t>平野光</t>
  </si>
  <si>
    <t>榎智弘</t>
  </si>
  <si>
    <t>法月奏太</t>
  </si>
  <si>
    <t>東大OLK</t>
    <rPh sb="0" eb="2">
      <t>トウダイ</t>
    </rPh>
    <phoneticPr fontId="3"/>
  </si>
  <si>
    <t>岩手大学</t>
  </si>
  <si>
    <t>福島大学</t>
  </si>
  <si>
    <t>MUL1</t>
  </si>
  <si>
    <t>MUL1</t>
    <phoneticPr fontId="3"/>
  </si>
  <si>
    <t>MUL2</t>
  </si>
  <si>
    <t>MUL3</t>
  </si>
  <si>
    <t>森元駿介</t>
  </si>
  <si>
    <t>三好将史</t>
  </si>
  <si>
    <t>種澤遼太郎</t>
  </si>
  <si>
    <t>髙本育弥</t>
  </si>
  <si>
    <t>五十嵐央人</t>
  </si>
  <si>
    <t>堀江直人</t>
  </si>
  <si>
    <t>上野渉</t>
  </si>
  <si>
    <t>小川一真</t>
  </si>
  <si>
    <t>島田雄二</t>
  </si>
  <si>
    <t>石森晃</t>
  </si>
  <si>
    <t>鈴木皓紀</t>
  </si>
  <si>
    <t>田中陽祐</t>
  </si>
  <si>
    <t>小平修</t>
  </si>
  <si>
    <t>土井一輝</t>
  </si>
  <si>
    <t>吉原幸輝</t>
  </si>
  <si>
    <t>佐藤公洋</t>
  </si>
  <si>
    <t>斎藤滉弥</t>
  </si>
  <si>
    <t>佐藤太一</t>
  </si>
  <si>
    <t>石田健太郎</t>
  </si>
  <si>
    <t>佐藤世帆</t>
  </si>
  <si>
    <t>河合郁弥</t>
  </si>
  <si>
    <t>米沢嘉彦</t>
  </si>
  <si>
    <t>白旗洸太</t>
  </si>
  <si>
    <t>佐藤和真</t>
  </si>
  <si>
    <t>清水慎太郎</t>
  </si>
  <si>
    <t>瀬領勇司</t>
  </si>
  <si>
    <t>窪田信司</t>
  </si>
  <si>
    <t>柳康太</t>
  </si>
  <si>
    <t>後藤幸大</t>
  </si>
  <si>
    <t>熊谷新吉</t>
  </si>
  <si>
    <t>吉田輝</t>
  </si>
  <si>
    <t>山下政泰</t>
  </si>
  <si>
    <t>高松涼</t>
  </si>
  <si>
    <t>佐藤健斗</t>
  </si>
  <si>
    <t>荒井純</t>
  </si>
  <si>
    <t>二瓶勢真</t>
  </si>
  <si>
    <t>高野陽平</t>
  </si>
  <si>
    <t>熊谷隼</t>
  </si>
  <si>
    <t>青野綾介</t>
  </si>
  <si>
    <t>安達郁哉</t>
  </si>
  <si>
    <t>西村肇倫</t>
  </si>
  <si>
    <t>木下雄大</t>
  </si>
  <si>
    <t>田口滉一</t>
  </si>
  <si>
    <t>室谷拓冶</t>
  </si>
  <si>
    <t>岡田翔太</t>
  </si>
  <si>
    <t>大屋和貴</t>
  </si>
  <si>
    <t>池田順一</t>
  </si>
  <si>
    <t>鎌田和希</t>
  </si>
  <si>
    <t>今井雅啓</t>
  </si>
  <si>
    <t>木下達仁</t>
  </si>
  <si>
    <t>山越広登</t>
  </si>
  <si>
    <t>奥脇琢朗</t>
  </si>
  <si>
    <t>飛島寛人</t>
  </si>
  <si>
    <t>関戸一樹</t>
  </si>
  <si>
    <t>村本周平</t>
  </si>
  <si>
    <t>岩手県立大学</t>
  </si>
  <si>
    <t>金沢工業大学</t>
  </si>
  <si>
    <t>MUL2</t>
    <phoneticPr fontId="3"/>
  </si>
  <si>
    <t>渡邊寛希</t>
  </si>
  <si>
    <t>鳥居洸太</t>
  </si>
  <si>
    <t>小泉惇平</t>
  </si>
  <si>
    <t>保苅優</t>
  </si>
  <si>
    <t>到津春樹</t>
  </si>
  <si>
    <t>篠原幹博</t>
  </si>
  <si>
    <t>川崎翔</t>
  </si>
  <si>
    <t>後藤和樹</t>
  </si>
  <si>
    <t>田中駿行</t>
  </si>
  <si>
    <t>吉田薪史</t>
  </si>
  <si>
    <t>島崎誠也</t>
  </si>
  <si>
    <t>吉田涼哉</t>
  </si>
  <si>
    <t>松本明訓</t>
  </si>
  <si>
    <t>瀬田龍之介</t>
  </si>
  <si>
    <t>西平楽</t>
  </si>
  <si>
    <t>出原優一</t>
  </si>
  <si>
    <t>池宮大稀</t>
  </si>
  <si>
    <t>深野広大</t>
  </si>
  <si>
    <t>池田京史</t>
  </si>
  <si>
    <t>津田卓磨</t>
  </si>
  <si>
    <t>徳地研人</t>
  </si>
  <si>
    <t>山田基生</t>
  </si>
  <si>
    <t>石井大成</t>
  </si>
  <si>
    <t>山﨑星雅</t>
  </si>
  <si>
    <t>福永貴弘</t>
  </si>
  <si>
    <t>古川智也</t>
  </si>
  <si>
    <t>清水裕太</t>
  </si>
  <si>
    <t>竹内佑輔</t>
  </si>
  <si>
    <t>宮下旺</t>
  </si>
  <si>
    <t>三上拓真</t>
  </si>
  <si>
    <t>森田夏水</t>
  </si>
  <si>
    <t>石崎建</t>
  </si>
  <si>
    <t>浴歩輝</t>
  </si>
  <si>
    <t>長谷川拓海</t>
  </si>
  <si>
    <t>屋口正鷹</t>
  </si>
  <si>
    <t>荒木亮哉</t>
  </si>
  <si>
    <t>森泉達貴</t>
  </si>
  <si>
    <t>黒澤祐貴</t>
  </si>
  <si>
    <t>周藤裕</t>
  </si>
  <si>
    <t>村山泰眸</t>
  </si>
  <si>
    <t>長谷川野</t>
  </si>
  <si>
    <t>小池一輝</t>
  </si>
  <si>
    <t>豊國郁人</t>
  </si>
  <si>
    <t>飯田泰史</t>
  </si>
  <si>
    <t>森山凌佑</t>
  </si>
  <si>
    <t>松永佳大</t>
  </si>
  <si>
    <t>坂田誠智</t>
  </si>
  <si>
    <t>北川賢也</t>
  </si>
  <si>
    <t>神戸麻衣</t>
  </si>
  <si>
    <t>篠﨑崇智</t>
  </si>
  <si>
    <t>長南昌吾</t>
  </si>
  <si>
    <t>日吉将大</t>
  </si>
  <si>
    <t>山浦夏樹</t>
  </si>
  <si>
    <t>尾崎涼太</t>
  </si>
  <si>
    <t>小森達郎</t>
  </si>
  <si>
    <t>稲島一真</t>
  </si>
  <si>
    <t>本多一成</t>
  </si>
  <si>
    <t>押切嶺於</t>
  </si>
  <si>
    <t>橋本勇士</t>
  </si>
  <si>
    <t>柿沼晴喜</t>
  </si>
  <si>
    <t>岩﨑正嗣</t>
  </si>
  <si>
    <t>植木崇史</t>
  </si>
  <si>
    <t>山下聡太</t>
  </si>
  <si>
    <t>島津仁</t>
  </si>
  <si>
    <t>佐々木海斗</t>
  </si>
  <si>
    <t>関東学院大学</t>
  </si>
  <si>
    <t>東京理科大学</t>
  </si>
  <si>
    <t>MUL3</t>
    <phoneticPr fontId="3"/>
  </si>
  <si>
    <t>佐藤誠也</t>
  </si>
  <si>
    <t>高橋英人</t>
  </si>
  <si>
    <t>常見圭汰</t>
  </si>
  <si>
    <t>沖中陽幸</t>
  </si>
  <si>
    <t>鶴原啓</t>
  </si>
  <si>
    <t>清水直</t>
  </si>
  <si>
    <t>邊見侑也</t>
  </si>
  <si>
    <t>今松亮太</t>
  </si>
  <si>
    <t>稲岡雄介</t>
  </si>
  <si>
    <t>髙野智也</t>
  </si>
  <si>
    <t>小山正伍</t>
  </si>
  <si>
    <t>三浦開登</t>
  </si>
  <si>
    <t>神野直紀</t>
  </si>
  <si>
    <t>丸山真輝</t>
  </si>
  <si>
    <t>石田大地</t>
  </si>
  <si>
    <t>柴山大侑</t>
  </si>
  <si>
    <t>土屋祐太朗</t>
  </si>
  <si>
    <t>林俊充</t>
  </si>
  <si>
    <t>小林亮太</t>
  </si>
  <si>
    <t>硲田捷将</t>
  </si>
  <si>
    <t>髙橋郁磨</t>
  </si>
  <si>
    <t>瀬川桃花</t>
  </si>
  <si>
    <t>中島颯大</t>
  </si>
  <si>
    <t>福山亮部</t>
  </si>
  <si>
    <t>豊澤義文</t>
  </si>
  <si>
    <t>板岡拓郎</t>
  </si>
  <si>
    <t>田中裕太郎</t>
  </si>
  <si>
    <t>坂本健悟</t>
  </si>
  <si>
    <t>石田尚大</t>
  </si>
  <si>
    <t>天木祐希</t>
  </si>
  <si>
    <t>関塚大誠</t>
  </si>
  <si>
    <t>奥田陸</t>
  </si>
  <si>
    <t>櫻井悠斗</t>
  </si>
  <si>
    <t>勝木友洋</t>
  </si>
  <si>
    <t>山本洵哉</t>
  </si>
  <si>
    <t>水流尚樹</t>
  </si>
  <si>
    <t>松本陸</t>
  </si>
  <si>
    <t>西田成佑</t>
  </si>
  <si>
    <t>福留悠斗</t>
  </si>
  <si>
    <t>中尾莞人</t>
  </si>
  <si>
    <t>水田達也</t>
  </si>
  <si>
    <t>小野純哉</t>
  </si>
  <si>
    <t>島松龍矢</t>
  </si>
  <si>
    <t>松崎竜也</t>
  </si>
  <si>
    <t>西村秀斗</t>
  </si>
  <si>
    <t>金城和志</t>
  </si>
  <si>
    <t>飯田司</t>
  </si>
  <si>
    <t>鳩力乃介</t>
  </si>
  <si>
    <t>山田光輝</t>
  </si>
  <si>
    <t>小田桐正樹</t>
  </si>
  <si>
    <t>坂上弘輝</t>
  </si>
  <si>
    <t>樫森康晴</t>
  </si>
  <si>
    <t>石山元喜</t>
  </si>
  <si>
    <t>青木惇平</t>
  </si>
  <si>
    <t>池村駿</t>
  </si>
  <si>
    <t>青山知史</t>
  </si>
  <si>
    <t>濱崎誠士</t>
  </si>
  <si>
    <t>深津圭佑</t>
  </si>
  <si>
    <t>村上洸</t>
  </si>
  <si>
    <t>中央大学</t>
  </si>
  <si>
    <t>MUS</t>
    <phoneticPr fontId="3"/>
  </si>
  <si>
    <t>星歩夢</t>
  </si>
  <si>
    <t>三國稔男</t>
  </si>
  <si>
    <t>山田大雅</t>
  </si>
  <si>
    <t>長江有祐</t>
  </si>
  <si>
    <t>戸塚務</t>
  </si>
  <si>
    <t>湯山太智</t>
  </si>
  <si>
    <t>波多野僚</t>
  </si>
  <si>
    <t>高橋駿</t>
  </si>
  <si>
    <t>梅村隼人</t>
  </si>
  <si>
    <t>結城大瑚</t>
  </si>
  <si>
    <t>西村俊亮</t>
  </si>
  <si>
    <t>佐々木駿輔</t>
  </si>
  <si>
    <t>野々村真誉</t>
  </si>
  <si>
    <t>豊永雄郎</t>
  </si>
  <si>
    <t>向井爽人</t>
  </si>
  <si>
    <t>富岡恒介</t>
  </si>
  <si>
    <t>尾野準哉</t>
  </si>
  <si>
    <t>長山真也</t>
  </si>
  <si>
    <t>仁野平拓</t>
  </si>
  <si>
    <t>真弓拓馬</t>
  </si>
  <si>
    <t>河崎悠樹</t>
  </si>
  <si>
    <t>上位3平均</t>
    <rPh sb="0" eb="2">
      <t>ジョウイ</t>
    </rPh>
    <rPh sb="3" eb="5">
      <t>ヘイキン</t>
    </rPh>
    <phoneticPr fontId="3"/>
  </si>
  <si>
    <t>田牧将馬</t>
    <phoneticPr fontId="3"/>
  </si>
  <si>
    <t>群馬大学</t>
  </si>
  <si>
    <t>萱沼優也</t>
  </si>
  <si>
    <t>児玉涼太</t>
  </si>
  <si>
    <t>新田見優輝</t>
  </si>
  <si>
    <t>石田悠人</t>
  </si>
  <si>
    <t>山口龍哉</t>
  </si>
  <si>
    <t>MUA1</t>
  </si>
  <si>
    <t>MUA1</t>
    <phoneticPr fontId="3"/>
  </si>
  <si>
    <t>MUA2</t>
  </si>
  <si>
    <t>MUA2</t>
    <phoneticPr fontId="3"/>
  </si>
  <si>
    <t>MUA3</t>
    <phoneticPr fontId="3"/>
  </si>
  <si>
    <t>京都大学3</t>
  </si>
  <si>
    <t>京都大学4</t>
  </si>
  <si>
    <t>大阪大学4</t>
  </si>
  <si>
    <t>京都大学2</t>
  </si>
  <si>
    <t>神戸大学3</t>
  </si>
  <si>
    <t>京都大学1</t>
  </si>
  <si>
    <t>大阪大学2</t>
  </si>
  <si>
    <t>大阪大学3</t>
  </si>
  <si>
    <t>神戸大学2</t>
  </si>
  <si>
    <t>石田倫啓</t>
  </si>
  <si>
    <t>谷内優太</t>
  </si>
  <si>
    <t>山崎星雅</t>
  </si>
  <si>
    <t>菅野紘基</t>
  </si>
  <si>
    <t>石野正晃</t>
  </si>
  <si>
    <t>尾﨑涼太</t>
  </si>
  <si>
    <t>関西SS</t>
    <rPh sb="0" eb="2">
      <t>カンサイ</t>
    </rPh>
    <phoneticPr fontId="3"/>
  </si>
  <si>
    <t>関西IC</t>
    <rPh sb="0" eb="2">
      <t>カンサイ</t>
    </rPh>
    <phoneticPr fontId="3"/>
  </si>
  <si>
    <t>MUL1</t>
    <phoneticPr fontId="3"/>
  </si>
  <si>
    <t>MUL2</t>
    <phoneticPr fontId="3"/>
  </si>
  <si>
    <t>MUL3</t>
    <phoneticPr fontId="3"/>
  </si>
  <si>
    <t>MUS</t>
    <phoneticPr fontId="3"/>
  </si>
  <si>
    <t>ME</t>
    <phoneticPr fontId="3"/>
  </si>
  <si>
    <t>MUA1</t>
    <phoneticPr fontId="3"/>
  </si>
  <si>
    <t>MUA2</t>
    <phoneticPr fontId="3"/>
  </si>
  <si>
    <t>MUA3</t>
  </si>
  <si>
    <t>MUA3</t>
    <phoneticPr fontId="3"/>
  </si>
  <si>
    <t>関西インカレ</t>
    <rPh sb="0" eb="2">
      <t>カンサイ</t>
    </rPh>
    <phoneticPr fontId="3"/>
  </si>
  <si>
    <t>KOLA</t>
  </si>
  <si>
    <t>多摩OL</t>
  </si>
  <si>
    <t>松崎崇志</t>
  </si>
  <si>
    <t>田中宏明</t>
  </si>
  <si>
    <t>越智純毅</t>
  </si>
  <si>
    <t>緒方空人</t>
  </si>
  <si>
    <t>実藤俊太</t>
  </si>
  <si>
    <t>木村雄大</t>
  </si>
  <si>
    <t>竹内孝</t>
  </si>
  <si>
    <t>東條秀祐</t>
  </si>
  <si>
    <t>伊藤良介</t>
  </si>
  <si>
    <t>上坂昌生</t>
  </si>
  <si>
    <t>関根優樹</t>
  </si>
  <si>
    <t>朝野椋太</t>
  </si>
  <si>
    <t>大林俊彦</t>
  </si>
  <si>
    <t>豊田俊哉</t>
  </si>
  <si>
    <t>田村祐毅</t>
  </si>
  <si>
    <t>岡本哲史</t>
  </si>
  <si>
    <t>MA</t>
    <phoneticPr fontId="3"/>
  </si>
  <si>
    <t>関西スプリントセレ</t>
    <rPh sb="0" eb="2">
      <t>カンサイ</t>
    </rPh>
    <phoneticPr fontId="3"/>
  </si>
  <si>
    <t>M20A</t>
  </si>
  <si>
    <t>M20A</t>
    <phoneticPr fontId="3"/>
  </si>
  <si>
    <t>M20E</t>
  </si>
  <si>
    <t>M21E</t>
  </si>
  <si>
    <t>P12</t>
  </si>
  <si>
    <t>P14</t>
  </si>
  <si>
    <t>Ms</t>
    <phoneticPr fontId="3"/>
  </si>
  <si>
    <t>全日本ロング</t>
    <rPh sb="0" eb="3">
      <t>ゼンニホン</t>
    </rPh>
    <phoneticPr fontId="3"/>
  </si>
  <si>
    <t>Ms</t>
    <phoneticPr fontId="3"/>
  </si>
  <si>
    <t>和佐田祥太郎</t>
  </si>
  <si>
    <t>浜口哲</t>
  </si>
  <si>
    <t>伊藤夏希</t>
  </si>
  <si>
    <t>福岡憲彦</t>
  </si>
  <si>
    <t>32期</t>
  </si>
  <si>
    <t>浜松学院大短大部</t>
  </si>
  <si>
    <t>入間市OLC/杏友会</t>
  </si>
  <si>
    <t>杏友会/入間市OLC</t>
  </si>
  <si>
    <t>HKG/HKOXCC</t>
  </si>
  <si>
    <t>OK-info</t>
  </si>
  <si>
    <t>OAHK</t>
  </si>
  <si>
    <t>HKG/HKIOF</t>
  </si>
  <si>
    <t>杏友会/練馬OLC</t>
  </si>
  <si>
    <t>CTOA/ MOK</t>
  </si>
  <si>
    <t>P11</t>
  </si>
  <si>
    <t>杏友会/京葉OLクラブ</t>
  </si>
  <si>
    <t>桃井陽祐</t>
  </si>
  <si>
    <t>片山裕典</t>
  </si>
  <si>
    <t>YipGerald</t>
  </si>
  <si>
    <t>瀬川出</t>
  </si>
  <si>
    <t>竹内元哉</t>
  </si>
  <si>
    <t>LeeKinWai</t>
  </si>
  <si>
    <t>PoonBrian</t>
  </si>
  <si>
    <t>LamSamChoi</t>
  </si>
  <si>
    <t>田代雅之</t>
  </si>
  <si>
    <t>MANCHIKIN</t>
  </si>
  <si>
    <t>前中脩人</t>
  </si>
  <si>
    <t>HuiSiuTung</t>
  </si>
  <si>
    <t>YeungKwokKeung</t>
  </si>
  <si>
    <t>TamWingChung</t>
  </si>
  <si>
    <t>DanielAntonioPereira</t>
  </si>
  <si>
    <t>LinKuanyu</t>
  </si>
  <si>
    <t>CTOA/MOK</t>
  </si>
  <si>
    <t>TsaiPenghsien</t>
  </si>
  <si>
    <t>橋本知明</t>
  </si>
  <si>
    <t>LeungLapOn</t>
  </si>
  <si>
    <t>M21E</t>
    <phoneticPr fontId="3"/>
  </si>
  <si>
    <t>筑波大附属高</t>
  </si>
  <si>
    <t>折橋旺</t>
  </si>
  <si>
    <t>庄司晃太</t>
  </si>
  <si>
    <t>TsaiYachen</t>
  </si>
  <si>
    <t>中原遼太</t>
  </si>
  <si>
    <t>HKOXCC</t>
  </si>
  <si>
    <t>QCOC</t>
  </si>
  <si>
    <t>華仁定向會</t>
  </si>
  <si>
    <t>葉澤麟</t>
  </si>
  <si>
    <t>林三才</t>
  </si>
  <si>
    <t>ManChiKin</t>
  </si>
  <si>
    <t>李雋皓</t>
  </si>
  <si>
    <t>WongCheukWang</t>
  </si>
  <si>
    <t>楊國強</t>
  </si>
  <si>
    <t>LapOnLeung</t>
  </si>
  <si>
    <t>蘇嘉泓</t>
  </si>
  <si>
    <t>田中基成</t>
  </si>
  <si>
    <t>クラス</t>
    <phoneticPr fontId="3"/>
  </si>
  <si>
    <t>MS</t>
    <phoneticPr fontId="3"/>
  </si>
  <si>
    <t>学年</t>
    <rPh sb="0" eb="2">
      <t>ガクネン</t>
    </rPh>
    <phoneticPr fontId="3"/>
  </si>
  <si>
    <t>京都大学</t>
    <phoneticPr fontId="3"/>
  </si>
  <si>
    <t>神戸大学</t>
    <rPh sb="0" eb="2">
      <t>コウベ</t>
    </rPh>
    <rPh sb="2" eb="4">
      <t>ダイガク</t>
    </rPh>
    <phoneticPr fontId="3"/>
  </si>
  <si>
    <t>大阪大学</t>
    <rPh sb="0" eb="2">
      <t>オオサカ</t>
    </rPh>
    <rPh sb="2" eb="4">
      <t>ダイガク</t>
    </rPh>
    <phoneticPr fontId="3"/>
  </si>
  <si>
    <t>氏名</t>
    <rPh sb="0" eb="2">
      <t>シメイ</t>
    </rPh>
    <phoneticPr fontId="3"/>
  </si>
  <si>
    <t>所属</t>
    <rPh sb="0" eb="2">
      <t>ショゾク</t>
    </rPh>
    <phoneticPr fontId="3"/>
  </si>
  <si>
    <t>名古屋大学</t>
    <rPh sb="0" eb="3">
      <t>ナゴヤ</t>
    </rPh>
    <rPh sb="3" eb="5">
      <t>ダイガク</t>
    </rPh>
    <phoneticPr fontId="3"/>
  </si>
  <si>
    <t>静岡大学</t>
    <rPh sb="0" eb="2">
      <t>シズオカ</t>
    </rPh>
    <rPh sb="2" eb="4">
      <t>ダイガク</t>
    </rPh>
    <phoneticPr fontId="3"/>
  </si>
  <si>
    <t>法政大学</t>
  </si>
  <si>
    <t>電気通信大学</t>
  </si>
  <si>
    <t>田中琉偉</t>
  </si>
  <si>
    <t>金子稜</t>
  </si>
  <si>
    <t>島田雄史</t>
  </si>
  <si>
    <t>大鶴啓介</t>
  </si>
  <si>
    <t>成松陽</t>
  </si>
  <si>
    <t>侭田卓磨</t>
  </si>
  <si>
    <t>古田陸太</t>
  </si>
  <si>
    <t>名雪青葉</t>
  </si>
  <si>
    <t>細川雄太</t>
  </si>
  <si>
    <t>笹嶋建吾</t>
  </si>
  <si>
    <t>小川詔太郎</t>
  </si>
  <si>
    <t>瀬川桃加</t>
  </si>
  <si>
    <t>薄井聡汰</t>
  </si>
  <si>
    <t>大場隆太郎</t>
  </si>
  <si>
    <t>須藤貴也</t>
  </si>
  <si>
    <t>田村和士</t>
  </si>
  <si>
    <t>大川将志</t>
  </si>
  <si>
    <t>芝山直希</t>
  </si>
  <si>
    <t>青木航流</t>
  </si>
  <si>
    <t>鈴木琢也</t>
  </si>
  <si>
    <t>島村一歩</t>
  </si>
  <si>
    <t>志村勇一</t>
  </si>
  <si>
    <t>桂木智也</t>
  </si>
  <si>
    <t>有安建人</t>
  </si>
  <si>
    <t>今井大智</t>
  </si>
  <si>
    <t>津田悠暉</t>
  </si>
  <si>
    <t>藤森達也</t>
  </si>
  <si>
    <t>大野亘毅</t>
  </si>
  <si>
    <t>地﨑匡哉</t>
  </si>
  <si>
    <t>山田涼太</t>
  </si>
  <si>
    <t>伊藤有哉</t>
  </si>
  <si>
    <t>Ms1</t>
  </si>
  <si>
    <t>Ms1</t>
    <phoneticPr fontId="3"/>
  </si>
  <si>
    <t>奥尾優里</t>
  </si>
  <si>
    <t>朝間玲羽</t>
  </si>
  <si>
    <t>小林尚暉</t>
  </si>
  <si>
    <t>南龍之介</t>
  </si>
  <si>
    <t>村田千真</t>
  </si>
  <si>
    <t>高本章寛</t>
  </si>
  <si>
    <t>田中大樹</t>
  </si>
  <si>
    <t>伊藤頌太</t>
  </si>
  <si>
    <t>水澤和大</t>
  </si>
  <si>
    <t>橋本直幸</t>
  </si>
  <si>
    <t>宮川靖弥</t>
  </si>
  <si>
    <t>瀧井健介</t>
  </si>
  <si>
    <t>若月俊宏</t>
  </si>
  <si>
    <t>大山智弘</t>
  </si>
  <si>
    <t>森恒大</t>
  </si>
  <si>
    <t>林昇吾</t>
  </si>
  <si>
    <t>志村貴大</t>
  </si>
  <si>
    <t>柏谷翔大</t>
  </si>
  <si>
    <t>福與太一</t>
  </si>
  <si>
    <t>瓜生侑</t>
  </si>
  <si>
    <t>佐々木啓彦</t>
  </si>
  <si>
    <t>佐久間亮</t>
  </si>
  <si>
    <t>荒木政紀</t>
  </si>
  <si>
    <t>倉田瞭一</t>
  </si>
  <si>
    <t>伊與久拓真</t>
  </si>
  <si>
    <t>高橋周</t>
  </si>
  <si>
    <t>岩澤啓太郎</t>
  </si>
  <si>
    <t>川原明洋</t>
  </si>
  <si>
    <t>関口直希</t>
  </si>
  <si>
    <t>大城蓮</t>
  </si>
  <si>
    <t>藤谷慶一郎</t>
  </si>
  <si>
    <t>岡野幹生</t>
  </si>
  <si>
    <t>稲垣滉</t>
  </si>
  <si>
    <t>Ms2</t>
  </si>
  <si>
    <t>Ms2</t>
    <phoneticPr fontId="3"/>
  </si>
  <si>
    <t>M</t>
    <phoneticPr fontId="3"/>
  </si>
  <si>
    <t>溝井翔太</t>
  </si>
  <si>
    <t>西浦裕</t>
  </si>
  <si>
    <t>竹下晴山</t>
  </si>
  <si>
    <t>伊地知淳</t>
  </si>
  <si>
    <t>前川光鷹</t>
  </si>
  <si>
    <t>西田直人</t>
  </si>
  <si>
    <t>福田拓亮</t>
  </si>
  <si>
    <t>伊藤元春</t>
  </si>
  <si>
    <t>亀田晃希</t>
  </si>
  <si>
    <t>大串裕也</t>
  </si>
  <si>
    <t>渡邉大地</t>
  </si>
  <si>
    <t>松尾拓真</t>
  </si>
  <si>
    <t>田中健太</t>
  </si>
  <si>
    <t>高林健太</t>
  </si>
  <si>
    <t>北野史倫</t>
  </si>
  <si>
    <t>伊藤嵩真</t>
  </si>
  <si>
    <t>遠藤優介</t>
  </si>
  <si>
    <t>山口龍之介</t>
  </si>
  <si>
    <t>笠井虹汰</t>
  </si>
  <si>
    <t>学年</t>
    <rPh sb="0" eb="2">
      <t>ガクネン</t>
    </rPh>
    <phoneticPr fontId="3"/>
  </si>
  <si>
    <t>稲森剛</t>
    <rPh sb="0" eb="2">
      <t>イナモリ</t>
    </rPh>
    <rPh sb="2" eb="3">
      <t>ゴウ</t>
    </rPh>
    <phoneticPr fontId="3"/>
  </si>
  <si>
    <t>関東スプリントセレ</t>
    <rPh sb="0" eb="2">
      <t>カントウ</t>
    </rPh>
    <phoneticPr fontId="3"/>
  </si>
  <si>
    <t>Ms1</t>
    <phoneticPr fontId="3"/>
  </si>
  <si>
    <t>Ms2</t>
    <phoneticPr fontId="3"/>
  </si>
  <si>
    <t>M</t>
    <phoneticPr fontId="3"/>
  </si>
  <si>
    <t>関東SS</t>
    <rPh sb="0" eb="2">
      <t>カントウ</t>
    </rPh>
    <phoneticPr fontId="3"/>
  </si>
  <si>
    <t>佐藤遼平</t>
    <phoneticPr fontId="3"/>
  </si>
  <si>
    <t>ES関東C</t>
  </si>
  <si>
    <t>【京都府協会】京大OLC</t>
  </si>
  <si>
    <t>38期</t>
  </si>
  <si>
    <t>茶の間</t>
  </si>
  <si>
    <t>自称学連賛助会員OLC</t>
  </si>
  <si>
    <t>名大38期</t>
  </si>
  <si>
    <t>第9回名椙大会競責</t>
  </si>
  <si>
    <t>ピュアピュアピュアOLC</t>
  </si>
  <si>
    <t>本村汰一郎</t>
  </si>
  <si>
    <t>大箭歩</t>
  </si>
  <si>
    <t>渡邊壮</t>
  </si>
  <si>
    <t>高野智也</t>
  </si>
  <si>
    <t>中澤寛典</t>
  </si>
  <si>
    <t>【京都府協会】朱雀OK</t>
  </si>
  <si>
    <t>OLC東海</t>
  </si>
  <si>
    <t>京大ＯＢ</t>
  </si>
  <si>
    <t>ティエラOLC</t>
  </si>
  <si>
    <t>小松OLC</t>
  </si>
  <si>
    <t>金大OB</t>
  </si>
  <si>
    <t>新大OC</t>
  </si>
  <si>
    <t>アップルハウス</t>
  </si>
  <si>
    <t>こたつ愛好会</t>
  </si>
  <si>
    <t>ベストボディー</t>
  </si>
  <si>
    <t>金澤あるへん</t>
  </si>
  <si>
    <t>京都府協会</t>
  </si>
  <si>
    <t>OLCふるはうす</t>
  </si>
  <si>
    <t>ピュアピュアOLC</t>
  </si>
  <si>
    <t>25期</t>
  </si>
  <si>
    <t>石黒文康</t>
  </si>
  <si>
    <t>森田椋也</t>
  </si>
  <si>
    <t>瀬尾峻汰</t>
  </si>
  <si>
    <t>石井伸明</t>
  </si>
  <si>
    <t>山本大輝</t>
  </si>
  <si>
    <t>伊藤陵</t>
  </si>
  <si>
    <t>平山友啓</t>
  </si>
  <si>
    <t>吉田薪二</t>
  </si>
  <si>
    <t>前田悠作</t>
  </si>
  <si>
    <t>山本匡毅</t>
  </si>
  <si>
    <t>井上裕介</t>
  </si>
  <si>
    <t>坪井政樹</t>
  </si>
  <si>
    <t>小比賀健司</t>
  </si>
  <si>
    <t>中村浩之</t>
  </si>
  <si>
    <t>北川太一</t>
  </si>
  <si>
    <t>三宅文彦</t>
  </si>
  <si>
    <t>M21A</t>
  </si>
  <si>
    <t>M21A</t>
    <phoneticPr fontId="3"/>
  </si>
  <si>
    <t>工学研究科</t>
  </si>
  <si>
    <t>名古屋大学オリエンテーリング部37期</t>
  </si>
  <si>
    <t>WS会</t>
  </si>
  <si>
    <t>みやこOLC</t>
  </si>
  <si>
    <t>上尾OLC</t>
  </si>
  <si>
    <t>中野優亮</t>
  </si>
  <si>
    <t>樋口佳祐</t>
  </si>
  <si>
    <t>山内崇弘</t>
  </si>
  <si>
    <t>高嶋健伍</t>
  </si>
  <si>
    <t>島倉侑志</t>
  </si>
  <si>
    <t>石井達也</t>
  </si>
  <si>
    <t>稲吉勇人</t>
  </si>
  <si>
    <t>出口真行</t>
  </si>
  <si>
    <t>内藤一平</t>
  </si>
  <si>
    <t>須藤かおる</t>
  </si>
  <si>
    <t>矢田祐喜</t>
  </si>
  <si>
    <t>仁多見剛</t>
  </si>
  <si>
    <t>森谷恵吾</t>
  </si>
  <si>
    <t>M21AS</t>
  </si>
  <si>
    <t>M21AS</t>
    <phoneticPr fontId="3"/>
  </si>
  <si>
    <t>金沢工業大学OTC</t>
  </si>
  <si>
    <t>水野渉吾</t>
  </si>
  <si>
    <t>奥田隆史</t>
  </si>
  <si>
    <t>小俣敦弘</t>
  </si>
  <si>
    <t>渡辺純平</t>
  </si>
  <si>
    <t>松村祐輝</t>
  </si>
  <si>
    <t>近藤光</t>
  </si>
  <si>
    <t>中嶋律樹</t>
  </si>
  <si>
    <t>池田旭</t>
  </si>
  <si>
    <t>名椙大会</t>
    <rPh sb="0" eb="1">
      <t>メイ</t>
    </rPh>
    <rPh sb="1" eb="2">
      <t>スギ</t>
    </rPh>
    <rPh sb="2" eb="4">
      <t>タイカイ</t>
    </rPh>
    <phoneticPr fontId="3"/>
  </si>
  <si>
    <t>ME</t>
    <phoneticPr fontId="3"/>
  </si>
  <si>
    <t>M21A</t>
    <phoneticPr fontId="3"/>
  </si>
  <si>
    <t>M21AS</t>
    <phoneticPr fontId="3"/>
  </si>
  <si>
    <t>M20A</t>
    <phoneticPr fontId="3"/>
  </si>
  <si>
    <t>名椙大会2</t>
    <rPh sb="0" eb="1">
      <t>メイ</t>
    </rPh>
    <rPh sb="1" eb="2">
      <t>スギ</t>
    </rPh>
    <rPh sb="2" eb="4">
      <t>タイカイ</t>
    </rPh>
    <phoneticPr fontId="3"/>
  </si>
  <si>
    <t>石原湧樹</t>
    <phoneticPr fontId="3"/>
  </si>
  <si>
    <t>種市雅也</t>
    <rPh sb="0" eb="2">
      <t>タネイチ</t>
    </rPh>
    <rPh sb="2" eb="4">
      <t>マサヤ</t>
    </rPh>
    <phoneticPr fontId="3"/>
  </si>
  <si>
    <t>東京大学</t>
    <phoneticPr fontId="3"/>
  </si>
  <si>
    <t>東海</t>
    <rPh sb="0" eb="2">
      <t>トウカイ</t>
    </rPh>
    <phoneticPr fontId="3"/>
  </si>
  <si>
    <t>平均</t>
    <rPh sb="0" eb="2">
      <t>ヘイキン</t>
    </rPh>
    <phoneticPr fontId="3"/>
  </si>
  <si>
    <t>最大</t>
    <rPh sb="0" eb="2">
      <t>サイダイ</t>
    </rPh>
    <phoneticPr fontId="3"/>
  </si>
  <si>
    <t>クラス</t>
    <phoneticPr fontId="3"/>
  </si>
  <si>
    <t>関西</t>
    <rPh sb="0" eb="2">
      <t>カンサイ</t>
    </rPh>
    <phoneticPr fontId="3"/>
  </si>
  <si>
    <t>関東</t>
    <rPh sb="0" eb="2">
      <t>カントウ</t>
    </rPh>
    <phoneticPr fontId="3"/>
  </si>
  <si>
    <t>静岡ＯＬＣ</t>
  </si>
  <si>
    <t>松塾</t>
  </si>
  <si>
    <t>名椙OLC</t>
  </si>
  <si>
    <t>長野県協会</t>
  </si>
  <si>
    <t>東京ＯＬクラブ</t>
  </si>
  <si>
    <t>上尾ＯＬクラブ</t>
  </si>
  <si>
    <t>多摩オリエンテーリングC</t>
  </si>
  <si>
    <t>大阪ＯＬＣ</t>
  </si>
  <si>
    <t>京大京女OLC</t>
  </si>
  <si>
    <t>藤生考志</t>
  </si>
  <si>
    <t>村田祐貴</t>
  </si>
  <si>
    <t>石塚脩之</t>
  </si>
  <si>
    <t>三野隆志</t>
  </si>
  <si>
    <t>ME</t>
    <phoneticPr fontId="3"/>
  </si>
  <si>
    <t>MA</t>
    <phoneticPr fontId="3"/>
  </si>
  <si>
    <t>M21A</t>
    <phoneticPr fontId="3"/>
  </si>
  <si>
    <t>M20A</t>
    <phoneticPr fontId="3"/>
  </si>
  <si>
    <t>M21AS</t>
    <phoneticPr fontId="3"/>
  </si>
  <si>
    <t>M21E</t>
    <phoneticPr fontId="3"/>
  </si>
  <si>
    <t>M21E(全日本)</t>
    <rPh sb="5" eb="8">
      <t>ゼンニホン</t>
    </rPh>
    <phoneticPr fontId="3"/>
  </si>
  <si>
    <t>CCM</t>
    <phoneticPr fontId="3"/>
  </si>
  <si>
    <t>札幌農学校</t>
  </si>
  <si>
    <t>つるまいＯＬＣ</t>
  </si>
  <si>
    <t>越王会</t>
  </si>
  <si>
    <t>田中大貴</t>
  </si>
  <si>
    <t>松本佳也</t>
  </si>
  <si>
    <t>細淵晃平</t>
  </si>
  <si>
    <t>栗本開</t>
  </si>
  <si>
    <t>宇井賢</t>
  </si>
  <si>
    <t>林千尋</t>
  </si>
  <si>
    <t>大田拓穂</t>
  </si>
  <si>
    <t>岩田健太郎</t>
  </si>
  <si>
    <t>伴毅</t>
  </si>
  <si>
    <t>三上剛弘</t>
  </si>
  <si>
    <t>坪居大介</t>
  </si>
  <si>
    <t>佐藤大樹</t>
  </si>
  <si>
    <t>川本真輝</t>
  </si>
  <si>
    <t>西村直哉</t>
  </si>
  <si>
    <t>石輪健樹</t>
  </si>
  <si>
    <t>大箱貴志</t>
  </si>
  <si>
    <t>小林哲郎</t>
  </si>
  <si>
    <t>中村諒</t>
  </si>
  <si>
    <t>根岸岳</t>
  </si>
  <si>
    <t>横山朋弘</t>
  </si>
  <si>
    <t>昆野郁</t>
  </si>
  <si>
    <t>清水善博</t>
  </si>
  <si>
    <t>MA-1</t>
  </si>
  <si>
    <t>MA-1</t>
    <phoneticPr fontId="3"/>
  </si>
  <si>
    <t>MA-2</t>
  </si>
  <si>
    <t>MA-2</t>
    <phoneticPr fontId="3"/>
  </si>
  <si>
    <t>千葉OLK</t>
  </si>
  <si>
    <t>北大OLC(概念)</t>
  </si>
  <si>
    <t>横堀聖人</t>
  </si>
  <si>
    <t>谷口恵祐</t>
  </si>
  <si>
    <t>高水陽介</t>
  </si>
  <si>
    <t>嵯峨駿佑</t>
  </si>
  <si>
    <t>刀根大輔</t>
  </si>
  <si>
    <t>岡安隆史</t>
  </si>
  <si>
    <t>倉本竜太</t>
  </si>
  <si>
    <t>山下部諒</t>
  </si>
  <si>
    <t>木下涼雅</t>
  </si>
  <si>
    <t>坂野翔哉</t>
  </si>
  <si>
    <t>弓削田槙一</t>
  </si>
  <si>
    <t>新井宇宙</t>
  </si>
  <si>
    <t>濱崎大暉</t>
  </si>
  <si>
    <t>泉修平</t>
  </si>
  <si>
    <t>有吉優樹</t>
  </si>
  <si>
    <t>馬場啓</t>
  </si>
  <si>
    <t>田淵ヒカル</t>
  </si>
  <si>
    <t>土屋輝</t>
  </si>
  <si>
    <t>市川礼偉</t>
  </si>
  <si>
    <t>阿部遼太郎</t>
  </si>
  <si>
    <t>倉元康太</t>
  </si>
  <si>
    <t>MJ</t>
    <phoneticPr fontId="3"/>
  </si>
  <si>
    <t>MJ</t>
    <phoneticPr fontId="3"/>
  </si>
  <si>
    <t>MA-1</t>
    <phoneticPr fontId="3"/>
  </si>
  <si>
    <t>MA-2</t>
    <phoneticPr fontId="3"/>
  </si>
  <si>
    <t>京大OLC・京女OLC</t>
  </si>
  <si>
    <t>三河OLC/トータス</t>
  </si>
  <si>
    <t>練馬OLC/トータス</t>
  </si>
  <si>
    <t>筑波大学附属高</t>
  </si>
  <si>
    <t>NUOC</t>
  </si>
  <si>
    <t>品川区</t>
  </si>
  <si>
    <t>石川県協会</t>
  </si>
  <si>
    <t>サンスーシ</t>
  </si>
  <si>
    <t>神奈川県藤沢市</t>
  </si>
  <si>
    <t>東工大ＯＬＴ</t>
  </si>
  <si>
    <t>山梨骨骨クラブ</t>
  </si>
  <si>
    <t>丘の上音痴会</t>
  </si>
  <si>
    <t>Clubあじゃり</t>
  </si>
  <si>
    <t>まめこたい</t>
  </si>
  <si>
    <t>OA</t>
    <phoneticPr fontId="3"/>
  </si>
  <si>
    <t>YAOC</t>
  </si>
  <si>
    <t>静大OB</t>
  </si>
  <si>
    <t>M21B</t>
  </si>
  <si>
    <t>M21B</t>
    <phoneticPr fontId="3"/>
  </si>
  <si>
    <t>M20B</t>
  </si>
  <si>
    <t>M20B</t>
    <phoneticPr fontId="3"/>
  </si>
  <si>
    <t>全日本ミドル</t>
    <rPh sb="0" eb="3">
      <t>ゼンニホン</t>
    </rPh>
    <phoneticPr fontId="3"/>
  </si>
  <si>
    <t>M21E</t>
    <phoneticPr fontId="3"/>
  </si>
  <si>
    <t>M20E</t>
    <phoneticPr fontId="3"/>
  </si>
  <si>
    <t>M21A1</t>
    <phoneticPr fontId="3"/>
  </si>
  <si>
    <t>M21A2</t>
    <phoneticPr fontId="3"/>
  </si>
  <si>
    <t>OA</t>
    <phoneticPr fontId="3"/>
  </si>
  <si>
    <t>M20B</t>
    <phoneticPr fontId="3"/>
  </si>
  <si>
    <t>M21B</t>
    <phoneticPr fontId="3"/>
  </si>
  <si>
    <t>全日本ミドル</t>
    <rPh sb="0" eb="3">
      <t>ゼンニホン</t>
    </rPh>
    <phoneticPr fontId="3"/>
  </si>
  <si>
    <t>清古光</t>
  </si>
  <si>
    <t>竹花佳祐</t>
  </si>
  <si>
    <t>水嶋孝久</t>
  </si>
  <si>
    <t>小暮喜代志</t>
  </si>
  <si>
    <t>尾崎高志</t>
  </si>
  <si>
    <t>高橋直道</t>
  </si>
  <si>
    <t>藤本紘哉</t>
  </si>
  <si>
    <t>吉本暁紀</t>
  </si>
  <si>
    <t>青田正樹</t>
  </si>
  <si>
    <t>木村耕平</t>
  </si>
  <si>
    <t>浜野圭</t>
  </si>
  <si>
    <t>吉田勉</t>
  </si>
  <si>
    <t>杉山隆司</t>
  </si>
  <si>
    <t>野村崚太</t>
  </si>
  <si>
    <t>仲田貴幸</t>
  </si>
  <si>
    <t>白石達也</t>
  </si>
  <si>
    <t>有澤達哉</t>
  </si>
  <si>
    <t>岩田慈樹</t>
  </si>
  <si>
    <t>萱尾澄人</t>
  </si>
  <si>
    <t>加藤千晴</t>
  </si>
  <si>
    <t>龍溪優希</t>
  </si>
  <si>
    <t>竹重拓輝</t>
  </si>
  <si>
    <t>熊木智哉</t>
  </si>
  <si>
    <t>藤原悠平</t>
  </si>
  <si>
    <t>山見泰輝</t>
  </si>
  <si>
    <t>山田峻大</t>
  </si>
  <si>
    <t>寺田直加</t>
  </si>
  <si>
    <t>伊藤颯</t>
  </si>
  <si>
    <t>豊田俊也</t>
  </si>
  <si>
    <t>藤島稜</t>
  </si>
  <si>
    <t>中村僚佑</t>
  </si>
  <si>
    <t>細川敦司</t>
  </si>
  <si>
    <t>大村幸一郎</t>
  </si>
  <si>
    <t>佐賀寛</t>
  </si>
  <si>
    <t>宮林修</t>
  </si>
  <si>
    <t>川名聡</t>
  </si>
  <si>
    <t>陳敏生</t>
  </si>
  <si>
    <t>LosAngelesOrienteeringClub</t>
  </si>
  <si>
    <t>大橋洋介</t>
  </si>
  <si>
    <t>瀬谷全那</t>
  </si>
  <si>
    <t>嵯峨宏子</t>
  </si>
  <si>
    <t>RolandKnorr</t>
  </si>
  <si>
    <t>尾崎りか</t>
  </si>
  <si>
    <t>大沢良太</t>
  </si>
  <si>
    <t>静大OLCOB</t>
  </si>
  <si>
    <t>黄耀濱</t>
  </si>
  <si>
    <t>高橋一平</t>
  </si>
  <si>
    <t>渡辺達也</t>
  </si>
  <si>
    <t>佐藤哲朗</t>
  </si>
  <si>
    <t>斎藤康弘</t>
  </si>
  <si>
    <t>近藤拓実</t>
  </si>
  <si>
    <t>福岡悠生</t>
  </si>
  <si>
    <t>馬淵洋志</t>
  </si>
  <si>
    <t>中山武久</t>
  </si>
  <si>
    <t>宮下健人</t>
  </si>
  <si>
    <t>坂本慧</t>
  </si>
  <si>
    <t>森田邦夫</t>
  </si>
  <si>
    <t>松嶋亮弥</t>
  </si>
  <si>
    <t>藤村晋也</t>
  </si>
  <si>
    <t>小枝幹汰</t>
  </si>
  <si>
    <t>渡邉勇熙</t>
  </si>
  <si>
    <t>M20A</t>
    <phoneticPr fontId="3"/>
  </si>
  <si>
    <t>宇都宮市</t>
  </si>
  <si>
    <t>名古屋市</t>
  </si>
  <si>
    <t>岡崎市</t>
  </si>
  <si>
    <t>一橋OLK</t>
  </si>
  <si>
    <t>桐嶺会</t>
  </si>
  <si>
    <t>名古屋大学大学院</t>
  </si>
  <si>
    <t>今野陽一</t>
  </si>
  <si>
    <t>小林伸次</t>
  </si>
  <si>
    <t>川田翔太</t>
  </si>
  <si>
    <t>森倭渡</t>
  </si>
  <si>
    <t>海老原稜大</t>
  </si>
  <si>
    <t>弓削田慎一</t>
  </si>
  <si>
    <t>清水嘉人</t>
  </si>
  <si>
    <t>大西正倫</t>
  </si>
  <si>
    <t>村田温基</t>
  </si>
  <si>
    <t>高本育弥</t>
  </si>
  <si>
    <t>大槻賢二朗</t>
  </si>
  <si>
    <t>丸山幸太</t>
  </si>
  <si>
    <t>KOLC大会</t>
    <rPh sb="4" eb="6">
      <t>タイカイ</t>
    </rPh>
    <phoneticPr fontId="3"/>
  </si>
  <si>
    <t>ティエラolc</t>
  </si>
  <si>
    <t>早大OC大会</t>
    <rPh sb="0" eb="1">
      <t>ハヤ</t>
    </rPh>
    <rPh sb="1" eb="2">
      <t>ダイ</t>
    </rPh>
    <rPh sb="4" eb="6">
      <t>タイカイ</t>
    </rPh>
    <phoneticPr fontId="3"/>
  </si>
  <si>
    <t>M21A1</t>
    <phoneticPr fontId="3"/>
  </si>
  <si>
    <t>M21A2</t>
    <phoneticPr fontId="3"/>
  </si>
  <si>
    <t>上位6平均</t>
    <rPh sb="0" eb="2">
      <t>ジョウイ</t>
    </rPh>
    <rPh sb="3" eb="5">
      <t>ヘイキン</t>
    </rPh>
    <phoneticPr fontId="3"/>
  </si>
  <si>
    <t>上3-上6</t>
    <rPh sb="0" eb="1">
      <t>ウエ</t>
    </rPh>
    <rPh sb="3" eb="4">
      <t>ウエ</t>
    </rPh>
    <phoneticPr fontId="3"/>
  </si>
  <si>
    <t>紅萠会/33期</t>
  </si>
  <si>
    <t>早大OC/練馬OLC</t>
  </si>
  <si>
    <t>名大4</t>
  </si>
  <si>
    <t>第20回京大京女大会運営責任者</t>
  </si>
  <si>
    <t>堀裕多</t>
  </si>
  <si>
    <t>平原誉士</t>
  </si>
  <si>
    <t>小菅一輝</t>
  </si>
  <si>
    <t>松井俊樹</t>
  </si>
  <si>
    <t>山田徹</t>
  </si>
  <si>
    <t>東孝樹</t>
  </si>
  <si>
    <t>佐藤宏賢</t>
  </si>
  <si>
    <t>中村匡希</t>
  </si>
  <si>
    <t>金澤晴樹</t>
  </si>
  <si>
    <t>伊藤優希</t>
  </si>
  <si>
    <t>坂元琢</t>
  </si>
  <si>
    <t>小丸幸佑</t>
  </si>
  <si>
    <t>安孫子喜一</t>
  </si>
  <si>
    <t>西澤晟</t>
  </si>
  <si>
    <t>枝澤勇太</t>
  </si>
  <si>
    <t>峰松真也</t>
  </si>
  <si>
    <t>笹部龍仁</t>
  </si>
  <si>
    <t>村中結希</t>
  </si>
  <si>
    <t>野村昴生</t>
  </si>
  <si>
    <t>京大京女</t>
    <rPh sb="0" eb="2">
      <t>キョウダイ</t>
    </rPh>
    <rPh sb="2" eb="3">
      <t>キョウ</t>
    </rPh>
    <rPh sb="3" eb="4">
      <t>オンナ</t>
    </rPh>
    <phoneticPr fontId="3"/>
  </si>
  <si>
    <t>中央</t>
    <rPh sb="0" eb="2">
      <t>チュウオウ</t>
    </rPh>
    <phoneticPr fontId="3"/>
  </si>
  <si>
    <t>最小</t>
    <rPh sb="0" eb="2">
      <t>サイショウ</t>
    </rPh>
    <phoneticPr fontId="3"/>
  </si>
  <si>
    <t>MAX-75</t>
  </si>
  <si>
    <t>25-MIN</t>
  </si>
  <si>
    <t>平均タイム（予測）</t>
    <rPh sb="0" eb="2">
      <t>ヘイキン</t>
    </rPh>
    <rPh sb="6" eb="8">
      <t>ヨソク</t>
    </rPh>
    <phoneticPr fontId="3"/>
  </si>
  <si>
    <t>東海SSの標準偏差</t>
    <rPh sb="0" eb="2">
      <t>トウカイ</t>
    </rPh>
    <rPh sb="5" eb="7">
      <t>ヒョウジュン</t>
    </rPh>
    <rPh sb="7" eb="9">
      <t>ヘンサ</t>
    </rPh>
    <phoneticPr fontId="3"/>
  </si>
  <si>
    <t>目安(前野MAX)</t>
    <rPh sb="0" eb="2">
      <t>メヤス</t>
    </rPh>
    <rPh sb="3" eb="5">
      <t>マエノ</t>
    </rPh>
    <phoneticPr fontId="3"/>
  </si>
  <si>
    <t>名古屋大学1</t>
  </si>
  <si>
    <t>名古屋工業大学1</t>
  </si>
  <si>
    <t>静岡大学1</t>
  </si>
  <si>
    <t>MS</t>
    <phoneticPr fontId="3"/>
  </si>
  <si>
    <t>金沢大学3</t>
  </si>
  <si>
    <t>新潟大学2</t>
  </si>
  <si>
    <t>金沢大学2</t>
  </si>
  <si>
    <t>金沢大学4</t>
  </si>
  <si>
    <t>新潟大学3</t>
  </si>
  <si>
    <t>新潟大学4</t>
  </si>
  <si>
    <t>新潟大学1</t>
  </si>
  <si>
    <t>金沢工業大学2</t>
  </si>
  <si>
    <t>金沢工業大学4</t>
  </si>
  <si>
    <t>金沢大学1</t>
  </si>
  <si>
    <t>HMS</t>
    <phoneticPr fontId="3"/>
  </si>
  <si>
    <t>名古屋大学大学院2</t>
  </si>
  <si>
    <t>東海中学校</t>
  </si>
  <si>
    <t>岩手大学OLC</t>
  </si>
  <si>
    <t>ワンダラーズ</t>
  </si>
  <si>
    <t>東京OLクラブ</t>
  </si>
  <si>
    <t>知多市</t>
  </si>
  <si>
    <t>MO</t>
    <phoneticPr fontId="3"/>
  </si>
  <si>
    <t>東大olk</t>
  </si>
  <si>
    <t>岩手医科大学</t>
  </si>
  <si>
    <t>(無所属)</t>
  </si>
  <si>
    <t>OLCレオ</t>
  </si>
  <si>
    <t>奈良市</t>
  </si>
  <si>
    <t>岐阜OLC</t>
  </si>
  <si>
    <t>福島大OLC</t>
  </si>
  <si>
    <t>神戸大学OLK</t>
  </si>
  <si>
    <t>阪大olc</t>
  </si>
  <si>
    <t>HMO</t>
    <phoneticPr fontId="3"/>
  </si>
  <si>
    <t>山下祐輝</t>
  </si>
  <si>
    <t>生田敦士</t>
  </si>
  <si>
    <t>岩渕悠太</t>
  </si>
  <si>
    <t>大澤和弘</t>
  </si>
  <si>
    <t>本間一祐貴</t>
  </si>
  <si>
    <t>糸賀翔大</t>
  </si>
  <si>
    <t>髙水陽介</t>
  </si>
  <si>
    <t>藤原考太郎</t>
  </si>
  <si>
    <t>生田真大</t>
  </si>
  <si>
    <t>谷川理恵</t>
  </si>
  <si>
    <t>茅野耕治</t>
  </si>
  <si>
    <t>寺本裕哉</t>
  </si>
  <si>
    <t>小笠原揚太郎</t>
  </si>
  <si>
    <t>荒井正敏</t>
  </si>
  <si>
    <t>海老沢正</t>
  </si>
  <si>
    <t>小髙敦志</t>
  </si>
  <si>
    <t>石川嵩琉</t>
  </si>
  <si>
    <t>川畑信章</t>
  </si>
  <si>
    <t>鈴木沖一</t>
  </si>
  <si>
    <t>伊藤環</t>
  </si>
  <si>
    <t>魚住晋太朗</t>
  </si>
  <si>
    <t>幸原朋広</t>
  </si>
  <si>
    <t>早川正真</t>
  </si>
  <si>
    <t>杉本光正</t>
  </si>
  <si>
    <t>鹿島健人</t>
  </si>
  <si>
    <t>高橋友徳</t>
  </si>
  <si>
    <t>栗栖怜央</t>
  </si>
  <si>
    <t>宮崎敦司</t>
  </si>
  <si>
    <t>齋藤英之</t>
  </si>
  <si>
    <t>永瀬真一</t>
  </si>
  <si>
    <t>上田公平</t>
  </si>
  <si>
    <t>森創之介</t>
  </si>
  <si>
    <t>飛松淳一</t>
  </si>
  <si>
    <t>緒方賢史</t>
  </si>
  <si>
    <t>鹿野勘次</t>
  </si>
  <si>
    <t>小田切佑樹</t>
  </si>
  <si>
    <t>岩崎壮馬</t>
  </si>
  <si>
    <t>MO</t>
    <phoneticPr fontId="3"/>
  </si>
  <si>
    <t>MS</t>
    <phoneticPr fontId="3"/>
  </si>
  <si>
    <t>HMS</t>
    <phoneticPr fontId="3"/>
  </si>
  <si>
    <t>HMO</t>
    <phoneticPr fontId="3"/>
  </si>
  <si>
    <t>スコア</t>
  </si>
  <si>
    <t/>
  </si>
  <si>
    <t>東海ミドルセレ</t>
    <rPh sb="0" eb="2">
      <t>トウカイ</t>
    </rPh>
    <phoneticPr fontId="3"/>
  </si>
  <si>
    <t>偏差2</t>
    <rPh sb="0" eb="2">
      <t>ヘンサ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</si>
</sst>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21" fontId="0" fillId="0" borderId="0" xfId="0" applyNumberFormat="1"/>
    <xf numFmtId="21" fontId="0" fillId="0" borderId="0" xfId="0" applyNumberFormat="1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3" xfId="0" applyFill="1" applyBorder="1"/>
    <xf numFmtId="56" fontId="0" fillId="0" borderId="3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21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/>
    <xf numFmtId="0" fontId="0" fillId="0" borderId="3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9" fontId="0" fillId="0" borderId="0" xfId="0" applyNumberFormat="1" applyAlignment="1">
      <alignment horizontal="left"/>
    </xf>
    <xf numFmtId="9" fontId="0" fillId="0" borderId="0" xfId="0" applyNumberFormat="1"/>
    <xf numFmtId="46" fontId="0" fillId="0" borderId="0" xfId="0" applyNumberFormat="1"/>
    <xf numFmtId="176" fontId="0" fillId="0" borderId="0" xfId="0" applyNumberFormat="1"/>
    <xf numFmtId="0" fontId="5" fillId="0" borderId="0" xfId="0" applyFont="1"/>
    <xf numFmtId="176" fontId="6" fillId="0" borderId="0" xfId="0" applyNumberFormat="1" applyFont="1"/>
    <xf numFmtId="0" fontId="6" fillId="0" borderId="0" xfId="0" applyFont="1"/>
    <xf numFmtId="0" fontId="1" fillId="0" borderId="0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戦力分析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141473056608665E-2"/>
          <c:y val="0.27606299212598429"/>
          <c:w val="0.92665413736863134"/>
          <c:h val="0.606315069991251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'Sheet3 (3)'!$K$1</c:f>
              <c:strCache>
                <c:ptCount val="1"/>
                <c:pt idx="0">
                  <c:v>75%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'Sheet3 (3)'!$J$2:$J$31</c:f>
                <c:numCache>
                  <c:formatCode>General</c:formatCode>
                  <c:ptCount val="30"/>
                  <c:pt idx="0">
                    <c:v>2.270124719999999E-3</c:v>
                  </c:pt>
                  <c:pt idx="1">
                    <c:v>1.9856453200000068E-3</c:v>
                  </c:pt>
                  <c:pt idx="2">
                    <c:v>6.7578307799999911E-3</c:v>
                  </c:pt>
                  <c:pt idx="3">
                    <c:v>8.0677940000000239E-4</c:v>
                  </c:pt>
                  <c:pt idx="4">
                    <c:v>1.7415571200000042E-3</c:v>
                  </c:pt>
                  <c:pt idx="5">
                    <c:v>1.9596695999999983E-3</c:v>
                  </c:pt>
                  <c:pt idx="6">
                    <c:v>4.1265182000000053E-3</c:v>
                  </c:pt>
                  <c:pt idx="7">
                    <c:v>2.1137481E-3</c:v>
                  </c:pt>
                  <c:pt idx="8">
                    <c:v>4.1571598000000043E-3</c:v>
                  </c:pt>
                  <c:pt idx="9">
                    <c:v>7.347019999999968E-4</c:v>
                  </c:pt>
                  <c:pt idx="10">
                    <c:v>1.4359768000000023E-3</c:v>
                  </c:pt>
                  <c:pt idx="11">
                    <c:v>1.8064616000000033E-3</c:v>
                  </c:pt>
                  <c:pt idx="12">
                    <c:v>1.3184592999999981E-3</c:v>
                  </c:pt>
                  <c:pt idx="13">
                    <c:v>1.4610472000000027E-3</c:v>
                  </c:pt>
                  <c:pt idx="14">
                    <c:v>8.7734213000000005E-3</c:v>
                  </c:pt>
                  <c:pt idx="15">
                    <c:v>1.7862660000000016E-3</c:v>
                  </c:pt>
                  <c:pt idx="16">
                    <c:v>3.9745288999999961E-3</c:v>
                  </c:pt>
                  <c:pt idx="17">
                    <c:v>1.7319468000000018E-3</c:v>
                  </c:pt>
                  <c:pt idx="18">
                    <c:v>2.0474160000000033E-3</c:v>
                  </c:pt>
                  <c:pt idx="19">
                    <c:v>1.0122174000000081E-3</c:v>
                  </c:pt>
                  <c:pt idx="20">
                    <c:v>5.8177256000000038E-3</c:v>
                  </c:pt>
                  <c:pt idx="21">
                    <c:v>4.6026816999999928E-3</c:v>
                  </c:pt>
                  <c:pt idx="22">
                    <c:v>1.4131697000000082E-3</c:v>
                  </c:pt>
                  <c:pt idx="23">
                    <c:v>1.4136919999999803E-4</c:v>
                  </c:pt>
                  <c:pt idx="24">
                    <c:v>4.7195027999999972E-3</c:v>
                  </c:pt>
                  <c:pt idx="25">
                    <c:v>1.910747500000004E-3</c:v>
                  </c:pt>
                  <c:pt idx="26">
                    <c:v>3.764738400000002E-3</c:v>
                  </c:pt>
                  <c:pt idx="27">
                    <c:v>1.0978746000000067E-3</c:v>
                  </c:pt>
                  <c:pt idx="28">
                    <c:v>2.5174859999999993E-3</c:v>
                  </c:pt>
                  <c:pt idx="29">
                    <c:v>2.1765285600000017E-3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'Sheet3 (3)'!$C$2:$C$31</c:f>
              <c:strCache>
                <c:ptCount val="30"/>
                <c:pt idx="0">
                  <c:v>竹内公一</c:v>
                </c:pt>
                <c:pt idx="1">
                  <c:v>三浦一将</c:v>
                </c:pt>
                <c:pt idx="2">
                  <c:v>前野達也</c:v>
                </c:pt>
                <c:pt idx="3">
                  <c:v>金津怜央奈</c:v>
                </c:pt>
                <c:pt idx="4">
                  <c:v>岩垣和也</c:v>
                </c:pt>
                <c:pt idx="5">
                  <c:v>瀧下真一</c:v>
                </c:pt>
                <c:pt idx="6">
                  <c:v>林雅人</c:v>
                </c:pt>
                <c:pt idx="7">
                  <c:v>西嶋就平</c:v>
                </c:pt>
                <c:pt idx="8">
                  <c:v>石川創也</c:v>
                </c:pt>
                <c:pt idx="9">
                  <c:v>南雲裕貴</c:v>
                </c:pt>
                <c:pt idx="10">
                  <c:v>澤田陸</c:v>
                </c:pt>
                <c:pt idx="11">
                  <c:v>住吉将英</c:v>
                </c:pt>
                <c:pt idx="12">
                  <c:v>虎走脩平</c:v>
                </c:pt>
                <c:pt idx="13">
                  <c:v>南吏玖</c:v>
                </c:pt>
                <c:pt idx="14">
                  <c:v>棚橋一樹</c:v>
                </c:pt>
                <c:pt idx="15">
                  <c:v>伊村公志</c:v>
                </c:pt>
                <c:pt idx="16">
                  <c:v>澤入圭司</c:v>
                </c:pt>
                <c:pt idx="17">
                  <c:v>谷平光一</c:v>
                </c:pt>
                <c:pt idx="18">
                  <c:v>茶谷知哉</c:v>
                </c:pt>
                <c:pt idx="19">
                  <c:v>葉山旺</c:v>
                </c:pt>
                <c:pt idx="20">
                  <c:v>青木健悟</c:v>
                </c:pt>
                <c:pt idx="21">
                  <c:v>大森総司</c:v>
                </c:pt>
                <c:pt idx="22">
                  <c:v>宮川大輝</c:v>
                </c:pt>
                <c:pt idx="23">
                  <c:v>鈴木康照</c:v>
                </c:pt>
                <c:pt idx="24">
                  <c:v>宇佐美明秀</c:v>
                </c:pt>
                <c:pt idx="25">
                  <c:v>安部智晴</c:v>
                </c:pt>
                <c:pt idx="26">
                  <c:v>井上祐人</c:v>
                </c:pt>
                <c:pt idx="27">
                  <c:v>本田明良</c:v>
                </c:pt>
                <c:pt idx="28">
                  <c:v>森田涼介</c:v>
                </c:pt>
                <c:pt idx="29">
                  <c:v>小谷淳史</c:v>
                </c:pt>
              </c:strCache>
            </c:strRef>
          </c:cat>
          <c:val>
            <c:numRef>
              <c:f>'Sheet3 (3)'!$K$2:$K$31</c:f>
              <c:numCache>
                <c:formatCode>[$-F400]h:mm:ss\ AM/PM</c:formatCode>
                <c:ptCount val="30"/>
                <c:pt idx="0">
                  <c:v>2.5989044186666671E-2</c:v>
                </c:pt>
                <c:pt idx="1">
                  <c:v>2.9486852466666671E-2</c:v>
                </c:pt>
                <c:pt idx="2">
                  <c:v>2.9674497446666663E-2</c:v>
                </c:pt>
                <c:pt idx="3">
                  <c:v>3.034217094666667E-2</c:v>
                </c:pt>
                <c:pt idx="4">
                  <c:v>3.0542246666666668E-2</c:v>
                </c:pt>
                <c:pt idx="5">
                  <c:v>3.1687963946666668E-2</c:v>
                </c:pt>
                <c:pt idx="6">
                  <c:v>3.2178577746666666E-2</c:v>
                </c:pt>
                <c:pt idx="7">
                  <c:v>3.3413120846666665E-2</c:v>
                </c:pt>
                <c:pt idx="8">
                  <c:v>3.371483614666667E-2</c:v>
                </c:pt>
                <c:pt idx="9">
                  <c:v>3.3775074746666668E-2</c:v>
                </c:pt>
                <c:pt idx="10">
                  <c:v>3.4341944346666667E-2</c:v>
                </c:pt>
                <c:pt idx="11">
                  <c:v>3.4614933146666665E-2</c:v>
                </c:pt>
                <c:pt idx="12">
                  <c:v>3.4716085246666667E-2</c:v>
                </c:pt>
                <c:pt idx="13">
                  <c:v>3.4976364746666669E-2</c:v>
                </c:pt>
                <c:pt idx="14">
                  <c:v>3.9417481646666669E-2</c:v>
                </c:pt>
                <c:pt idx="15">
                  <c:v>3.5151161146666665E-2</c:v>
                </c:pt>
                <c:pt idx="16">
                  <c:v>3.6007907246666665E-2</c:v>
                </c:pt>
                <c:pt idx="17">
                  <c:v>3.6128906746666668E-2</c:v>
                </c:pt>
                <c:pt idx="18">
                  <c:v>3.6292560746666667E-2</c:v>
                </c:pt>
                <c:pt idx="19">
                  <c:v>3.6429403346666674E-2</c:v>
                </c:pt>
                <c:pt idx="20">
                  <c:v>3.6463178746666672E-2</c:v>
                </c:pt>
                <c:pt idx="21">
                  <c:v>3.6705003646666665E-2</c:v>
                </c:pt>
                <c:pt idx="22">
                  <c:v>3.6733556046666671E-2</c:v>
                </c:pt>
                <c:pt idx="23">
                  <c:v>3.7498725546666667E-2</c:v>
                </c:pt>
                <c:pt idx="24">
                  <c:v>3.7955563946666666E-2</c:v>
                </c:pt>
                <c:pt idx="25">
                  <c:v>3.8455405046666669E-2</c:v>
                </c:pt>
                <c:pt idx="26">
                  <c:v>3.9177745946666669E-2</c:v>
                </c:pt>
                <c:pt idx="27">
                  <c:v>3.9362640146666669E-2</c:v>
                </c:pt>
                <c:pt idx="28">
                  <c:v>3.9782221146666664E-2</c:v>
                </c:pt>
                <c:pt idx="29">
                  <c:v>3.9782499706666669E-2</c:v>
                </c:pt>
              </c:numCache>
            </c:numRef>
          </c:val>
        </c:ser>
        <c:ser>
          <c:idx val="1"/>
          <c:order val="1"/>
          <c:tx>
            <c:strRef>
              <c:f>'Sheet3 (3)'!$L$1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'Sheet3 (3)'!$C$2:$C$31</c:f>
              <c:strCache>
                <c:ptCount val="30"/>
                <c:pt idx="0">
                  <c:v>竹内公一</c:v>
                </c:pt>
                <c:pt idx="1">
                  <c:v>三浦一将</c:v>
                </c:pt>
                <c:pt idx="2">
                  <c:v>前野達也</c:v>
                </c:pt>
                <c:pt idx="3">
                  <c:v>金津怜央奈</c:v>
                </c:pt>
                <c:pt idx="4">
                  <c:v>岩垣和也</c:v>
                </c:pt>
                <c:pt idx="5">
                  <c:v>瀧下真一</c:v>
                </c:pt>
                <c:pt idx="6">
                  <c:v>林雅人</c:v>
                </c:pt>
                <c:pt idx="7">
                  <c:v>西嶋就平</c:v>
                </c:pt>
                <c:pt idx="8">
                  <c:v>石川創也</c:v>
                </c:pt>
                <c:pt idx="9">
                  <c:v>南雲裕貴</c:v>
                </c:pt>
                <c:pt idx="10">
                  <c:v>澤田陸</c:v>
                </c:pt>
                <c:pt idx="11">
                  <c:v>住吉将英</c:v>
                </c:pt>
                <c:pt idx="12">
                  <c:v>虎走脩平</c:v>
                </c:pt>
                <c:pt idx="13">
                  <c:v>南吏玖</c:v>
                </c:pt>
                <c:pt idx="14">
                  <c:v>棚橋一樹</c:v>
                </c:pt>
                <c:pt idx="15">
                  <c:v>伊村公志</c:v>
                </c:pt>
                <c:pt idx="16">
                  <c:v>澤入圭司</c:v>
                </c:pt>
                <c:pt idx="17">
                  <c:v>谷平光一</c:v>
                </c:pt>
                <c:pt idx="18">
                  <c:v>茶谷知哉</c:v>
                </c:pt>
                <c:pt idx="19">
                  <c:v>葉山旺</c:v>
                </c:pt>
                <c:pt idx="20">
                  <c:v>青木健悟</c:v>
                </c:pt>
                <c:pt idx="21">
                  <c:v>大森総司</c:v>
                </c:pt>
                <c:pt idx="22">
                  <c:v>宮川大輝</c:v>
                </c:pt>
                <c:pt idx="23">
                  <c:v>鈴木康照</c:v>
                </c:pt>
                <c:pt idx="24">
                  <c:v>宇佐美明秀</c:v>
                </c:pt>
                <c:pt idx="25">
                  <c:v>安部智晴</c:v>
                </c:pt>
                <c:pt idx="26">
                  <c:v>井上祐人</c:v>
                </c:pt>
                <c:pt idx="27">
                  <c:v>本田明良</c:v>
                </c:pt>
                <c:pt idx="28">
                  <c:v>森田涼介</c:v>
                </c:pt>
                <c:pt idx="29">
                  <c:v>小谷淳史</c:v>
                </c:pt>
              </c:strCache>
            </c:strRef>
          </c:cat>
          <c:val>
            <c:numRef>
              <c:f>'Sheet3 (3)'!$L$2:$L$31</c:f>
              <c:numCache>
                <c:formatCode>[$-F400]h:mm:ss\ AM/PM</c:formatCode>
                <c:ptCount val="30"/>
                <c:pt idx="0">
                  <c:v>1.2148001599999875E-3</c:v>
                </c:pt>
                <c:pt idx="1">
                  <c:v>1.2498290799999971E-3</c:v>
                </c:pt>
                <c:pt idx="2">
                  <c:v>4.9461810000000356E-4</c:v>
                </c:pt>
                <c:pt idx="3">
                  <c:v>-8.0677940000000239E-4</c:v>
                </c:pt>
                <c:pt idx="4">
                  <c:v>4.3747847999999964E-4</c:v>
                </c:pt>
                <c:pt idx="5">
                  <c:v>4.6101679999999839E-4</c:v>
                </c:pt>
                <c:pt idx="6">
                  <c:v>3.55512199999998E-4</c:v>
                </c:pt>
                <c:pt idx="7">
                  <c:v>2.0921597000000056E-3</c:v>
                </c:pt>
                <c:pt idx="8">
                  <c:v>5.1530117999999958E-3</c:v>
                </c:pt>
                <c:pt idx="9">
                  <c:v>1.1299089999999984E-3</c:v>
                </c:pt>
                <c:pt idx="10">
                  <c:v>1.234717199999999E-3</c:v>
                </c:pt>
                <c:pt idx="11">
                  <c:v>3.5177949600000008E-3</c:v>
                </c:pt>
                <c:pt idx="12">
                  <c:v>4.0443429999999919E-4</c:v>
                </c:pt>
                <c:pt idx="13">
                  <c:v>7.0743097600000013E-3</c:v>
                </c:pt>
                <c:pt idx="14">
                  <c:v>1.8454251799999988E-3</c:v>
                </c:pt>
                <c:pt idx="15">
                  <c:v>1.0533049999999974E-3</c:v>
                </c:pt>
                <c:pt idx="16">
                  <c:v>3.004095499999998E-3</c:v>
                </c:pt>
                <c:pt idx="17">
                  <c:v>3.9832687199999953E-3</c:v>
                </c:pt>
                <c:pt idx="18">
                  <c:v>2.1971419999999853E-4</c:v>
                </c:pt>
                <c:pt idx="19">
                  <c:v>3.3740579999999576E-4</c:v>
                </c:pt>
                <c:pt idx="20">
                  <c:v>4.6554339999999722E-4</c:v>
                </c:pt>
                <c:pt idx="21">
                  <c:v>1.2018123000000075E-3</c:v>
                </c:pt>
                <c:pt idx="22">
                  <c:v>3.1301438999999931E-3</c:v>
                </c:pt>
                <c:pt idx="23">
                  <c:v>2.869585840000001E-3</c:v>
                </c:pt>
                <c:pt idx="24">
                  <c:v>8.6353599999998421E-5</c:v>
                </c:pt>
                <c:pt idx="25">
                  <c:v>2.0803209000000017E-3</c:v>
                </c:pt>
                <c:pt idx="26">
                  <c:v>2.2333547999999967E-3</c:v>
                </c:pt>
                <c:pt idx="27">
                  <c:v>4.4231845999999908E-3</c:v>
                </c:pt>
                <c:pt idx="28">
                  <c:v>2.6957644000000017E-3</c:v>
                </c:pt>
                <c:pt idx="29">
                  <c:v>1.5297122400000016E-3</c:v>
                </c:pt>
              </c:numCache>
            </c:numRef>
          </c:val>
        </c:ser>
        <c:ser>
          <c:idx val="2"/>
          <c:order val="2"/>
          <c:tx>
            <c:strRef>
              <c:f>'Sheet3 (3)'!$M$1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'Sheet3 (3)'!$N$2:$N$22</c:f>
                <c:numCache>
                  <c:formatCode>General</c:formatCode>
                  <c:ptCount val="21"/>
                  <c:pt idx="0">
                    <c:v>1.4464924400000002E-2</c:v>
                  </c:pt>
                  <c:pt idx="1">
                    <c:v>3.9083917919999996E-2</c:v>
                  </c:pt>
                  <c:pt idx="2">
                    <c:v>2.7819439000000001E-3</c:v>
                  </c:pt>
                  <c:pt idx="3">
                    <c:v>-6.0508455000000266E-4</c:v>
                  </c:pt>
                  <c:pt idx="4">
                    <c:v>4.5298034400000006E-3</c:v>
                  </c:pt>
                  <c:pt idx="5">
                    <c:v>1.5729935000000084E-3</c:v>
                  </c:pt>
                  <c:pt idx="6">
                    <c:v>5.0917982400000006E-3</c:v>
                  </c:pt>
                  <c:pt idx="7">
                    <c:v>1.8110404300000008E-2</c:v>
                  </c:pt>
                  <c:pt idx="8">
                    <c:v>3.022793839999996E-3</c:v>
                  </c:pt>
                  <c:pt idx="9">
                    <c:v>3.3904234000000019E-3</c:v>
                  </c:pt>
                  <c:pt idx="10">
                    <c:v>1.322463599999997E-3</c:v>
                  </c:pt>
                  <c:pt idx="11">
                    <c:v>3.0966261680000003E-2</c:v>
                  </c:pt>
                  <c:pt idx="12">
                    <c:v>3.8068183700000001E-2</c:v>
                  </c:pt>
                  <c:pt idx="13">
                    <c:v>2.2041059999999973E-3</c:v>
                  </c:pt>
                  <c:pt idx="14">
                    <c:v>2.8899555400000006E-2</c:v>
                  </c:pt>
                  <c:pt idx="15">
                    <c:v>3.55816875E-3</c:v>
                  </c:pt>
                  <c:pt idx="16">
                    <c:v>1.1696037999999999E-2</c:v>
                  </c:pt>
                  <c:pt idx="17">
                    <c:v>5.4662525200000062E-3</c:v>
                  </c:pt>
                  <c:pt idx="18">
                    <c:v>1.6140811000000047E-3</c:v>
                  </c:pt>
                  <c:pt idx="19">
                    <c:v>1.7707710999999987E-3</c:v>
                  </c:pt>
                  <c:pt idx="20">
                    <c:v>3.3193035500000002E-2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'Sheet3 (3)'!$C$2:$C$31</c:f>
              <c:strCache>
                <c:ptCount val="30"/>
                <c:pt idx="0">
                  <c:v>竹内公一</c:v>
                </c:pt>
                <c:pt idx="1">
                  <c:v>三浦一将</c:v>
                </c:pt>
                <c:pt idx="2">
                  <c:v>前野達也</c:v>
                </c:pt>
                <c:pt idx="3">
                  <c:v>金津怜央奈</c:v>
                </c:pt>
                <c:pt idx="4">
                  <c:v>岩垣和也</c:v>
                </c:pt>
                <c:pt idx="5">
                  <c:v>瀧下真一</c:v>
                </c:pt>
                <c:pt idx="6">
                  <c:v>林雅人</c:v>
                </c:pt>
                <c:pt idx="7">
                  <c:v>西嶋就平</c:v>
                </c:pt>
                <c:pt idx="8">
                  <c:v>石川創也</c:v>
                </c:pt>
                <c:pt idx="9">
                  <c:v>南雲裕貴</c:v>
                </c:pt>
                <c:pt idx="10">
                  <c:v>澤田陸</c:v>
                </c:pt>
                <c:pt idx="11">
                  <c:v>住吉将英</c:v>
                </c:pt>
                <c:pt idx="12">
                  <c:v>虎走脩平</c:v>
                </c:pt>
                <c:pt idx="13">
                  <c:v>南吏玖</c:v>
                </c:pt>
                <c:pt idx="14">
                  <c:v>棚橋一樹</c:v>
                </c:pt>
                <c:pt idx="15">
                  <c:v>伊村公志</c:v>
                </c:pt>
                <c:pt idx="16">
                  <c:v>澤入圭司</c:v>
                </c:pt>
                <c:pt idx="17">
                  <c:v>谷平光一</c:v>
                </c:pt>
                <c:pt idx="18">
                  <c:v>茶谷知哉</c:v>
                </c:pt>
                <c:pt idx="19">
                  <c:v>葉山旺</c:v>
                </c:pt>
                <c:pt idx="20">
                  <c:v>青木健悟</c:v>
                </c:pt>
                <c:pt idx="21">
                  <c:v>大森総司</c:v>
                </c:pt>
                <c:pt idx="22">
                  <c:v>宮川大輝</c:v>
                </c:pt>
                <c:pt idx="23">
                  <c:v>鈴木康照</c:v>
                </c:pt>
                <c:pt idx="24">
                  <c:v>宇佐美明秀</c:v>
                </c:pt>
                <c:pt idx="25">
                  <c:v>安部智晴</c:v>
                </c:pt>
                <c:pt idx="26">
                  <c:v>井上祐人</c:v>
                </c:pt>
                <c:pt idx="27">
                  <c:v>本田明良</c:v>
                </c:pt>
                <c:pt idx="28">
                  <c:v>森田涼介</c:v>
                </c:pt>
                <c:pt idx="29">
                  <c:v>小谷淳史</c:v>
                </c:pt>
              </c:strCache>
            </c:strRef>
          </c:cat>
          <c:val>
            <c:numRef>
              <c:f>'Sheet3 (3)'!$M$2:$M$31</c:f>
              <c:numCache>
                <c:formatCode>[$-F400]h:mm:ss\ AM/PM</c:formatCode>
                <c:ptCount val="30"/>
                <c:pt idx="0">
                  <c:v>2.8552400000000089E-3</c:v>
                </c:pt>
                <c:pt idx="1">
                  <c:v>4.2154484800000051E-3</c:v>
                </c:pt>
                <c:pt idx="2">
                  <c:v>2.9731056999999991E-3</c:v>
                </c:pt>
                <c:pt idx="3">
                  <c:v>1.4118639500000051E-3</c:v>
                </c:pt>
                <c:pt idx="4">
                  <c:v>2.3649744000000007E-3</c:v>
                </c:pt>
                <c:pt idx="5">
                  <c:v>4.1871049999999549E-4</c:v>
                </c:pt>
                <c:pt idx="6">
                  <c:v>1.1737125600000051E-3</c:v>
                </c:pt>
                <c:pt idx="7">
                  <c:v>2.0420363099999991E-2</c:v>
                </c:pt>
                <c:pt idx="8">
                  <c:v>7.6353296000000043E-4</c:v>
                </c:pt>
                <c:pt idx="9">
                  <c:v>8.5726839999999971E-4</c:v>
                </c:pt>
                <c:pt idx="10">
                  <c:v>9.3247960000000102E-4</c:v>
                </c:pt>
                <c:pt idx="11">
                  <c:v>4.9370581600000005E-3</c:v>
                </c:pt>
                <c:pt idx="12">
                  <c:v>8.4734470000000228E-4</c:v>
                </c:pt>
                <c:pt idx="13">
                  <c:v>3.132546479999998E-3</c:v>
                </c:pt>
                <c:pt idx="14">
                  <c:v>3.873585719999996E-3</c:v>
                </c:pt>
                <c:pt idx="15">
                  <c:v>1.7647646500000072E-3</c:v>
                </c:pt>
                <c:pt idx="16">
                  <c:v>7.0489608000000037E-3</c:v>
                </c:pt>
                <c:pt idx="17">
                  <c:v>1.4846551600000008E-3</c:v>
                </c:pt>
                <c:pt idx="18">
                  <c:v>1.0985709999999926E-4</c:v>
                </c:pt>
                <c:pt idx="19">
                  <c:v>3.3421977000000005E-3</c:v>
                </c:pt>
                <c:pt idx="20">
                  <c:v>3.9142902999999979E-3</c:v>
                </c:pt>
                <c:pt idx="21">
                  <c:v>4.0962247999999923E-3</c:v>
                </c:pt>
                <c:pt idx="22">
                  <c:v>1.3581192800000003E-3</c:v>
                </c:pt>
                <c:pt idx="23">
                  <c:v>1.434792919999997E-3</c:v>
                </c:pt>
                <c:pt idx="24">
                  <c:v>1.8189968000000001E-3</c:v>
                </c:pt>
                <c:pt idx="25">
                  <c:v>1.8533293199999995E-3</c:v>
                </c:pt>
                <c:pt idx="26">
                  <c:v>1.3265027200000043E-3</c:v>
                </c:pt>
                <c:pt idx="27">
                  <c:v>4.5751739000000069E-3</c:v>
                </c:pt>
                <c:pt idx="28">
                  <c:v>3.3448091999999999E-3</c:v>
                </c:pt>
                <c:pt idx="29">
                  <c:v>2.5025482199999907E-3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5665944"/>
        <c:axId val="545666336"/>
      </c:barChart>
      <c:catAx>
        <c:axId val="545665944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5666336"/>
        <c:crosses val="autoZero"/>
        <c:auto val="1"/>
        <c:lblAlgn val="ctr"/>
        <c:lblOffset val="100"/>
        <c:noMultiLvlLbl val="0"/>
      </c:catAx>
      <c:valAx>
        <c:axId val="545666336"/>
        <c:scaling>
          <c:orientation val="maxMin"/>
          <c:max val="4.200000000000001E-2"/>
          <c:min val="2.083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5665944"/>
        <c:crosses val="autoZero"/>
        <c:crossBetween val="between"/>
        <c:majorUnit val="3.4730000000000013E-3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戦力分析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5.4141473056608665E-2"/>
          <c:y val="0.27606299212598429"/>
          <c:w val="0.92665413736863134"/>
          <c:h val="0.606315069991251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Sheet3!$K$1</c:f>
              <c:strCache>
                <c:ptCount val="1"/>
                <c:pt idx="0">
                  <c:v>75%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Sheet3!$J$2:$J$24</c:f>
                <c:numCache>
                  <c:formatCode>General</c:formatCode>
                  <c:ptCount val="23"/>
                  <c:pt idx="0">
                    <c:v>2.270124719999999E-3</c:v>
                  </c:pt>
                  <c:pt idx="1">
                    <c:v>1.9856453200000068E-3</c:v>
                  </c:pt>
                  <c:pt idx="2">
                    <c:v>6.7578307799999911E-3</c:v>
                  </c:pt>
                  <c:pt idx="3">
                    <c:v>8.0677940000000239E-4</c:v>
                  </c:pt>
                  <c:pt idx="4">
                    <c:v>1.7415571200000042E-3</c:v>
                  </c:pt>
                  <c:pt idx="5">
                    <c:v>1.9596695999999983E-3</c:v>
                  </c:pt>
                  <c:pt idx="6">
                    <c:v>4.1265182000000053E-3</c:v>
                  </c:pt>
                  <c:pt idx="7">
                    <c:v>2.1137481E-3</c:v>
                  </c:pt>
                  <c:pt idx="8">
                    <c:v>4.1571598000000043E-3</c:v>
                  </c:pt>
                  <c:pt idx="9">
                    <c:v>7.347019999999968E-4</c:v>
                  </c:pt>
                  <c:pt idx="10">
                    <c:v>1.4359768000000023E-3</c:v>
                  </c:pt>
                  <c:pt idx="11">
                    <c:v>1.8064615999999999E-3</c:v>
                  </c:pt>
                  <c:pt idx="12">
                    <c:v>1.3184592999999981E-3</c:v>
                  </c:pt>
                  <c:pt idx="13">
                    <c:v>1.4610472000000027E-3</c:v>
                  </c:pt>
                  <c:pt idx="14">
                    <c:v>8.7734213000000005E-3</c:v>
                  </c:pt>
                  <c:pt idx="15">
                    <c:v>1.7862660000000016E-3</c:v>
                  </c:pt>
                  <c:pt idx="16">
                    <c:v>2.4375740999999992E-3</c:v>
                  </c:pt>
                  <c:pt idx="17">
                    <c:v>3.9745288999999996E-3</c:v>
                  </c:pt>
                  <c:pt idx="18">
                    <c:v>1.7319468000000018E-3</c:v>
                  </c:pt>
                  <c:pt idx="19">
                    <c:v>2.0474159999999998E-3</c:v>
                  </c:pt>
                  <c:pt idx="20">
                    <c:v>1.0122174000000081E-3</c:v>
                  </c:pt>
                  <c:pt idx="21">
                    <c:v>5.8177256000000038E-3</c:v>
                  </c:pt>
                  <c:pt idx="22">
                    <c:v>4.6026816999999963E-3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Sheet3!$C$2:$C$16</c:f>
              <c:strCache>
                <c:ptCount val="15"/>
                <c:pt idx="0">
                  <c:v>竹内公一</c:v>
                </c:pt>
                <c:pt idx="1">
                  <c:v>三浦一将</c:v>
                </c:pt>
                <c:pt idx="2">
                  <c:v>前野達也</c:v>
                </c:pt>
                <c:pt idx="3">
                  <c:v>金津怜央奈</c:v>
                </c:pt>
                <c:pt idx="4">
                  <c:v>岩垣和也</c:v>
                </c:pt>
                <c:pt idx="5">
                  <c:v>瀧下真一</c:v>
                </c:pt>
                <c:pt idx="6">
                  <c:v>林雅人</c:v>
                </c:pt>
                <c:pt idx="7">
                  <c:v>西嶋就平</c:v>
                </c:pt>
                <c:pt idx="8">
                  <c:v>石川創也</c:v>
                </c:pt>
                <c:pt idx="9">
                  <c:v>南雲裕貴</c:v>
                </c:pt>
                <c:pt idx="10">
                  <c:v>澤田陸</c:v>
                </c:pt>
                <c:pt idx="11">
                  <c:v>住吉将英</c:v>
                </c:pt>
                <c:pt idx="12">
                  <c:v>虎走脩平</c:v>
                </c:pt>
                <c:pt idx="13">
                  <c:v>南吏玖</c:v>
                </c:pt>
                <c:pt idx="14">
                  <c:v>棚橋一樹</c:v>
                </c:pt>
              </c:strCache>
            </c:strRef>
          </c:cat>
          <c:val>
            <c:numRef>
              <c:f>Sheet3!$K$2:$K$16</c:f>
              <c:numCache>
                <c:formatCode>[$-F400]h:mm:ss\ AM/PM</c:formatCode>
                <c:ptCount val="15"/>
                <c:pt idx="0">
                  <c:v>2.2916666666666669E-2</c:v>
                </c:pt>
                <c:pt idx="1">
                  <c:v>2.6414474946666669E-2</c:v>
                </c:pt>
                <c:pt idx="2">
                  <c:v>2.6602119926666661E-2</c:v>
                </c:pt>
                <c:pt idx="3">
                  <c:v>2.7269793426666668E-2</c:v>
                </c:pt>
                <c:pt idx="4">
                  <c:v>2.7469869146666666E-2</c:v>
                </c:pt>
                <c:pt idx="5">
                  <c:v>2.8615586426666666E-2</c:v>
                </c:pt>
                <c:pt idx="6">
                  <c:v>2.9106200226666663E-2</c:v>
                </c:pt>
                <c:pt idx="7">
                  <c:v>3.0340743326666666E-2</c:v>
                </c:pt>
                <c:pt idx="8">
                  <c:v>3.0642458626666667E-2</c:v>
                </c:pt>
                <c:pt idx="9">
                  <c:v>3.0702697226666666E-2</c:v>
                </c:pt>
                <c:pt idx="10">
                  <c:v>3.1269566826666664E-2</c:v>
                </c:pt>
                <c:pt idx="11">
                  <c:v>3.1542555626666663E-2</c:v>
                </c:pt>
                <c:pt idx="12">
                  <c:v>3.1643707726666664E-2</c:v>
                </c:pt>
                <c:pt idx="13">
                  <c:v>3.1903987226666666E-2</c:v>
                </c:pt>
                <c:pt idx="14">
                  <c:v>3.6345104126666666E-2</c:v>
                </c:pt>
              </c:numCache>
            </c:numRef>
          </c:val>
        </c:ser>
        <c:ser>
          <c:idx val="1"/>
          <c:order val="1"/>
          <c:tx>
            <c:strRef>
              <c:f>Sheet3!$L$1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Sheet3!$C$2:$C$16</c:f>
              <c:strCache>
                <c:ptCount val="15"/>
                <c:pt idx="0">
                  <c:v>竹内公一</c:v>
                </c:pt>
                <c:pt idx="1">
                  <c:v>三浦一将</c:v>
                </c:pt>
                <c:pt idx="2">
                  <c:v>前野達也</c:v>
                </c:pt>
                <c:pt idx="3">
                  <c:v>金津怜央奈</c:v>
                </c:pt>
                <c:pt idx="4">
                  <c:v>岩垣和也</c:v>
                </c:pt>
                <c:pt idx="5">
                  <c:v>瀧下真一</c:v>
                </c:pt>
                <c:pt idx="6">
                  <c:v>林雅人</c:v>
                </c:pt>
                <c:pt idx="7">
                  <c:v>西嶋就平</c:v>
                </c:pt>
                <c:pt idx="8">
                  <c:v>石川創也</c:v>
                </c:pt>
                <c:pt idx="9">
                  <c:v>南雲裕貴</c:v>
                </c:pt>
                <c:pt idx="10">
                  <c:v>澤田陸</c:v>
                </c:pt>
                <c:pt idx="11">
                  <c:v>住吉将英</c:v>
                </c:pt>
                <c:pt idx="12">
                  <c:v>虎走脩平</c:v>
                </c:pt>
                <c:pt idx="13">
                  <c:v>南吏玖</c:v>
                </c:pt>
                <c:pt idx="14">
                  <c:v>棚橋一樹</c:v>
                </c:pt>
              </c:strCache>
            </c:strRef>
          </c:cat>
          <c:val>
            <c:numRef>
              <c:f>Sheet3!$L$2:$L$16</c:f>
              <c:numCache>
                <c:formatCode>[$-F400]h:mm:ss\ AM/PM</c:formatCode>
                <c:ptCount val="15"/>
                <c:pt idx="0">
                  <c:v>1.2148001599999875E-3</c:v>
                </c:pt>
                <c:pt idx="1">
                  <c:v>1.2498290799999971E-3</c:v>
                </c:pt>
                <c:pt idx="2">
                  <c:v>4.9461810000000356E-4</c:v>
                </c:pt>
                <c:pt idx="3">
                  <c:v>-8.0677940000000239E-4</c:v>
                </c:pt>
                <c:pt idx="4">
                  <c:v>4.3747847999999964E-4</c:v>
                </c:pt>
                <c:pt idx="5">
                  <c:v>4.6101679999999839E-4</c:v>
                </c:pt>
                <c:pt idx="6">
                  <c:v>3.5551220000000147E-4</c:v>
                </c:pt>
                <c:pt idx="7">
                  <c:v>2.0921597000000021E-3</c:v>
                </c:pt>
                <c:pt idx="8">
                  <c:v>5.1530117999999958E-3</c:v>
                </c:pt>
                <c:pt idx="9">
                  <c:v>1.1299089999999984E-3</c:v>
                </c:pt>
                <c:pt idx="10">
                  <c:v>1.234717199999999E-3</c:v>
                </c:pt>
                <c:pt idx="11">
                  <c:v>3.5177949600000008E-3</c:v>
                </c:pt>
                <c:pt idx="12">
                  <c:v>4.0443429999999919E-4</c:v>
                </c:pt>
                <c:pt idx="13">
                  <c:v>7.0743097600000013E-3</c:v>
                </c:pt>
                <c:pt idx="14">
                  <c:v>1.8454251799999988E-3</c:v>
                </c:pt>
              </c:numCache>
            </c:numRef>
          </c:val>
        </c:ser>
        <c:ser>
          <c:idx val="2"/>
          <c:order val="2"/>
          <c:tx>
            <c:strRef>
              <c:f>Sheet3!$M$1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Sheet3!$N$2:$N$24</c:f>
                <c:numCache>
                  <c:formatCode>General</c:formatCode>
                  <c:ptCount val="23"/>
                  <c:pt idx="0">
                    <c:v>1.4464924400000002E-2</c:v>
                  </c:pt>
                  <c:pt idx="1">
                    <c:v>3.9083917919999996E-2</c:v>
                  </c:pt>
                  <c:pt idx="2">
                    <c:v>2.7819439000000001E-3</c:v>
                  </c:pt>
                  <c:pt idx="3">
                    <c:v>-6.0508455000000266E-4</c:v>
                  </c:pt>
                  <c:pt idx="4">
                    <c:v>4.5298034400000006E-3</c:v>
                  </c:pt>
                  <c:pt idx="5">
                    <c:v>1.5729935000000084E-3</c:v>
                  </c:pt>
                  <c:pt idx="6">
                    <c:v>5.0917982400000006E-3</c:v>
                  </c:pt>
                  <c:pt idx="7">
                    <c:v>1.8110404300000008E-2</c:v>
                  </c:pt>
                  <c:pt idx="8">
                    <c:v>3.022793839999996E-3</c:v>
                  </c:pt>
                  <c:pt idx="9">
                    <c:v>3.3904234000000019E-3</c:v>
                  </c:pt>
                  <c:pt idx="10">
                    <c:v>1.322463599999997E-3</c:v>
                  </c:pt>
                  <c:pt idx="11">
                    <c:v>3.0966261680000003E-2</c:v>
                  </c:pt>
                  <c:pt idx="12">
                    <c:v>3.8068183700000001E-2</c:v>
                  </c:pt>
                  <c:pt idx="13">
                    <c:v>2.2041059999999973E-3</c:v>
                  </c:pt>
                  <c:pt idx="14">
                    <c:v>2.8899555400000006E-2</c:v>
                  </c:pt>
                  <c:pt idx="15">
                    <c:v>3.55816875E-3</c:v>
                  </c:pt>
                  <c:pt idx="16">
                    <c:v>3.7352110399999999E-2</c:v>
                  </c:pt>
                  <c:pt idx="17">
                    <c:v>1.1696037999999999E-2</c:v>
                  </c:pt>
                  <c:pt idx="18">
                    <c:v>5.4662525200000062E-3</c:v>
                  </c:pt>
                  <c:pt idx="19">
                    <c:v>1.6140811000000047E-3</c:v>
                  </c:pt>
                  <c:pt idx="20">
                    <c:v>1.7707710999999987E-3</c:v>
                  </c:pt>
                  <c:pt idx="21">
                    <c:v>3.3193035500000002E-2</c:v>
                  </c:pt>
                  <c:pt idx="22">
                    <c:v>3.2033007200000005E-2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Sheet3!$C$2:$C$16</c:f>
              <c:strCache>
                <c:ptCount val="15"/>
                <c:pt idx="0">
                  <c:v>竹内公一</c:v>
                </c:pt>
                <c:pt idx="1">
                  <c:v>三浦一将</c:v>
                </c:pt>
                <c:pt idx="2">
                  <c:v>前野達也</c:v>
                </c:pt>
                <c:pt idx="3">
                  <c:v>金津怜央奈</c:v>
                </c:pt>
                <c:pt idx="4">
                  <c:v>岩垣和也</c:v>
                </c:pt>
                <c:pt idx="5">
                  <c:v>瀧下真一</c:v>
                </c:pt>
                <c:pt idx="6">
                  <c:v>林雅人</c:v>
                </c:pt>
                <c:pt idx="7">
                  <c:v>西嶋就平</c:v>
                </c:pt>
                <c:pt idx="8">
                  <c:v>石川創也</c:v>
                </c:pt>
                <c:pt idx="9">
                  <c:v>南雲裕貴</c:v>
                </c:pt>
                <c:pt idx="10">
                  <c:v>澤田陸</c:v>
                </c:pt>
                <c:pt idx="11">
                  <c:v>住吉将英</c:v>
                </c:pt>
                <c:pt idx="12">
                  <c:v>虎走脩平</c:v>
                </c:pt>
                <c:pt idx="13">
                  <c:v>南吏玖</c:v>
                </c:pt>
                <c:pt idx="14">
                  <c:v>棚橋一樹</c:v>
                </c:pt>
              </c:strCache>
            </c:strRef>
          </c:cat>
          <c:val>
            <c:numRef>
              <c:f>Sheet3!$M$2:$M$16</c:f>
              <c:numCache>
                <c:formatCode>[$-F400]h:mm:ss\ AM/PM</c:formatCode>
                <c:ptCount val="15"/>
                <c:pt idx="0">
                  <c:v>2.8552400000000089E-3</c:v>
                </c:pt>
                <c:pt idx="1">
                  <c:v>4.2154484800000051E-3</c:v>
                </c:pt>
                <c:pt idx="2">
                  <c:v>2.9731056999999991E-3</c:v>
                </c:pt>
                <c:pt idx="3">
                  <c:v>1.4118639500000051E-3</c:v>
                </c:pt>
                <c:pt idx="4">
                  <c:v>2.3649744000000007E-3</c:v>
                </c:pt>
                <c:pt idx="5">
                  <c:v>4.1871049999999549E-4</c:v>
                </c:pt>
                <c:pt idx="6">
                  <c:v>1.1737125600000016E-3</c:v>
                </c:pt>
                <c:pt idx="7">
                  <c:v>2.0420363099999991E-2</c:v>
                </c:pt>
                <c:pt idx="8">
                  <c:v>7.6353296000000043E-4</c:v>
                </c:pt>
                <c:pt idx="9">
                  <c:v>8.5726839999999971E-4</c:v>
                </c:pt>
                <c:pt idx="10">
                  <c:v>9.3247960000000102E-4</c:v>
                </c:pt>
                <c:pt idx="11">
                  <c:v>4.9370581600000005E-3</c:v>
                </c:pt>
                <c:pt idx="12">
                  <c:v>8.4734470000000228E-4</c:v>
                </c:pt>
                <c:pt idx="13">
                  <c:v>3.132546479999998E-3</c:v>
                </c:pt>
                <c:pt idx="14">
                  <c:v>3.873585719999996E-3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3004848"/>
        <c:axId val="453116184"/>
      </c:barChart>
      <c:catAx>
        <c:axId val="45300484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3116184"/>
        <c:crosses val="autoZero"/>
        <c:auto val="1"/>
        <c:lblAlgn val="ctr"/>
        <c:lblOffset val="100"/>
        <c:noMultiLvlLbl val="0"/>
      </c:catAx>
      <c:valAx>
        <c:axId val="453116184"/>
        <c:scaling>
          <c:orientation val="maxMin"/>
          <c:max val="3.8800000000000008E-2"/>
          <c:min val="2.083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3004848"/>
        <c:crosses val="autoZero"/>
        <c:crossBetween val="between"/>
        <c:majorUnit val="3.4740000000000014E-3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61</xdr:row>
      <xdr:rowOff>104775</xdr:rowOff>
    </xdr:from>
    <xdr:to>
      <xdr:col>23</xdr:col>
      <xdr:colOff>561975</xdr:colOff>
      <xdr:row>103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666749</xdr:colOff>
      <xdr:row>10</xdr:row>
      <xdr:rowOff>123825</xdr:rowOff>
    </xdr:from>
    <xdr:to>
      <xdr:col>28</xdr:col>
      <xdr:colOff>495300</xdr:colOff>
      <xdr:row>52</xdr:row>
      <xdr:rowOff>95250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858&amp;file=1&amp;runner=165" TargetMode="External"/><Relationship Id="rId18" Type="http://schemas.openxmlformats.org/officeDocument/2006/relationships/hyperlink" Target="https://mulka2.com/lapcenter/lapcombat2/runner.jsp?event=4858&amp;file=1&amp;runner=170" TargetMode="External"/><Relationship Id="rId26" Type="http://schemas.openxmlformats.org/officeDocument/2006/relationships/hyperlink" Target="https://mulka2.com/lapcenter/lapcombat2/runner.jsp?event=4858&amp;file=1&amp;runner=178" TargetMode="External"/><Relationship Id="rId39" Type="http://schemas.openxmlformats.org/officeDocument/2006/relationships/hyperlink" Target="https://mulka2.com/lapcenter/lapcombat2/runner.jsp?event=4858&amp;file=1&amp;runner=191" TargetMode="External"/><Relationship Id="rId21" Type="http://schemas.openxmlformats.org/officeDocument/2006/relationships/hyperlink" Target="https://mulka2.com/lapcenter/lapcombat2/runner.jsp?event=4858&amp;file=1&amp;runner=173" TargetMode="External"/><Relationship Id="rId34" Type="http://schemas.openxmlformats.org/officeDocument/2006/relationships/hyperlink" Target="https://mulka2.com/lapcenter/lapcombat2/runner.jsp?event=4858&amp;file=1&amp;runner=186" TargetMode="External"/><Relationship Id="rId42" Type="http://schemas.openxmlformats.org/officeDocument/2006/relationships/hyperlink" Target="https://mulka2.com/lapcenter/lapcombat2/runner.jsp?event=4858&amp;file=1&amp;runner=194" TargetMode="External"/><Relationship Id="rId47" Type="http://schemas.openxmlformats.org/officeDocument/2006/relationships/hyperlink" Target="https://mulka2.com/lapcenter/lapcombat2/runner.jsp?event=4858&amp;file=1&amp;runner=199" TargetMode="External"/><Relationship Id="rId50" Type="http://schemas.openxmlformats.org/officeDocument/2006/relationships/hyperlink" Target="https://mulka2.com/lapcenter/lapcombat2/runner.jsp?event=4858&amp;file=1&amp;runner=152" TargetMode="External"/><Relationship Id="rId55" Type="http://schemas.openxmlformats.org/officeDocument/2006/relationships/hyperlink" Target="https://mulka2.com/lapcenter/lapcombat2/runner.jsp?event=4858&amp;file=1&amp;runner=385" TargetMode="External"/><Relationship Id="rId63" Type="http://schemas.openxmlformats.org/officeDocument/2006/relationships/hyperlink" Target="https://mulka2.com/lapcenter/lapcombat2/runner.jsp?event=4858&amp;file=1&amp;runner=393" TargetMode="External"/><Relationship Id="rId68" Type="http://schemas.openxmlformats.org/officeDocument/2006/relationships/hyperlink" Target="https://mulka2.com/lapcenter/lapcombat2/runner.jsp?event=4858&amp;file=1&amp;runner=398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mulka2.com/lapcenter/lapcombat2/runner.jsp?event=4858&amp;file=1&amp;runner=159" TargetMode="External"/><Relationship Id="rId71" Type="http://schemas.openxmlformats.org/officeDocument/2006/relationships/hyperlink" Target="https://mulka2.com/lapcenter/lapcombat2/runner.jsp?event=4858&amp;file=1&amp;runner=401" TargetMode="External"/><Relationship Id="rId2" Type="http://schemas.openxmlformats.org/officeDocument/2006/relationships/hyperlink" Target="https://mulka2.com/lapcenter/lapcombat2/runner.jsp?event=4858&amp;file=1&amp;runner=154" TargetMode="External"/><Relationship Id="rId16" Type="http://schemas.openxmlformats.org/officeDocument/2006/relationships/hyperlink" Target="https://mulka2.com/lapcenter/lapcombat2/runner.jsp?event=4858&amp;file=1&amp;runner=168" TargetMode="External"/><Relationship Id="rId29" Type="http://schemas.openxmlformats.org/officeDocument/2006/relationships/hyperlink" Target="https://mulka2.com/lapcenter/lapcombat2/runner.jsp?event=4858&amp;file=1&amp;runner=181" TargetMode="External"/><Relationship Id="rId11" Type="http://schemas.openxmlformats.org/officeDocument/2006/relationships/hyperlink" Target="https://mulka2.com/lapcenter/lapcombat2/runner.jsp?event=4858&amp;file=1&amp;runner=163" TargetMode="External"/><Relationship Id="rId24" Type="http://schemas.openxmlformats.org/officeDocument/2006/relationships/hyperlink" Target="https://mulka2.com/lapcenter/lapcombat2/runner.jsp?event=4858&amp;file=1&amp;runner=176" TargetMode="External"/><Relationship Id="rId32" Type="http://schemas.openxmlformats.org/officeDocument/2006/relationships/hyperlink" Target="https://mulka2.com/lapcenter/lapcombat2/runner.jsp?event=4858&amp;file=1&amp;runner=184" TargetMode="External"/><Relationship Id="rId37" Type="http://schemas.openxmlformats.org/officeDocument/2006/relationships/hyperlink" Target="https://mulka2.com/lapcenter/lapcombat2/runner.jsp?event=4858&amp;file=1&amp;runner=189" TargetMode="External"/><Relationship Id="rId40" Type="http://schemas.openxmlformats.org/officeDocument/2006/relationships/hyperlink" Target="https://mulka2.com/lapcenter/lapcombat2/runner.jsp?event=4858&amp;file=1&amp;runner=192" TargetMode="External"/><Relationship Id="rId45" Type="http://schemas.openxmlformats.org/officeDocument/2006/relationships/hyperlink" Target="https://mulka2.com/lapcenter/lapcombat2/runner.jsp?event=4858&amp;file=1&amp;runner=197" TargetMode="External"/><Relationship Id="rId53" Type="http://schemas.openxmlformats.org/officeDocument/2006/relationships/hyperlink" Target="https://mulka2.com/lapcenter/lapcombat2/runner.jsp?event=4858&amp;file=1&amp;runner=383" TargetMode="External"/><Relationship Id="rId58" Type="http://schemas.openxmlformats.org/officeDocument/2006/relationships/hyperlink" Target="https://mulka2.com/lapcenter/lapcombat2/runner.jsp?event=4858&amp;file=1&amp;runner=388" TargetMode="External"/><Relationship Id="rId66" Type="http://schemas.openxmlformats.org/officeDocument/2006/relationships/hyperlink" Target="https://mulka2.com/lapcenter/lapcombat2/runner.jsp?event=4858&amp;file=1&amp;runner=396" TargetMode="External"/><Relationship Id="rId74" Type="http://schemas.openxmlformats.org/officeDocument/2006/relationships/hyperlink" Target="https://mulka2.com/lapcenter/lapcombat2/runner.jsp?event=4858&amp;file=1&amp;runner=402" TargetMode="External"/><Relationship Id="rId5" Type="http://schemas.openxmlformats.org/officeDocument/2006/relationships/hyperlink" Target="https://mulka2.com/lapcenter/lapcombat2/runner.jsp?event=4858&amp;file=1&amp;runner=157" TargetMode="External"/><Relationship Id="rId15" Type="http://schemas.openxmlformats.org/officeDocument/2006/relationships/hyperlink" Target="https://mulka2.com/lapcenter/lapcombat2/runner.jsp?event=4858&amp;file=1&amp;runner=167" TargetMode="External"/><Relationship Id="rId23" Type="http://schemas.openxmlformats.org/officeDocument/2006/relationships/hyperlink" Target="https://mulka2.com/lapcenter/lapcombat2/runner.jsp?event=4858&amp;file=1&amp;runner=175" TargetMode="External"/><Relationship Id="rId28" Type="http://schemas.openxmlformats.org/officeDocument/2006/relationships/hyperlink" Target="https://mulka2.com/lapcenter/lapcombat2/runner.jsp?event=4858&amp;file=1&amp;runner=180" TargetMode="External"/><Relationship Id="rId36" Type="http://schemas.openxmlformats.org/officeDocument/2006/relationships/hyperlink" Target="https://mulka2.com/lapcenter/lapcombat2/runner.jsp?event=4858&amp;file=1&amp;runner=188" TargetMode="External"/><Relationship Id="rId49" Type="http://schemas.openxmlformats.org/officeDocument/2006/relationships/hyperlink" Target="https://mulka2.com/lapcenter/lapcombat2/runner.jsp?event=4858&amp;file=1&amp;runner=201" TargetMode="External"/><Relationship Id="rId57" Type="http://schemas.openxmlformats.org/officeDocument/2006/relationships/hyperlink" Target="https://mulka2.com/lapcenter/lapcombat2/runner.jsp?event=4858&amp;file=1&amp;runner=387" TargetMode="External"/><Relationship Id="rId61" Type="http://schemas.openxmlformats.org/officeDocument/2006/relationships/hyperlink" Target="https://mulka2.com/lapcenter/lapcombat2/runner.jsp?event=4858&amp;file=1&amp;runner=391" TargetMode="External"/><Relationship Id="rId10" Type="http://schemas.openxmlformats.org/officeDocument/2006/relationships/hyperlink" Target="https://mulka2.com/lapcenter/lapcombat2/runner.jsp?event=4858&amp;file=1&amp;runner=162" TargetMode="External"/><Relationship Id="rId19" Type="http://schemas.openxmlformats.org/officeDocument/2006/relationships/hyperlink" Target="https://mulka2.com/lapcenter/lapcombat2/runner.jsp?event=4858&amp;file=1&amp;runner=171" TargetMode="External"/><Relationship Id="rId31" Type="http://schemas.openxmlformats.org/officeDocument/2006/relationships/hyperlink" Target="https://mulka2.com/lapcenter/lapcombat2/runner.jsp?event=4858&amp;file=1&amp;runner=183" TargetMode="External"/><Relationship Id="rId44" Type="http://schemas.openxmlformats.org/officeDocument/2006/relationships/hyperlink" Target="https://mulka2.com/lapcenter/lapcombat2/runner.jsp?event=4858&amp;file=1&amp;runner=196" TargetMode="External"/><Relationship Id="rId52" Type="http://schemas.openxmlformats.org/officeDocument/2006/relationships/hyperlink" Target="https://mulka2.com/lapcenter/lapcombat2/runner.jsp?event=4858&amp;file=1&amp;runner=382" TargetMode="External"/><Relationship Id="rId60" Type="http://schemas.openxmlformats.org/officeDocument/2006/relationships/hyperlink" Target="https://mulka2.com/lapcenter/lapcombat2/runner.jsp?event=4858&amp;file=1&amp;runner=390" TargetMode="External"/><Relationship Id="rId65" Type="http://schemas.openxmlformats.org/officeDocument/2006/relationships/hyperlink" Target="https://mulka2.com/lapcenter/lapcombat2/runner.jsp?event=4858&amp;file=1&amp;runner=395" TargetMode="External"/><Relationship Id="rId73" Type="http://schemas.openxmlformats.org/officeDocument/2006/relationships/hyperlink" Target="https://mulka2.com/lapcenter/lapcombat2/runner.jsp?event=4858&amp;file=1&amp;runner=403" TargetMode="External"/><Relationship Id="rId4" Type="http://schemas.openxmlformats.org/officeDocument/2006/relationships/hyperlink" Target="https://mulka2.com/lapcenter/lapcombat2/runner.jsp?event=4858&amp;file=1&amp;runner=155" TargetMode="External"/><Relationship Id="rId9" Type="http://schemas.openxmlformats.org/officeDocument/2006/relationships/hyperlink" Target="https://mulka2.com/lapcenter/lapcombat2/runner.jsp?event=4858&amp;file=1&amp;runner=161" TargetMode="External"/><Relationship Id="rId14" Type="http://schemas.openxmlformats.org/officeDocument/2006/relationships/hyperlink" Target="https://mulka2.com/lapcenter/lapcombat2/runner.jsp?event=4858&amp;file=1&amp;runner=166" TargetMode="External"/><Relationship Id="rId22" Type="http://schemas.openxmlformats.org/officeDocument/2006/relationships/hyperlink" Target="https://mulka2.com/lapcenter/lapcombat2/runner.jsp?event=4858&amp;file=1&amp;runner=174" TargetMode="External"/><Relationship Id="rId27" Type="http://schemas.openxmlformats.org/officeDocument/2006/relationships/hyperlink" Target="https://mulka2.com/lapcenter/lapcombat2/runner.jsp?event=4858&amp;file=1&amp;runner=179" TargetMode="External"/><Relationship Id="rId30" Type="http://schemas.openxmlformats.org/officeDocument/2006/relationships/hyperlink" Target="https://mulka2.com/lapcenter/lapcombat2/runner.jsp?event=4858&amp;file=1&amp;runner=182" TargetMode="External"/><Relationship Id="rId35" Type="http://schemas.openxmlformats.org/officeDocument/2006/relationships/hyperlink" Target="https://mulka2.com/lapcenter/lapcombat2/runner.jsp?event=4858&amp;file=1&amp;runner=187" TargetMode="External"/><Relationship Id="rId43" Type="http://schemas.openxmlformats.org/officeDocument/2006/relationships/hyperlink" Target="https://mulka2.com/lapcenter/lapcombat2/runner.jsp?event=4858&amp;file=1&amp;runner=195" TargetMode="External"/><Relationship Id="rId48" Type="http://schemas.openxmlformats.org/officeDocument/2006/relationships/hyperlink" Target="https://mulka2.com/lapcenter/lapcombat2/runner.jsp?event=4858&amp;file=1&amp;runner=198" TargetMode="External"/><Relationship Id="rId56" Type="http://schemas.openxmlformats.org/officeDocument/2006/relationships/hyperlink" Target="https://mulka2.com/lapcenter/lapcombat2/runner.jsp?event=4858&amp;file=1&amp;runner=386" TargetMode="External"/><Relationship Id="rId64" Type="http://schemas.openxmlformats.org/officeDocument/2006/relationships/hyperlink" Target="https://mulka2.com/lapcenter/lapcombat2/runner.jsp?event=4858&amp;file=1&amp;runner=394" TargetMode="External"/><Relationship Id="rId69" Type="http://schemas.openxmlformats.org/officeDocument/2006/relationships/hyperlink" Target="https://mulka2.com/lapcenter/lapcombat2/runner.jsp?event=4858&amp;file=1&amp;runner=399" TargetMode="External"/><Relationship Id="rId8" Type="http://schemas.openxmlformats.org/officeDocument/2006/relationships/hyperlink" Target="https://mulka2.com/lapcenter/lapcombat2/runner.jsp?event=4858&amp;file=1&amp;runner=160" TargetMode="External"/><Relationship Id="rId51" Type="http://schemas.openxmlformats.org/officeDocument/2006/relationships/hyperlink" Target="https://mulka2.com/lapcenter/lapcombat2/runner.jsp?event=4858&amp;file=1&amp;runner=381" TargetMode="External"/><Relationship Id="rId72" Type="http://schemas.openxmlformats.org/officeDocument/2006/relationships/hyperlink" Target="https://mulka2.com/lapcenter/lapcombat2/runner.jsp?event=4858&amp;file=1&amp;runner=404" TargetMode="External"/><Relationship Id="rId3" Type="http://schemas.openxmlformats.org/officeDocument/2006/relationships/hyperlink" Target="https://mulka2.com/lapcenter/lapcombat2/runner.jsp?event=4858&amp;file=1&amp;runner=156" TargetMode="External"/><Relationship Id="rId12" Type="http://schemas.openxmlformats.org/officeDocument/2006/relationships/hyperlink" Target="https://mulka2.com/lapcenter/lapcombat2/runner.jsp?event=4858&amp;file=1&amp;runner=164" TargetMode="External"/><Relationship Id="rId17" Type="http://schemas.openxmlformats.org/officeDocument/2006/relationships/hyperlink" Target="https://mulka2.com/lapcenter/lapcombat2/runner.jsp?event=4858&amp;file=1&amp;runner=169" TargetMode="External"/><Relationship Id="rId25" Type="http://schemas.openxmlformats.org/officeDocument/2006/relationships/hyperlink" Target="https://mulka2.com/lapcenter/lapcombat2/runner.jsp?event=4858&amp;file=1&amp;runner=177" TargetMode="External"/><Relationship Id="rId33" Type="http://schemas.openxmlformats.org/officeDocument/2006/relationships/hyperlink" Target="https://mulka2.com/lapcenter/lapcombat2/runner.jsp?event=4858&amp;file=1&amp;runner=185" TargetMode="External"/><Relationship Id="rId38" Type="http://schemas.openxmlformats.org/officeDocument/2006/relationships/hyperlink" Target="https://mulka2.com/lapcenter/lapcombat2/runner.jsp?event=4858&amp;file=1&amp;runner=190" TargetMode="External"/><Relationship Id="rId46" Type="http://schemas.openxmlformats.org/officeDocument/2006/relationships/hyperlink" Target="https://mulka2.com/lapcenter/lapcombat2/runner.jsp?event=4858&amp;file=1&amp;runner=200" TargetMode="External"/><Relationship Id="rId59" Type="http://schemas.openxmlformats.org/officeDocument/2006/relationships/hyperlink" Target="https://mulka2.com/lapcenter/lapcombat2/runner.jsp?event=4858&amp;file=1&amp;runner=389" TargetMode="External"/><Relationship Id="rId67" Type="http://schemas.openxmlformats.org/officeDocument/2006/relationships/hyperlink" Target="https://mulka2.com/lapcenter/lapcombat2/runner.jsp?event=4858&amp;file=1&amp;runner=397" TargetMode="External"/><Relationship Id="rId20" Type="http://schemas.openxmlformats.org/officeDocument/2006/relationships/hyperlink" Target="https://mulka2.com/lapcenter/lapcombat2/runner.jsp?event=4858&amp;file=1&amp;runner=172" TargetMode="External"/><Relationship Id="rId41" Type="http://schemas.openxmlformats.org/officeDocument/2006/relationships/hyperlink" Target="https://mulka2.com/lapcenter/lapcombat2/runner.jsp?event=4858&amp;file=1&amp;runner=193" TargetMode="External"/><Relationship Id="rId54" Type="http://schemas.openxmlformats.org/officeDocument/2006/relationships/hyperlink" Target="https://mulka2.com/lapcenter/lapcombat2/runner.jsp?event=4858&amp;file=1&amp;runner=384" TargetMode="External"/><Relationship Id="rId62" Type="http://schemas.openxmlformats.org/officeDocument/2006/relationships/hyperlink" Target="https://mulka2.com/lapcenter/lapcombat2/runner.jsp?event=4858&amp;file=1&amp;runner=392" TargetMode="External"/><Relationship Id="rId70" Type="http://schemas.openxmlformats.org/officeDocument/2006/relationships/hyperlink" Target="https://mulka2.com/lapcenter/lapcombat2/runner.jsp?event=4858&amp;file=1&amp;runner=400" TargetMode="External"/><Relationship Id="rId75" Type="http://schemas.openxmlformats.org/officeDocument/2006/relationships/hyperlink" Target="https://mulka2.com/lapcenter/lapcombat2/runner.jsp?event=4858&amp;file=1&amp;runner=405" TargetMode="External"/><Relationship Id="rId1" Type="http://schemas.openxmlformats.org/officeDocument/2006/relationships/hyperlink" Target="https://mulka2.com/lapcenter/lapcombat2/runner.jsp?event=4858&amp;file=1&amp;runner=153" TargetMode="External"/><Relationship Id="rId6" Type="http://schemas.openxmlformats.org/officeDocument/2006/relationships/hyperlink" Target="https://mulka2.com/lapcenter/lapcombat2/runner.jsp?event=4858&amp;file=1&amp;runner=15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563&amp;file=1&amp;runner=55" TargetMode="External"/><Relationship Id="rId18" Type="http://schemas.openxmlformats.org/officeDocument/2006/relationships/hyperlink" Target="https://mulka2.com/lapcenter/lapcombat2/runner.jsp?event=4563&amp;file=1&amp;runner=60" TargetMode="External"/><Relationship Id="rId26" Type="http://schemas.openxmlformats.org/officeDocument/2006/relationships/hyperlink" Target="https://mulka2.com/lapcenter/lapcombat2/runner.jsp?event=4563&amp;file=1&amp;runner=68" TargetMode="External"/><Relationship Id="rId39" Type="http://schemas.openxmlformats.org/officeDocument/2006/relationships/hyperlink" Target="https://mulka2.com/lapcenter/lapcombat2/runner.jsp?event=4563&amp;file=1&amp;runner=81" TargetMode="External"/><Relationship Id="rId21" Type="http://schemas.openxmlformats.org/officeDocument/2006/relationships/hyperlink" Target="https://mulka2.com/lapcenter/lapcombat2/runner.jsp?event=4563&amp;file=1&amp;runner=63" TargetMode="External"/><Relationship Id="rId34" Type="http://schemas.openxmlformats.org/officeDocument/2006/relationships/hyperlink" Target="https://mulka2.com/lapcenter/lapcombat2/runner.jsp?event=4563&amp;file=1&amp;runner=76" TargetMode="External"/><Relationship Id="rId42" Type="http://schemas.openxmlformats.org/officeDocument/2006/relationships/hyperlink" Target="https://mulka2.com/lapcenter/lapcombat2/runner.jsp?event=4563&amp;file=1&amp;runner=84" TargetMode="External"/><Relationship Id="rId47" Type="http://schemas.openxmlformats.org/officeDocument/2006/relationships/hyperlink" Target="https://mulka2.com/lapcenter/lapcombat2/runner.jsp?event=4563&amp;file=1&amp;runner=89" TargetMode="External"/><Relationship Id="rId50" Type="http://schemas.openxmlformats.org/officeDocument/2006/relationships/hyperlink" Target="https://mulka2.com/lapcenter/lapcombat2/runner.jsp?event=4563&amp;file=1&amp;runner=92" TargetMode="External"/><Relationship Id="rId55" Type="http://schemas.openxmlformats.org/officeDocument/2006/relationships/hyperlink" Target="https://mulka2.com/lapcenter/lapcombat2/runner.jsp?event=4563&amp;file=1&amp;runner=97" TargetMode="External"/><Relationship Id="rId63" Type="http://schemas.openxmlformats.org/officeDocument/2006/relationships/hyperlink" Target="https://mulka2.com/lapcenter/lapcombat2/runner.jsp?event=4563&amp;file=1&amp;runner=0" TargetMode="External"/><Relationship Id="rId68" Type="http://schemas.openxmlformats.org/officeDocument/2006/relationships/hyperlink" Target="https://mulka2.com/lapcenter/lapcombat2/runner.jsp?event=4563&amp;file=1&amp;runner=6" TargetMode="External"/><Relationship Id="rId76" Type="http://schemas.openxmlformats.org/officeDocument/2006/relationships/hyperlink" Target="https://mulka2.com/lapcenter/lapcombat2/runner.jsp?event=4563&amp;file=1&amp;runner=13" TargetMode="External"/><Relationship Id="rId84" Type="http://schemas.openxmlformats.org/officeDocument/2006/relationships/hyperlink" Target="https://mulka2.com/lapcenter/lapcombat2/runner.jsp?event=4563&amp;file=1&amp;runner=21" TargetMode="External"/><Relationship Id="rId89" Type="http://schemas.openxmlformats.org/officeDocument/2006/relationships/hyperlink" Target="https://mulka2.com/lapcenter/lapcombat2/runner.jsp?event=4563&amp;file=1&amp;runner=26" TargetMode="External"/><Relationship Id="rId7" Type="http://schemas.openxmlformats.org/officeDocument/2006/relationships/hyperlink" Target="https://mulka2.com/lapcenter/lapcombat2/runner.jsp?event=4563&amp;file=1&amp;runner=49" TargetMode="External"/><Relationship Id="rId71" Type="http://schemas.openxmlformats.org/officeDocument/2006/relationships/hyperlink" Target="https://mulka2.com/lapcenter/lapcombat2/runner.jsp?event=4563&amp;file=1&amp;runner=8" TargetMode="External"/><Relationship Id="rId92" Type="http://schemas.openxmlformats.org/officeDocument/2006/relationships/hyperlink" Target="https://mulka2.com/lapcenter/lapcombat2/runner.jsp?event=4563&amp;file=1&amp;runner=29" TargetMode="External"/><Relationship Id="rId2" Type="http://schemas.openxmlformats.org/officeDocument/2006/relationships/hyperlink" Target="https://mulka2.com/lapcenter/lapcombat2/runner.jsp?event=4563&amp;file=1&amp;runner=44" TargetMode="External"/><Relationship Id="rId16" Type="http://schemas.openxmlformats.org/officeDocument/2006/relationships/hyperlink" Target="https://mulka2.com/lapcenter/lapcombat2/runner.jsp?event=4563&amp;file=1&amp;runner=58" TargetMode="External"/><Relationship Id="rId29" Type="http://schemas.openxmlformats.org/officeDocument/2006/relationships/hyperlink" Target="https://mulka2.com/lapcenter/lapcombat2/runner.jsp?event=4563&amp;file=1&amp;runner=71" TargetMode="External"/><Relationship Id="rId11" Type="http://schemas.openxmlformats.org/officeDocument/2006/relationships/hyperlink" Target="https://mulka2.com/lapcenter/lapcombat2/runner.jsp?event=4563&amp;file=1&amp;runner=53" TargetMode="External"/><Relationship Id="rId24" Type="http://schemas.openxmlformats.org/officeDocument/2006/relationships/hyperlink" Target="https://mulka2.com/lapcenter/lapcombat2/runner.jsp?event=4563&amp;file=1&amp;runner=66" TargetMode="External"/><Relationship Id="rId32" Type="http://schemas.openxmlformats.org/officeDocument/2006/relationships/hyperlink" Target="https://mulka2.com/lapcenter/lapcombat2/runner.jsp?event=4563&amp;file=1&amp;runner=74" TargetMode="External"/><Relationship Id="rId37" Type="http://schemas.openxmlformats.org/officeDocument/2006/relationships/hyperlink" Target="https://mulka2.com/lapcenter/lapcombat2/runner.jsp?event=4563&amp;file=1&amp;runner=79" TargetMode="External"/><Relationship Id="rId40" Type="http://schemas.openxmlformats.org/officeDocument/2006/relationships/hyperlink" Target="https://mulka2.com/lapcenter/lapcombat2/runner.jsp?event=4563&amp;file=1&amp;runner=82" TargetMode="External"/><Relationship Id="rId45" Type="http://schemas.openxmlformats.org/officeDocument/2006/relationships/hyperlink" Target="https://mulka2.com/lapcenter/lapcombat2/runner.jsp?event=4563&amp;file=1&amp;runner=87" TargetMode="External"/><Relationship Id="rId53" Type="http://schemas.openxmlformats.org/officeDocument/2006/relationships/hyperlink" Target="https://mulka2.com/lapcenter/lapcombat2/runner.jsp?event=4563&amp;file=1&amp;runner=95" TargetMode="External"/><Relationship Id="rId58" Type="http://schemas.openxmlformats.org/officeDocument/2006/relationships/hyperlink" Target="https://mulka2.com/lapcenter/lapcombat2/runner.jsp?event=4563&amp;file=1&amp;runner=100" TargetMode="External"/><Relationship Id="rId66" Type="http://schemas.openxmlformats.org/officeDocument/2006/relationships/hyperlink" Target="https://mulka2.com/lapcenter/lapcombat2/runner.jsp?event=4563&amp;file=1&amp;runner=3" TargetMode="External"/><Relationship Id="rId74" Type="http://schemas.openxmlformats.org/officeDocument/2006/relationships/hyperlink" Target="https://mulka2.com/lapcenter/lapcombat2/runner.jsp?event=4563&amp;file=1&amp;runner=11" TargetMode="External"/><Relationship Id="rId79" Type="http://schemas.openxmlformats.org/officeDocument/2006/relationships/hyperlink" Target="https://mulka2.com/lapcenter/lapcombat2/runner.jsp?event=4563&amp;file=1&amp;runner=16" TargetMode="External"/><Relationship Id="rId87" Type="http://schemas.openxmlformats.org/officeDocument/2006/relationships/hyperlink" Target="https://mulka2.com/lapcenter/lapcombat2/runner.jsp?event=4563&amp;file=1&amp;runner=24" TargetMode="External"/><Relationship Id="rId5" Type="http://schemas.openxmlformats.org/officeDocument/2006/relationships/hyperlink" Target="https://mulka2.com/lapcenter/lapcombat2/runner.jsp?event=4563&amp;file=1&amp;runner=47" TargetMode="External"/><Relationship Id="rId61" Type="http://schemas.openxmlformats.org/officeDocument/2006/relationships/hyperlink" Target="https://mulka2.com/lapcenter/lapcombat2/runner.jsp?event=4563&amp;file=1&amp;runner=103" TargetMode="External"/><Relationship Id="rId82" Type="http://schemas.openxmlformats.org/officeDocument/2006/relationships/hyperlink" Target="https://mulka2.com/lapcenter/lapcombat2/runner.jsp?event=4563&amp;file=1&amp;runner=19" TargetMode="External"/><Relationship Id="rId90" Type="http://schemas.openxmlformats.org/officeDocument/2006/relationships/hyperlink" Target="https://mulka2.com/lapcenter/lapcombat2/runner.jsp?event=4563&amp;file=1&amp;runner=27" TargetMode="External"/><Relationship Id="rId19" Type="http://schemas.openxmlformats.org/officeDocument/2006/relationships/hyperlink" Target="https://mulka2.com/lapcenter/lapcombat2/runner.jsp?event=4563&amp;file=1&amp;runner=61" TargetMode="External"/><Relationship Id="rId14" Type="http://schemas.openxmlformats.org/officeDocument/2006/relationships/hyperlink" Target="https://mulka2.com/lapcenter/lapcombat2/runner.jsp?event=4563&amp;file=1&amp;runner=56" TargetMode="External"/><Relationship Id="rId22" Type="http://schemas.openxmlformats.org/officeDocument/2006/relationships/hyperlink" Target="https://mulka2.com/lapcenter/lapcombat2/runner.jsp?event=4563&amp;file=1&amp;runner=64" TargetMode="External"/><Relationship Id="rId27" Type="http://schemas.openxmlformats.org/officeDocument/2006/relationships/hyperlink" Target="https://mulka2.com/lapcenter/lapcombat2/runner.jsp?event=4563&amp;file=1&amp;runner=69" TargetMode="External"/><Relationship Id="rId30" Type="http://schemas.openxmlformats.org/officeDocument/2006/relationships/hyperlink" Target="https://mulka2.com/lapcenter/lapcombat2/runner.jsp?event=4563&amp;file=1&amp;runner=72" TargetMode="External"/><Relationship Id="rId35" Type="http://schemas.openxmlformats.org/officeDocument/2006/relationships/hyperlink" Target="https://mulka2.com/lapcenter/lapcombat2/runner.jsp?event=4563&amp;file=1&amp;runner=78" TargetMode="External"/><Relationship Id="rId43" Type="http://schemas.openxmlformats.org/officeDocument/2006/relationships/hyperlink" Target="https://mulka2.com/lapcenter/lapcombat2/runner.jsp?event=4563&amp;file=1&amp;runner=85" TargetMode="External"/><Relationship Id="rId48" Type="http://schemas.openxmlformats.org/officeDocument/2006/relationships/hyperlink" Target="https://mulka2.com/lapcenter/lapcombat2/runner.jsp?event=4563&amp;file=1&amp;runner=90" TargetMode="External"/><Relationship Id="rId56" Type="http://schemas.openxmlformats.org/officeDocument/2006/relationships/hyperlink" Target="https://mulka2.com/lapcenter/lapcombat2/runner.jsp?event=4563&amp;file=1&amp;runner=98" TargetMode="External"/><Relationship Id="rId64" Type="http://schemas.openxmlformats.org/officeDocument/2006/relationships/hyperlink" Target="https://mulka2.com/lapcenter/lapcombat2/runner.jsp?event=4563&amp;file=1&amp;runner=1" TargetMode="External"/><Relationship Id="rId69" Type="http://schemas.openxmlformats.org/officeDocument/2006/relationships/hyperlink" Target="https://mulka2.com/lapcenter/lapcombat2/runner.jsp?event=4563&amp;file=1&amp;runner=5" TargetMode="External"/><Relationship Id="rId77" Type="http://schemas.openxmlformats.org/officeDocument/2006/relationships/hyperlink" Target="https://mulka2.com/lapcenter/lapcombat2/runner.jsp?event=4563&amp;file=1&amp;runner=14" TargetMode="External"/><Relationship Id="rId8" Type="http://schemas.openxmlformats.org/officeDocument/2006/relationships/hyperlink" Target="https://mulka2.com/lapcenter/lapcombat2/runner.jsp?event=4563&amp;file=1&amp;runner=50" TargetMode="External"/><Relationship Id="rId51" Type="http://schemas.openxmlformats.org/officeDocument/2006/relationships/hyperlink" Target="https://mulka2.com/lapcenter/lapcombat2/runner.jsp?event=4563&amp;file=1&amp;runner=93" TargetMode="External"/><Relationship Id="rId72" Type="http://schemas.openxmlformats.org/officeDocument/2006/relationships/hyperlink" Target="https://mulka2.com/lapcenter/lapcombat2/runner.jsp?event=4563&amp;file=1&amp;runner=9" TargetMode="External"/><Relationship Id="rId80" Type="http://schemas.openxmlformats.org/officeDocument/2006/relationships/hyperlink" Target="https://mulka2.com/lapcenter/lapcombat2/runner.jsp?event=4563&amp;file=1&amp;runner=17" TargetMode="External"/><Relationship Id="rId85" Type="http://schemas.openxmlformats.org/officeDocument/2006/relationships/hyperlink" Target="https://mulka2.com/lapcenter/lapcombat2/runner.jsp?event=4563&amp;file=1&amp;runner=22" TargetMode="External"/><Relationship Id="rId93" Type="http://schemas.openxmlformats.org/officeDocument/2006/relationships/hyperlink" Target="https://mulka2.com/lapcenter/lapcombat2/runner.jsp?event=4563&amp;file=1&amp;runner=30" TargetMode="External"/><Relationship Id="rId3" Type="http://schemas.openxmlformats.org/officeDocument/2006/relationships/hyperlink" Target="https://mulka2.com/lapcenter/lapcombat2/runner.jsp?event=4563&amp;file=1&amp;runner=45" TargetMode="External"/><Relationship Id="rId12" Type="http://schemas.openxmlformats.org/officeDocument/2006/relationships/hyperlink" Target="https://mulka2.com/lapcenter/lapcombat2/runner.jsp?event=4563&amp;file=1&amp;runner=54" TargetMode="External"/><Relationship Id="rId17" Type="http://schemas.openxmlformats.org/officeDocument/2006/relationships/hyperlink" Target="https://mulka2.com/lapcenter/lapcombat2/runner.jsp?event=4563&amp;file=1&amp;runner=59" TargetMode="External"/><Relationship Id="rId25" Type="http://schemas.openxmlformats.org/officeDocument/2006/relationships/hyperlink" Target="https://mulka2.com/lapcenter/lapcombat2/runner.jsp?event=4563&amp;file=1&amp;runner=67" TargetMode="External"/><Relationship Id="rId33" Type="http://schemas.openxmlformats.org/officeDocument/2006/relationships/hyperlink" Target="https://mulka2.com/lapcenter/lapcombat2/runner.jsp?event=4563&amp;file=1&amp;runner=75" TargetMode="External"/><Relationship Id="rId38" Type="http://schemas.openxmlformats.org/officeDocument/2006/relationships/hyperlink" Target="https://mulka2.com/lapcenter/lapcombat2/runner.jsp?event=4563&amp;file=1&amp;runner=80" TargetMode="External"/><Relationship Id="rId46" Type="http://schemas.openxmlformats.org/officeDocument/2006/relationships/hyperlink" Target="https://mulka2.com/lapcenter/lapcombat2/runner.jsp?event=4563&amp;file=1&amp;runner=88" TargetMode="External"/><Relationship Id="rId59" Type="http://schemas.openxmlformats.org/officeDocument/2006/relationships/hyperlink" Target="https://mulka2.com/lapcenter/lapcombat2/runner.jsp?event=4563&amp;file=1&amp;runner=101" TargetMode="External"/><Relationship Id="rId67" Type="http://schemas.openxmlformats.org/officeDocument/2006/relationships/hyperlink" Target="https://mulka2.com/lapcenter/lapcombat2/runner.jsp?event=4563&amp;file=1&amp;runner=4" TargetMode="External"/><Relationship Id="rId20" Type="http://schemas.openxmlformats.org/officeDocument/2006/relationships/hyperlink" Target="https://mulka2.com/lapcenter/lapcombat2/runner.jsp?event=4563&amp;file=1&amp;runner=62" TargetMode="External"/><Relationship Id="rId41" Type="http://schemas.openxmlformats.org/officeDocument/2006/relationships/hyperlink" Target="https://mulka2.com/lapcenter/lapcombat2/runner.jsp?event=4563&amp;file=1&amp;runner=83" TargetMode="External"/><Relationship Id="rId54" Type="http://schemas.openxmlformats.org/officeDocument/2006/relationships/hyperlink" Target="https://mulka2.com/lapcenter/lapcombat2/runner.jsp?event=4563&amp;file=1&amp;runner=96" TargetMode="External"/><Relationship Id="rId62" Type="http://schemas.openxmlformats.org/officeDocument/2006/relationships/hyperlink" Target="https://mulka2.com/lapcenter/lapcombat2/runner.jsp?event=4563&amp;file=1&amp;runner=102" TargetMode="External"/><Relationship Id="rId70" Type="http://schemas.openxmlformats.org/officeDocument/2006/relationships/hyperlink" Target="https://mulka2.com/lapcenter/lapcombat2/runner.jsp?event=4563&amp;file=1&amp;runner=7" TargetMode="External"/><Relationship Id="rId75" Type="http://schemas.openxmlformats.org/officeDocument/2006/relationships/hyperlink" Target="https://mulka2.com/lapcenter/lapcombat2/runner.jsp?event=4563&amp;file=1&amp;runner=12" TargetMode="External"/><Relationship Id="rId83" Type="http://schemas.openxmlformats.org/officeDocument/2006/relationships/hyperlink" Target="https://mulka2.com/lapcenter/lapcombat2/runner.jsp?event=4563&amp;file=1&amp;runner=20" TargetMode="External"/><Relationship Id="rId88" Type="http://schemas.openxmlformats.org/officeDocument/2006/relationships/hyperlink" Target="https://mulka2.com/lapcenter/lapcombat2/runner.jsp?event=4563&amp;file=1&amp;runner=25" TargetMode="External"/><Relationship Id="rId91" Type="http://schemas.openxmlformats.org/officeDocument/2006/relationships/hyperlink" Target="https://mulka2.com/lapcenter/lapcombat2/runner.jsp?event=4563&amp;file=1&amp;runner=28" TargetMode="External"/><Relationship Id="rId1" Type="http://schemas.openxmlformats.org/officeDocument/2006/relationships/hyperlink" Target="https://mulka2.com/lapcenter/lapcombat2/runner.jsp?event=4563&amp;file=1&amp;runner=43" TargetMode="External"/><Relationship Id="rId6" Type="http://schemas.openxmlformats.org/officeDocument/2006/relationships/hyperlink" Target="https://mulka2.com/lapcenter/lapcombat2/runner.jsp?event=4563&amp;file=1&amp;runner=48" TargetMode="External"/><Relationship Id="rId15" Type="http://schemas.openxmlformats.org/officeDocument/2006/relationships/hyperlink" Target="https://mulka2.com/lapcenter/lapcombat2/runner.jsp?event=4563&amp;file=1&amp;runner=57" TargetMode="External"/><Relationship Id="rId23" Type="http://schemas.openxmlformats.org/officeDocument/2006/relationships/hyperlink" Target="https://mulka2.com/lapcenter/lapcombat2/runner.jsp?event=4563&amp;file=1&amp;runner=65" TargetMode="External"/><Relationship Id="rId28" Type="http://schemas.openxmlformats.org/officeDocument/2006/relationships/hyperlink" Target="https://mulka2.com/lapcenter/lapcombat2/runner.jsp?event=4563&amp;file=1&amp;runner=70" TargetMode="External"/><Relationship Id="rId36" Type="http://schemas.openxmlformats.org/officeDocument/2006/relationships/hyperlink" Target="https://mulka2.com/lapcenter/lapcombat2/runner.jsp?event=4563&amp;file=1&amp;runner=77" TargetMode="External"/><Relationship Id="rId49" Type="http://schemas.openxmlformats.org/officeDocument/2006/relationships/hyperlink" Target="https://mulka2.com/lapcenter/lapcombat2/runner.jsp?event=4563&amp;file=1&amp;runner=91" TargetMode="External"/><Relationship Id="rId57" Type="http://schemas.openxmlformats.org/officeDocument/2006/relationships/hyperlink" Target="https://mulka2.com/lapcenter/lapcombat2/runner.jsp?event=4563&amp;file=1&amp;runner=99" TargetMode="External"/><Relationship Id="rId10" Type="http://schemas.openxmlformats.org/officeDocument/2006/relationships/hyperlink" Target="https://mulka2.com/lapcenter/lapcombat2/runner.jsp?event=4563&amp;file=1&amp;runner=52" TargetMode="External"/><Relationship Id="rId31" Type="http://schemas.openxmlformats.org/officeDocument/2006/relationships/hyperlink" Target="https://mulka2.com/lapcenter/lapcombat2/runner.jsp?event=4563&amp;file=1&amp;runner=73" TargetMode="External"/><Relationship Id="rId44" Type="http://schemas.openxmlformats.org/officeDocument/2006/relationships/hyperlink" Target="https://mulka2.com/lapcenter/lapcombat2/runner.jsp?event=4563&amp;file=1&amp;runner=86" TargetMode="External"/><Relationship Id="rId52" Type="http://schemas.openxmlformats.org/officeDocument/2006/relationships/hyperlink" Target="https://mulka2.com/lapcenter/lapcombat2/runner.jsp?event=4563&amp;file=1&amp;runner=94" TargetMode="External"/><Relationship Id="rId60" Type="http://schemas.openxmlformats.org/officeDocument/2006/relationships/hyperlink" Target="https://mulka2.com/lapcenter/lapcombat2/runner.jsp?event=4563&amp;file=1&amp;runner=104" TargetMode="External"/><Relationship Id="rId65" Type="http://schemas.openxmlformats.org/officeDocument/2006/relationships/hyperlink" Target="https://mulka2.com/lapcenter/lapcombat2/runner.jsp?event=4563&amp;file=1&amp;runner=2" TargetMode="External"/><Relationship Id="rId73" Type="http://schemas.openxmlformats.org/officeDocument/2006/relationships/hyperlink" Target="https://mulka2.com/lapcenter/lapcombat2/runner.jsp?event=4563&amp;file=1&amp;runner=10" TargetMode="External"/><Relationship Id="rId78" Type="http://schemas.openxmlformats.org/officeDocument/2006/relationships/hyperlink" Target="https://mulka2.com/lapcenter/lapcombat2/runner.jsp?event=4563&amp;file=1&amp;runner=15" TargetMode="External"/><Relationship Id="rId81" Type="http://schemas.openxmlformats.org/officeDocument/2006/relationships/hyperlink" Target="https://mulka2.com/lapcenter/lapcombat2/runner.jsp?event=4563&amp;file=1&amp;runner=18" TargetMode="External"/><Relationship Id="rId86" Type="http://schemas.openxmlformats.org/officeDocument/2006/relationships/hyperlink" Target="https://mulka2.com/lapcenter/lapcombat2/runner.jsp?event=4563&amp;file=1&amp;runner=23" TargetMode="External"/><Relationship Id="rId94" Type="http://schemas.openxmlformats.org/officeDocument/2006/relationships/printerSettings" Target="../printerSettings/printerSettings2.bin"/><Relationship Id="rId4" Type="http://schemas.openxmlformats.org/officeDocument/2006/relationships/hyperlink" Target="https://mulka2.com/lapcenter/lapcombat2/runner.jsp?event=4563&amp;file=1&amp;runner=46" TargetMode="External"/><Relationship Id="rId9" Type="http://schemas.openxmlformats.org/officeDocument/2006/relationships/hyperlink" Target="https://mulka2.com/lapcenter/lapcombat2/runner.jsp?event=4563&amp;file=1&amp;runner=5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619&amp;file=1&amp;runner=167" TargetMode="External"/><Relationship Id="rId21" Type="http://schemas.openxmlformats.org/officeDocument/2006/relationships/hyperlink" Target="https://mulka2.com/lapcenter/lapcombat2/runner.jsp?event=4656&amp;file=2&amp;runner=179" TargetMode="External"/><Relationship Id="rId42" Type="http://schemas.openxmlformats.org/officeDocument/2006/relationships/hyperlink" Target="https://mulka2.com/lapcenter/lapcombat2/runner.jsp?event=4656&amp;file=2&amp;runner=200" TargetMode="External"/><Relationship Id="rId63" Type="http://schemas.openxmlformats.org/officeDocument/2006/relationships/hyperlink" Target="https://mulka2.com/lapcenter/lapcombat2/runner.jsp?event=4619&amp;file=1&amp;runner=113" TargetMode="External"/><Relationship Id="rId84" Type="http://schemas.openxmlformats.org/officeDocument/2006/relationships/hyperlink" Target="https://mulka2.com/lapcenter/lapcombat2/runner.jsp?event=4619&amp;file=1&amp;runner=134" TargetMode="External"/><Relationship Id="rId138" Type="http://schemas.openxmlformats.org/officeDocument/2006/relationships/hyperlink" Target="https://mulka2.com/lapcenter/lapcombat2/runner.jsp?event=4619&amp;file=1&amp;runner=13" TargetMode="External"/><Relationship Id="rId159" Type="http://schemas.openxmlformats.org/officeDocument/2006/relationships/hyperlink" Target="https://mulka2.com/lapcenter/lapcombat2/runner.jsp?event=4619&amp;file=1&amp;runner=34" TargetMode="External"/><Relationship Id="rId170" Type="http://schemas.openxmlformats.org/officeDocument/2006/relationships/hyperlink" Target="https://mulka2.com/lapcenter/lapcombat2/runner.jsp?event=4619&amp;file=1&amp;runner=45" TargetMode="External"/><Relationship Id="rId191" Type="http://schemas.openxmlformats.org/officeDocument/2006/relationships/hyperlink" Target="https://mulka2.com/lapcenter/lapcombat2/runner.jsp?event=4619&amp;file=1&amp;runner=304" TargetMode="External"/><Relationship Id="rId205" Type="http://schemas.openxmlformats.org/officeDocument/2006/relationships/hyperlink" Target="https://mulka2.com/lapcenter/lapcombat2/runner.jsp?event=4619&amp;file=1&amp;runner=318" TargetMode="External"/><Relationship Id="rId16" Type="http://schemas.openxmlformats.org/officeDocument/2006/relationships/hyperlink" Target="https://mulka2.com/lapcenter/lapcombat2/runner.jsp?event=4656&amp;file=2&amp;runner=174" TargetMode="External"/><Relationship Id="rId107" Type="http://schemas.openxmlformats.org/officeDocument/2006/relationships/hyperlink" Target="https://mulka2.com/lapcenter/lapcombat2/runner.jsp?event=4619&amp;file=1&amp;runner=157" TargetMode="External"/><Relationship Id="rId11" Type="http://schemas.openxmlformats.org/officeDocument/2006/relationships/hyperlink" Target="https://mulka2.com/lapcenter/lapcombat2/runner.jsp?event=4656&amp;file=2&amp;runner=169" TargetMode="External"/><Relationship Id="rId32" Type="http://schemas.openxmlformats.org/officeDocument/2006/relationships/hyperlink" Target="https://mulka2.com/lapcenter/lapcombat2/runner.jsp?event=4656&amp;file=2&amp;runner=190" TargetMode="External"/><Relationship Id="rId37" Type="http://schemas.openxmlformats.org/officeDocument/2006/relationships/hyperlink" Target="https://mulka2.com/lapcenter/lapcombat2/runner.jsp?event=4656&amp;file=2&amp;runner=195" TargetMode="External"/><Relationship Id="rId53" Type="http://schemas.openxmlformats.org/officeDocument/2006/relationships/hyperlink" Target="https://mulka2.com/lapcenter/lapcombat2/runner.jsp?event=4656&amp;file=2&amp;runner=212" TargetMode="External"/><Relationship Id="rId58" Type="http://schemas.openxmlformats.org/officeDocument/2006/relationships/hyperlink" Target="https://mulka2.com/lapcenter/lapcombat2/runner.jsp?event=4656&amp;file=2&amp;runner=215" TargetMode="External"/><Relationship Id="rId74" Type="http://schemas.openxmlformats.org/officeDocument/2006/relationships/hyperlink" Target="https://mulka2.com/lapcenter/lapcombat2/runner.jsp?event=4619&amp;file=1&amp;runner=124" TargetMode="External"/><Relationship Id="rId79" Type="http://schemas.openxmlformats.org/officeDocument/2006/relationships/hyperlink" Target="https://mulka2.com/lapcenter/lapcombat2/runner.jsp?event=4619&amp;file=1&amp;runner=129" TargetMode="External"/><Relationship Id="rId102" Type="http://schemas.openxmlformats.org/officeDocument/2006/relationships/hyperlink" Target="https://mulka2.com/lapcenter/lapcombat2/runner.jsp?event=4619&amp;file=1&amp;runner=152" TargetMode="External"/><Relationship Id="rId123" Type="http://schemas.openxmlformats.org/officeDocument/2006/relationships/hyperlink" Target="https://mulka2.com/lapcenter/lapcombat2/runner.jsp?event=4619&amp;file=1&amp;runner=173" TargetMode="External"/><Relationship Id="rId128" Type="http://schemas.openxmlformats.org/officeDocument/2006/relationships/hyperlink" Target="https://mulka2.com/lapcenter/lapcombat2/runner.jsp?event=4619&amp;file=1&amp;runner=3" TargetMode="External"/><Relationship Id="rId144" Type="http://schemas.openxmlformats.org/officeDocument/2006/relationships/hyperlink" Target="https://mulka2.com/lapcenter/lapcombat2/runner.jsp?event=4619&amp;file=1&amp;runner=19" TargetMode="External"/><Relationship Id="rId149" Type="http://schemas.openxmlformats.org/officeDocument/2006/relationships/hyperlink" Target="https://mulka2.com/lapcenter/lapcombat2/runner.jsp?event=4619&amp;file=1&amp;runner=24" TargetMode="External"/><Relationship Id="rId5" Type="http://schemas.openxmlformats.org/officeDocument/2006/relationships/hyperlink" Target="https://mulka2.com/lapcenter/lapcombat2/runner.jsp?event=4656&amp;file=2&amp;runner=163" TargetMode="External"/><Relationship Id="rId90" Type="http://schemas.openxmlformats.org/officeDocument/2006/relationships/hyperlink" Target="https://mulka2.com/lapcenter/lapcombat2/runner.jsp?event=4619&amp;file=1&amp;runner=140" TargetMode="External"/><Relationship Id="rId95" Type="http://schemas.openxmlformats.org/officeDocument/2006/relationships/hyperlink" Target="https://mulka2.com/lapcenter/lapcombat2/runner.jsp?event=4619&amp;file=1&amp;runner=145" TargetMode="External"/><Relationship Id="rId160" Type="http://schemas.openxmlformats.org/officeDocument/2006/relationships/hyperlink" Target="https://mulka2.com/lapcenter/lapcombat2/runner.jsp?event=4619&amp;file=1&amp;runner=35" TargetMode="External"/><Relationship Id="rId165" Type="http://schemas.openxmlformats.org/officeDocument/2006/relationships/hyperlink" Target="https://mulka2.com/lapcenter/lapcombat2/runner.jsp?event=4619&amp;file=1&amp;runner=40" TargetMode="External"/><Relationship Id="rId181" Type="http://schemas.openxmlformats.org/officeDocument/2006/relationships/hyperlink" Target="https://mulka2.com/lapcenter/lapcombat2/runner.jsp?event=4619&amp;file=1&amp;runner=294" TargetMode="External"/><Relationship Id="rId186" Type="http://schemas.openxmlformats.org/officeDocument/2006/relationships/hyperlink" Target="https://mulka2.com/lapcenter/lapcombat2/runner.jsp?event=4619&amp;file=1&amp;runner=299" TargetMode="External"/><Relationship Id="rId22" Type="http://schemas.openxmlformats.org/officeDocument/2006/relationships/hyperlink" Target="https://mulka2.com/lapcenter/lapcombat2/runner.jsp?event=4656&amp;file=2&amp;runner=180" TargetMode="External"/><Relationship Id="rId27" Type="http://schemas.openxmlformats.org/officeDocument/2006/relationships/hyperlink" Target="https://mulka2.com/lapcenter/lapcombat2/runner.jsp?event=4656&amp;file=2&amp;runner=185" TargetMode="External"/><Relationship Id="rId43" Type="http://schemas.openxmlformats.org/officeDocument/2006/relationships/hyperlink" Target="https://mulka2.com/lapcenter/lapcombat2/runner.jsp?event=4656&amp;file=2&amp;runner=201" TargetMode="External"/><Relationship Id="rId48" Type="http://schemas.openxmlformats.org/officeDocument/2006/relationships/hyperlink" Target="https://mulka2.com/lapcenter/lapcombat2/runner.jsp?event=4656&amp;file=2&amp;runner=206" TargetMode="External"/><Relationship Id="rId64" Type="http://schemas.openxmlformats.org/officeDocument/2006/relationships/hyperlink" Target="https://mulka2.com/lapcenter/lapcombat2/runner.jsp?event=4619&amp;file=1&amp;runner=114" TargetMode="External"/><Relationship Id="rId69" Type="http://schemas.openxmlformats.org/officeDocument/2006/relationships/hyperlink" Target="https://mulka2.com/lapcenter/lapcombat2/runner.jsp?event=4619&amp;file=1&amp;runner=119" TargetMode="External"/><Relationship Id="rId113" Type="http://schemas.openxmlformats.org/officeDocument/2006/relationships/hyperlink" Target="https://mulka2.com/lapcenter/lapcombat2/runner.jsp?event=4619&amp;file=1&amp;runner=163" TargetMode="External"/><Relationship Id="rId118" Type="http://schemas.openxmlformats.org/officeDocument/2006/relationships/hyperlink" Target="https://mulka2.com/lapcenter/lapcombat2/runner.jsp?event=4619&amp;file=1&amp;runner=168" TargetMode="External"/><Relationship Id="rId134" Type="http://schemas.openxmlformats.org/officeDocument/2006/relationships/hyperlink" Target="https://mulka2.com/lapcenter/lapcombat2/runner.jsp?event=4619&amp;file=1&amp;runner=9" TargetMode="External"/><Relationship Id="rId139" Type="http://schemas.openxmlformats.org/officeDocument/2006/relationships/hyperlink" Target="https://mulka2.com/lapcenter/lapcombat2/runner.jsp?event=4619&amp;file=1&amp;runner=14" TargetMode="External"/><Relationship Id="rId80" Type="http://schemas.openxmlformats.org/officeDocument/2006/relationships/hyperlink" Target="https://mulka2.com/lapcenter/lapcombat2/runner.jsp?event=4619&amp;file=1&amp;runner=130" TargetMode="External"/><Relationship Id="rId85" Type="http://schemas.openxmlformats.org/officeDocument/2006/relationships/hyperlink" Target="https://mulka2.com/lapcenter/lapcombat2/runner.jsp?event=4619&amp;file=1&amp;runner=135" TargetMode="External"/><Relationship Id="rId150" Type="http://schemas.openxmlformats.org/officeDocument/2006/relationships/hyperlink" Target="https://mulka2.com/lapcenter/lapcombat2/runner.jsp?event=4619&amp;file=1&amp;runner=25" TargetMode="External"/><Relationship Id="rId155" Type="http://schemas.openxmlformats.org/officeDocument/2006/relationships/hyperlink" Target="https://mulka2.com/lapcenter/lapcombat2/runner.jsp?event=4619&amp;file=1&amp;runner=30" TargetMode="External"/><Relationship Id="rId171" Type="http://schemas.openxmlformats.org/officeDocument/2006/relationships/hyperlink" Target="https://mulka2.com/lapcenter/lapcombat2/runner.jsp?event=4619&amp;file=1&amp;runner=46" TargetMode="External"/><Relationship Id="rId176" Type="http://schemas.openxmlformats.org/officeDocument/2006/relationships/hyperlink" Target="https://mulka2.com/lapcenter/lapcombat2/runner.jsp?event=4619&amp;file=1&amp;runner=290" TargetMode="External"/><Relationship Id="rId192" Type="http://schemas.openxmlformats.org/officeDocument/2006/relationships/hyperlink" Target="https://mulka2.com/lapcenter/lapcombat2/runner.jsp?event=4619&amp;file=1&amp;runner=305" TargetMode="External"/><Relationship Id="rId197" Type="http://schemas.openxmlformats.org/officeDocument/2006/relationships/hyperlink" Target="https://mulka2.com/lapcenter/lapcombat2/runner.jsp?event=4619&amp;file=1&amp;runner=310" TargetMode="External"/><Relationship Id="rId206" Type="http://schemas.openxmlformats.org/officeDocument/2006/relationships/hyperlink" Target="https://mulka2.com/lapcenter/lapcombat2/runner.jsp?event=4619&amp;file=1&amp;runner=319" TargetMode="External"/><Relationship Id="rId201" Type="http://schemas.openxmlformats.org/officeDocument/2006/relationships/hyperlink" Target="https://mulka2.com/lapcenter/lapcombat2/runner.jsp?event=4619&amp;file=1&amp;runner=314" TargetMode="External"/><Relationship Id="rId12" Type="http://schemas.openxmlformats.org/officeDocument/2006/relationships/hyperlink" Target="https://mulka2.com/lapcenter/lapcombat2/runner.jsp?event=4656&amp;file=2&amp;runner=170" TargetMode="External"/><Relationship Id="rId17" Type="http://schemas.openxmlformats.org/officeDocument/2006/relationships/hyperlink" Target="https://mulka2.com/lapcenter/lapcombat2/runner.jsp?event=4656&amp;file=2&amp;runner=175" TargetMode="External"/><Relationship Id="rId33" Type="http://schemas.openxmlformats.org/officeDocument/2006/relationships/hyperlink" Target="https://mulka2.com/lapcenter/lapcombat2/runner.jsp?event=4656&amp;file=2&amp;runner=191" TargetMode="External"/><Relationship Id="rId38" Type="http://schemas.openxmlformats.org/officeDocument/2006/relationships/hyperlink" Target="https://mulka2.com/lapcenter/lapcombat2/runner.jsp?event=4656&amp;file=2&amp;runner=196" TargetMode="External"/><Relationship Id="rId59" Type="http://schemas.openxmlformats.org/officeDocument/2006/relationships/hyperlink" Target="https://mulka2.com/lapcenter/lapcombat2/runner.jsp?event=4656&amp;file=2&amp;runner=217" TargetMode="External"/><Relationship Id="rId103" Type="http://schemas.openxmlformats.org/officeDocument/2006/relationships/hyperlink" Target="https://mulka2.com/lapcenter/lapcombat2/runner.jsp?event=4619&amp;file=1&amp;runner=153" TargetMode="External"/><Relationship Id="rId108" Type="http://schemas.openxmlformats.org/officeDocument/2006/relationships/hyperlink" Target="https://mulka2.com/lapcenter/lapcombat2/runner.jsp?event=4619&amp;file=1&amp;runner=158" TargetMode="External"/><Relationship Id="rId124" Type="http://schemas.openxmlformats.org/officeDocument/2006/relationships/hyperlink" Target="https://mulka2.com/lapcenter/lapcombat2/runner.jsp?event=4619&amp;file=1&amp;runner=174" TargetMode="External"/><Relationship Id="rId129" Type="http://schemas.openxmlformats.org/officeDocument/2006/relationships/hyperlink" Target="https://mulka2.com/lapcenter/lapcombat2/runner.jsp?event=4619&amp;file=1&amp;runner=4" TargetMode="External"/><Relationship Id="rId54" Type="http://schemas.openxmlformats.org/officeDocument/2006/relationships/hyperlink" Target="https://mulka2.com/lapcenter/lapcombat2/runner.jsp?event=4656&amp;file=2&amp;runner=211" TargetMode="External"/><Relationship Id="rId70" Type="http://schemas.openxmlformats.org/officeDocument/2006/relationships/hyperlink" Target="https://mulka2.com/lapcenter/lapcombat2/runner.jsp?event=4619&amp;file=1&amp;runner=120" TargetMode="External"/><Relationship Id="rId75" Type="http://schemas.openxmlformats.org/officeDocument/2006/relationships/hyperlink" Target="https://mulka2.com/lapcenter/lapcombat2/runner.jsp?event=4619&amp;file=1&amp;runner=125" TargetMode="External"/><Relationship Id="rId91" Type="http://schemas.openxmlformats.org/officeDocument/2006/relationships/hyperlink" Target="https://mulka2.com/lapcenter/lapcombat2/runner.jsp?event=4619&amp;file=1&amp;runner=141" TargetMode="External"/><Relationship Id="rId96" Type="http://schemas.openxmlformats.org/officeDocument/2006/relationships/hyperlink" Target="https://mulka2.com/lapcenter/lapcombat2/runner.jsp?event=4619&amp;file=1&amp;runner=146" TargetMode="External"/><Relationship Id="rId140" Type="http://schemas.openxmlformats.org/officeDocument/2006/relationships/hyperlink" Target="https://mulka2.com/lapcenter/lapcombat2/runner.jsp?event=4619&amp;file=1&amp;runner=15" TargetMode="External"/><Relationship Id="rId145" Type="http://schemas.openxmlformats.org/officeDocument/2006/relationships/hyperlink" Target="https://mulka2.com/lapcenter/lapcombat2/runner.jsp?event=4619&amp;file=1&amp;runner=20" TargetMode="External"/><Relationship Id="rId161" Type="http://schemas.openxmlformats.org/officeDocument/2006/relationships/hyperlink" Target="https://mulka2.com/lapcenter/lapcombat2/runner.jsp?event=4619&amp;file=1&amp;runner=36" TargetMode="External"/><Relationship Id="rId166" Type="http://schemas.openxmlformats.org/officeDocument/2006/relationships/hyperlink" Target="https://mulka2.com/lapcenter/lapcombat2/runner.jsp?event=4619&amp;file=1&amp;runner=41" TargetMode="External"/><Relationship Id="rId182" Type="http://schemas.openxmlformats.org/officeDocument/2006/relationships/hyperlink" Target="https://mulka2.com/lapcenter/lapcombat2/runner.jsp?event=4619&amp;file=1&amp;runner=295" TargetMode="External"/><Relationship Id="rId187" Type="http://schemas.openxmlformats.org/officeDocument/2006/relationships/hyperlink" Target="https://mulka2.com/lapcenter/lapcombat2/runner.jsp?event=4619&amp;file=1&amp;runner=300" TargetMode="External"/><Relationship Id="rId1" Type="http://schemas.openxmlformats.org/officeDocument/2006/relationships/hyperlink" Target="https://mulka2.com/lapcenter/lapcombat2/runner.jsp?event=4656&amp;file=2&amp;runner=159" TargetMode="External"/><Relationship Id="rId6" Type="http://schemas.openxmlformats.org/officeDocument/2006/relationships/hyperlink" Target="https://mulka2.com/lapcenter/lapcombat2/runner.jsp?event=4656&amp;file=2&amp;runner=164" TargetMode="External"/><Relationship Id="rId23" Type="http://schemas.openxmlformats.org/officeDocument/2006/relationships/hyperlink" Target="https://mulka2.com/lapcenter/lapcombat2/runner.jsp?event=4656&amp;file=2&amp;runner=181" TargetMode="External"/><Relationship Id="rId28" Type="http://schemas.openxmlformats.org/officeDocument/2006/relationships/hyperlink" Target="https://mulka2.com/lapcenter/lapcombat2/runner.jsp?event=4656&amp;file=2&amp;runner=186" TargetMode="External"/><Relationship Id="rId49" Type="http://schemas.openxmlformats.org/officeDocument/2006/relationships/hyperlink" Target="https://mulka2.com/lapcenter/lapcombat2/runner.jsp?event=4656&amp;file=2&amp;runner=207" TargetMode="External"/><Relationship Id="rId114" Type="http://schemas.openxmlformats.org/officeDocument/2006/relationships/hyperlink" Target="https://mulka2.com/lapcenter/lapcombat2/runner.jsp?event=4619&amp;file=1&amp;runner=164" TargetMode="External"/><Relationship Id="rId119" Type="http://schemas.openxmlformats.org/officeDocument/2006/relationships/hyperlink" Target="https://mulka2.com/lapcenter/lapcombat2/runner.jsp?event=4619&amp;file=1&amp;runner=169" TargetMode="External"/><Relationship Id="rId44" Type="http://schemas.openxmlformats.org/officeDocument/2006/relationships/hyperlink" Target="https://mulka2.com/lapcenter/lapcombat2/runner.jsp?event=4656&amp;file=2&amp;runner=202" TargetMode="External"/><Relationship Id="rId60" Type="http://schemas.openxmlformats.org/officeDocument/2006/relationships/hyperlink" Target="https://mulka2.com/lapcenter/lapcombat2/runner.jsp?event=4656&amp;file=2&amp;runner=218" TargetMode="External"/><Relationship Id="rId65" Type="http://schemas.openxmlformats.org/officeDocument/2006/relationships/hyperlink" Target="https://mulka2.com/lapcenter/lapcombat2/runner.jsp?event=4619&amp;file=1&amp;runner=115" TargetMode="External"/><Relationship Id="rId81" Type="http://schemas.openxmlformats.org/officeDocument/2006/relationships/hyperlink" Target="https://mulka2.com/lapcenter/lapcombat2/runner.jsp?event=4619&amp;file=1&amp;runner=132" TargetMode="External"/><Relationship Id="rId86" Type="http://schemas.openxmlformats.org/officeDocument/2006/relationships/hyperlink" Target="https://mulka2.com/lapcenter/lapcombat2/runner.jsp?event=4619&amp;file=1&amp;runner=136" TargetMode="External"/><Relationship Id="rId130" Type="http://schemas.openxmlformats.org/officeDocument/2006/relationships/hyperlink" Target="https://mulka2.com/lapcenter/lapcombat2/runner.jsp?event=4619&amp;file=1&amp;runner=5" TargetMode="External"/><Relationship Id="rId135" Type="http://schemas.openxmlformats.org/officeDocument/2006/relationships/hyperlink" Target="https://mulka2.com/lapcenter/lapcombat2/runner.jsp?event=4619&amp;file=1&amp;runner=10" TargetMode="External"/><Relationship Id="rId151" Type="http://schemas.openxmlformats.org/officeDocument/2006/relationships/hyperlink" Target="https://mulka2.com/lapcenter/lapcombat2/runner.jsp?event=4619&amp;file=1&amp;runner=26" TargetMode="External"/><Relationship Id="rId156" Type="http://schemas.openxmlformats.org/officeDocument/2006/relationships/hyperlink" Target="https://mulka2.com/lapcenter/lapcombat2/runner.jsp?event=4619&amp;file=1&amp;runner=31" TargetMode="External"/><Relationship Id="rId177" Type="http://schemas.openxmlformats.org/officeDocument/2006/relationships/hyperlink" Target="https://mulka2.com/lapcenter/lapcombat2/runner.jsp?event=4619&amp;file=1&amp;runner=289" TargetMode="External"/><Relationship Id="rId198" Type="http://schemas.openxmlformats.org/officeDocument/2006/relationships/hyperlink" Target="https://mulka2.com/lapcenter/lapcombat2/runner.jsp?event=4619&amp;file=1&amp;runner=311" TargetMode="External"/><Relationship Id="rId172" Type="http://schemas.openxmlformats.org/officeDocument/2006/relationships/hyperlink" Target="https://mulka2.com/lapcenter/lapcombat2/runner.jsp?event=4619&amp;file=1&amp;runner=47" TargetMode="External"/><Relationship Id="rId193" Type="http://schemas.openxmlformats.org/officeDocument/2006/relationships/hyperlink" Target="https://mulka2.com/lapcenter/lapcombat2/runner.jsp?event=4619&amp;file=1&amp;runner=306" TargetMode="External"/><Relationship Id="rId202" Type="http://schemas.openxmlformats.org/officeDocument/2006/relationships/hyperlink" Target="https://mulka2.com/lapcenter/lapcombat2/runner.jsp?event=4619&amp;file=1&amp;runner=315" TargetMode="External"/><Relationship Id="rId207" Type="http://schemas.openxmlformats.org/officeDocument/2006/relationships/hyperlink" Target="https://mulka2.com/lapcenter/lapcombat2/runner.jsp?event=4619&amp;file=1&amp;runner=320" TargetMode="External"/><Relationship Id="rId13" Type="http://schemas.openxmlformats.org/officeDocument/2006/relationships/hyperlink" Target="https://mulka2.com/lapcenter/lapcombat2/runner.jsp?event=4656&amp;file=2&amp;runner=171" TargetMode="External"/><Relationship Id="rId18" Type="http://schemas.openxmlformats.org/officeDocument/2006/relationships/hyperlink" Target="https://mulka2.com/lapcenter/lapcombat2/runner.jsp?event=4656&amp;file=2&amp;runner=176" TargetMode="External"/><Relationship Id="rId39" Type="http://schemas.openxmlformats.org/officeDocument/2006/relationships/hyperlink" Target="https://mulka2.com/lapcenter/lapcombat2/runner.jsp?event=4656&amp;file=2&amp;runner=197" TargetMode="External"/><Relationship Id="rId109" Type="http://schemas.openxmlformats.org/officeDocument/2006/relationships/hyperlink" Target="https://mulka2.com/lapcenter/lapcombat2/runner.jsp?event=4619&amp;file=1&amp;runner=159" TargetMode="External"/><Relationship Id="rId34" Type="http://schemas.openxmlformats.org/officeDocument/2006/relationships/hyperlink" Target="https://mulka2.com/lapcenter/lapcombat2/runner.jsp?event=4656&amp;file=2&amp;runner=192" TargetMode="External"/><Relationship Id="rId50" Type="http://schemas.openxmlformats.org/officeDocument/2006/relationships/hyperlink" Target="https://mulka2.com/lapcenter/lapcombat2/runner.jsp?event=4656&amp;file=2&amp;runner=208" TargetMode="External"/><Relationship Id="rId55" Type="http://schemas.openxmlformats.org/officeDocument/2006/relationships/hyperlink" Target="https://mulka2.com/lapcenter/lapcombat2/runner.jsp?event=4656&amp;file=2&amp;runner=213" TargetMode="External"/><Relationship Id="rId76" Type="http://schemas.openxmlformats.org/officeDocument/2006/relationships/hyperlink" Target="https://mulka2.com/lapcenter/lapcombat2/runner.jsp?event=4619&amp;file=1&amp;runner=126" TargetMode="External"/><Relationship Id="rId97" Type="http://schemas.openxmlformats.org/officeDocument/2006/relationships/hyperlink" Target="https://mulka2.com/lapcenter/lapcombat2/runner.jsp?event=4619&amp;file=1&amp;runner=147" TargetMode="External"/><Relationship Id="rId104" Type="http://schemas.openxmlformats.org/officeDocument/2006/relationships/hyperlink" Target="https://mulka2.com/lapcenter/lapcombat2/runner.jsp?event=4619&amp;file=1&amp;runner=154" TargetMode="External"/><Relationship Id="rId120" Type="http://schemas.openxmlformats.org/officeDocument/2006/relationships/hyperlink" Target="https://mulka2.com/lapcenter/lapcombat2/runner.jsp?event=4619&amp;file=1&amp;runner=170" TargetMode="External"/><Relationship Id="rId125" Type="http://schemas.openxmlformats.org/officeDocument/2006/relationships/hyperlink" Target="https://mulka2.com/lapcenter/lapcombat2/runner.jsp?event=4619&amp;file=1&amp;runner=0" TargetMode="External"/><Relationship Id="rId141" Type="http://schemas.openxmlformats.org/officeDocument/2006/relationships/hyperlink" Target="https://mulka2.com/lapcenter/lapcombat2/runner.jsp?event=4619&amp;file=1&amp;runner=16" TargetMode="External"/><Relationship Id="rId146" Type="http://schemas.openxmlformats.org/officeDocument/2006/relationships/hyperlink" Target="https://mulka2.com/lapcenter/lapcombat2/runner.jsp?event=4619&amp;file=1&amp;runner=21" TargetMode="External"/><Relationship Id="rId167" Type="http://schemas.openxmlformats.org/officeDocument/2006/relationships/hyperlink" Target="https://mulka2.com/lapcenter/lapcombat2/runner.jsp?event=4619&amp;file=1&amp;runner=42" TargetMode="External"/><Relationship Id="rId188" Type="http://schemas.openxmlformats.org/officeDocument/2006/relationships/hyperlink" Target="https://mulka2.com/lapcenter/lapcombat2/runner.jsp?event=4619&amp;file=1&amp;runner=301" TargetMode="External"/><Relationship Id="rId7" Type="http://schemas.openxmlformats.org/officeDocument/2006/relationships/hyperlink" Target="https://mulka2.com/lapcenter/lapcombat2/runner.jsp?event=4656&amp;file=2&amp;runner=165" TargetMode="External"/><Relationship Id="rId71" Type="http://schemas.openxmlformats.org/officeDocument/2006/relationships/hyperlink" Target="https://mulka2.com/lapcenter/lapcombat2/runner.jsp?event=4619&amp;file=1&amp;runner=121" TargetMode="External"/><Relationship Id="rId92" Type="http://schemas.openxmlformats.org/officeDocument/2006/relationships/hyperlink" Target="https://mulka2.com/lapcenter/lapcombat2/runner.jsp?event=4619&amp;file=1&amp;runner=142" TargetMode="External"/><Relationship Id="rId162" Type="http://schemas.openxmlformats.org/officeDocument/2006/relationships/hyperlink" Target="https://mulka2.com/lapcenter/lapcombat2/runner.jsp?event=4619&amp;file=1&amp;runner=37" TargetMode="External"/><Relationship Id="rId183" Type="http://schemas.openxmlformats.org/officeDocument/2006/relationships/hyperlink" Target="https://mulka2.com/lapcenter/lapcombat2/runner.jsp?event=4619&amp;file=1&amp;runner=296" TargetMode="External"/><Relationship Id="rId2" Type="http://schemas.openxmlformats.org/officeDocument/2006/relationships/hyperlink" Target="https://mulka2.com/lapcenter/lapcombat2/runner.jsp?event=4656&amp;file=2&amp;runner=160" TargetMode="External"/><Relationship Id="rId29" Type="http://schemas.openxmlformats.org/officeDocument/2006/relationships/hyperlink" Target="https://mulka2.com/lapcenter/lapcombat2/runner.jsp?event=4656&amp;file=2&amp;runner=187" TargetMode="External"/><Relationship Id="rId24" Type="http://schemas.openxmlformats.org/officeDocument/2006/relationships/hyperlink" Target="https://mulka2.com/lapcenter/lapcombat2/runner.jsp?event=4656&amp;file=2&amp;runner=182" TargetMode="External"/><Relationship Id="rId40" Type="http://schemas.openxmlformats.org/officeDocument/2006/relationships/hyperlink" Target="https://mulka2.com/lapcenter/lapcombat2/runner.jsp?event=4656&amp;file=2&amp;runner=198" TargetMode="External"/><Relationship Id="rId45" Type="http://schemas.openxmlformats.org/officeDocument/2006/relationships/hyperlink" Target="https://mulka2.com/lapcenter/lapcombat2/runner.jsp?event=4656&amp;file=2&amp;runner=203" TargetMode="External"/><Relationship Id="rId66" Type="http://schemas.openxmlformats.org/officeDocument/2006/relationships/hyperlink" Target="https://mulka2.com/lapcenter/lapcombat2/runner.jsp?event=4619&amp;file=1&amp;runner=116" TargetMode="External"/><Relationship Id="rId87" Type="http://schemas.openxmlformats.org/officeDocument/2006/relationships/hyperlink" Target="https://mulka2.com/lapcenter/lapcombat2/runner.jsp?event=4619&amp;file=1&amp;runner=137" TargetMode="External"/><Relationship Id="rId110" Type="http://schemas.openxmlformats.org/officeDocument/2006/relationships/hyperlink" Target="https://mulka2.com/lapcenter/lapcombat2/runner.jsp?event=4619&amp;file=1&amp;runner=160" TargetMode="External"/><Relationship Id="rId115" Type="http://schemas.openxmlformats.org/officeDocument/2006/relationships/hyperlink" Target="https://mulka2.com/lapcenter/lapcombat2/runner.jsp?event=4619&amp;file=1&amp;runner=165" TargetMode="External"/><Relationship Id="rId131" Type="http://schemas.openxmlformats.org/officeDocument/2006/relationships/hyperlink" Target="https://mulka2.com/lapcenter/lapcombat2/runner.jsp?event=4619&amp;file=1&amp;runner=6" TargetMode="External"/><Relationship Id="rId136" Type="http://schemas.openxmlformats.org/officeDocument/2006/relationships/hyperlink" Target="https://mulka2.com/lapcenter/lapcombat2/runner.jsp?event=4619&amp;file=1&amp;runner=11" TargetMode="External"/><Relationship Id="rId157" Type="http://schemas.openxmlformats.org/officeDocument/2006/relationships/hyperlink" Target="https://mulka2.com/lapcenter/lapcombat2/runner.jsp?event=4619&amp;file=1&amp;runner=32" TargetMode="External"/><Relationship Id="rId178" Type="http://schemas.openxmlformats.org/officeDocument/2006/relationships/hyperlink" Target="https://mulka2.com/lapcenter/lapcombat2/runner.jsp?event=4619&amp;file=1&amp;runner=291" TargetMode="External"/><Relationship Id="rId61" Type="http://schemas.openxmlformats.org/officeDocument/2006/relationships/hyperlink" Target="https://mulka2.com/lapcenter/lapcombat2/runner.jsp?event=4656&amp;file=2&amp;runner=219" TargetMode="External"/><Relationship Id="rId82" Type="http://schemas.openxmlformats.org/officeDocument/2006/relationships/hyperlink" Target="https://mulka2.com/lapcenter/lapcombat2/runner.jsp?event=4619&amp;file=1&amp;runner=131" TargetMode="External"/><Relationship Id="rId152" Type="http://schemas.openxmlformats.org/officeDocument/2006/relationships/hyperlink" Target="https://mulka2.com/lapcenter/lapcombat2/runner.jsp?event=4619&amp;file=1&amp;runner=27" TargetMode="External"/><Relationship Id="rId173" Type="http://schemas.openxmlformats.org/officeDocument/2006/relationships/hyperlink" Target="https://mulka2.com/lapcenter/lapcombat2/runner.jsp?event=4619&amp;file=1&amp;runner=48" TargetMode="External"/><Relationship Id="rId194" Type="http://schemas.openxmlformats.org/officeDocument/2006/relationships/hyperlink" Target="https://mulka2.com/lapcenter/lapcombat2/runner.jsp?event=4619&amp;file=1&amp;runner=307" TargetMode="External"/><Relationship Id="rId199" Type="http://schemas.openxmlformats.org/officeDocument/2006/relationships/hyperlink" Target="https://mulka2.com/lapcenter/lapcombat2/runner.jsp?event=4619&amp;file=1&amp;runner=312" TargetMode="External"/><Relationship Id="rId203" Type="http://schemas.openxmlformats.org/officeDocument/2006/relationships/hyperlink" Target="https://mulka2.com/lapcenter/lapcombat2/runner.jsp?event=4619&amp;file=1&amp;runner=317" TargetMode="External"/><Relationship Id="rId208" Type="http://schemas.openxmlformats.org/officeDocument/2006/relationships/printerSettings" Target="../printerSettings/printerSettings3.bin"/><Relationship Id="rId19" Type="http://schemas.openxmlformats.org/officeDocument/2006/relationships/hyperlink" Target="https://mulka2.com/lapcenter/lapcombat2/runner.jsp?event=4656&amp;file=2&amp;runner=177" TargetMode="External"/><Relationship Id="rId14" Type="http://schemas.openxmlformats.org/officeDocument/2006/relationships/hyperlink" Target="https://mulka2.com/lapcenter/lapcombat2/runner.jsp?event=4656&amp;file=2&amp;runner=172" TargetMode="External"/><Relationship Id="rId30" Type="http://schemas.openxmlformats.org/officeDocument/2006/relationships/hyperlink" Target="https://mulka2.com/lapcenter/lapcombat2/runner.jsp?event=4656&amp;file=2&amp;runner=188" TargetMode="External"/><Relationship Id="rId35" Type="http://schemas.openxmlformats.org/officeDocument/2006/relationships/hyperlink" Target="https://mulka2.com/lapcenter/lapcombat2/runner.jsp?event=4656&amp;file=2&amp;runner=193" TargetMode="External"/><Relationship Id="rId56" Type="http://schemas.openxmlformats.org/officeDocument/2006/relationships/hyperlink" Target="https://mulka2.com/lapcenter/lapcombat2/runner.jsp?event=4656&amp;file=2&amp;runner=214" TargetMode="External"/><Relationship Id="rId77" Type="http://schemas.openxmlformats.org/officeDocument/2006/relationships/hyperlink" Target="https://mulka2.com/lapcenter/lapcombat2/runner.jsp?event=4619&amp;file=1&amp;runner=127" TargetMode="External"/><Relationship Id="rId100" Type="http://schemas.openxmlformats.org/officeDocument/2006/relationships/hyperlink" Target="https://mulka2.com/lapcenter/lapcombat2/runner.jsp?event=4619&amp;file=1&amp;runner=150" TargetMode="External"/><Relationship Id="rId105" Type="http://schemas.openxmlformats.org/officeDocument/2006/relationships/hyperlink" Target="https://mulka2.com/lapcenter/lapcombat2/runner.jsp?event=4619&amp;file=1&amp;runner=155" TargetMode="External"/><Relationship Id="rId126" Type="http://schemas.openxmlformats.org/officeDocument/2006/relationships/hyperlink" Target="https://mulka2.com/lapcenter/lapcombat2/runner.jsp?event=4619&amp;file=1&amp;runner=1" TargetMode="External"/><Relationship Id="rId147" Type="http://schemas.openxmlformats.org/officeDocument/2006/relationships/hyperlink" Target="https://mulka2.com/lapcenter/lapcombat2/runner.jsp?event=4619&amp;file=1&amp;runner=22" TargetMode="External"/><Relationship Id="rId168" Type="http://schemas.openxmlformats.org/officeDocument/2006/relationships/hyperlink" Target="https://mulka2.com/lapcenter/lapcombat2/runner.jsp?event=4619&amp;file=1&amp;runner=43" TargetMode="External"/><Relationship Id="rId8" Type="http://schemas.openxmlformats.org/officeDocument/2006/relationships/hyperlink" Target="https://mulka2.com/lapcenter/lapcombat2/runner.jsp?event=4656&amp;file=2&amp;runner=166" TargetMode="External"/><Relationship Id="rId51" Type="http://schemas.openxmlformats.org/officeDocument/2006/relationships/hyperlink" Target="https://mulka2.com/lapcenter/lapcombat2/runner.jsp?event=4656&amp;file=2&amp;runner=209" TargetMode="External"/><Relationship Id="rId72" Type="http://schemas.openxmlformats.org/officeDocument/2006/relationships/hyperlink" Target="https://mulka2.com/lapcenter/lapcombat2/runner.jsp?event=4619&amp;file=1&amp;runner=122" TargetMode="External"/><Relationship Id="rId93" Type="http://schemas.openxmlformats.org/officeDocument/2006/relationships/hyperlink" Target="https://mulka2.com/lapcenter/lapcombat2/runner.jsp?event=4619&amp;file=1&amp;runner=143" TargetMode="External"/><Relationship Id="rId98" Type="http://schemas.openxmlformats.org/officeDocument/2006/relationships/hyperlink" Target="https://mulka2.com/lapcenter/lapcombat2/runner.jsp?event=4619&amp;file=1&amp;runner=148" TargetMode="External"/><Relationship Id="rId121" Type="http://schemas.openxmlformats.org/officeDocument/2006/relationships/hyperlink" Target="https://mulka2.com/lapcenter/lapcombat2/runner.jsp?event=4619&amp;file=1&amp;runner=171" TargetMode="External"/><Relationship Id="rId142" Type="http://schemas.openxmlformats.org/officeDocument/2006/relationships/hyperlink" Target="https://mulka2.com/lapcenter/lapcombat2/runner.jsp?event=4619&amp;file=1&amp;runner=17" TargetMode="External"/><Relationship Id="rId163" Type="http://schemas.openxmlformats.org/officeDocument/2006/relationships/hyperlink" Target="https://mulka2.com/lapcenter/lapcombat2/runner.jsp?event=4619&amp;file=1&amp;runner=38" TargetMode="External"/><Relationship Id="rId184" Type="http://schemas.openxmlformats.org/officeDocument/2006/relationships/hyperlink" Target="https://mulka2.com/lapcenter/lapcombat2/runner.jsp?event=4619&amp;file=1&amp;runner=297" TargetMode="External"/><Relationship Id="rId189" Type="http://schemas.openxmlformats.org/officeDocument/2006/relationships/hyperlink" Target="https://mulka2.com/lapcenter/lapcombat2/runner.jsp?event=4619&amp;file=1&amp;runner=302" TargetMode="External"/><Relationship Id="rId3" Type="http://schemas.openxmlformats.org/officeDocument/2006/relationships/hyperlink" Target="https://mulka2.com/lapcenter/lapcombat2/runner.jsp?event=4656&amp;file=2&amp;runner=161" TargetMode="External"/><Relationship Id="rId25" Type="http://schemas.openxmlformats.org/officeDocument/2006/relationships/hyperlink" Target="https://mulka2.com/lapcenter/lapcombat2/runner.jsp?event=4656&amp;file=2&amp;runner=183" TargetMode="External"/><Relationship Id="rId46" Type="http://schemas.openxmlformats.org/officeDocument/2006/relationships/hyperlink" Target="https://mulka2.com/lapcenter/lapcombat2/runner.jsp?event=4656&amp;file=2&amp;runner=204" TargetMode="External"/><Relationship Id="rId67" Type="http://schemas.openxmlformats.org/officeDocument/2006/relationships/hyperlink" Target="https://mulka2.com/lapcenter/lapcombat2/runner.jsp?event=4619&amp;file=1&amp;runner=117" TargetMode="External"/><Relationship Id="rId116" Type="http://schemas.openxmlformats.org/officeDocument/2006/relationships/hyperlink" Target="https://mulka2.com/lapcenter/lapcombat2/runner.jsp?event=4619&amp;file=1&amp;runner=166" TargetMode="External"/><Relationship Id="rId137" Type="http://schemas.openxmlformats.org/officeDocument/2006/relationships/hyperlink" Target="https://mulka2.com/lapcenter/lapcombat2/runner.jsp?event=4619&amp;file=1&amp;runner=12" TargetMode="External"/><Relationship Id="rId158" Type="http://schemas.openxmlformats.org/officeDocument/2006/relationships/hyperlink" Target="https://mulka2.com/lapcenter/lapcombat2/runner.jsp?event=4619&amp;file=1&amp;runner=33" TargetMode="External"/><Relationship Id="rId20" Type="http://schemas.openxmlformats.org/officeDocument/2006/relationships/hyperlink" Target="https://mulka2.com/lapcenter/lapcombat2/runner.jsp?event=4656&amp;file=2&amp;runner=178" TargetMode="External"/><Relationship Id="rId41" Type="http://schemas.openxmlformats.org/officeDocument/2006/relationships/hyperlink" Target="https://mulka2.com/lapcenter/lapcombat2/runner.jsp?event=4656&amp;file=2&amp;runner=199" TargetMode="External"/><Relationship Id="rId62" Type="http://schemas.openxmlformats.org/officeDocument/2006/relationships/hyperlink" Target="https://mulka2.com/lapcenter/lapcombat2/runner.jsp?event=4656&amp;file=2&amp;runner=93" TargetMode="External"/><Relationship Id="rId83" Type="http://schemas.openxmlformats.org/officeDocument/2006/relationships/hyperlink" Target="https://mulka2.com/lapcenter/lapcombat2/runner.jsp?event=4619&amp;file=1&amp;runner=133" TargetMode="External"/><Relationship Id="rId88" Type="http://schemas.openxmlformats.org/officeDocument/2006/relationships/hyperlink" Target="https://mulka2.com/lapcenter/lapcombat2/runner.jsp?event=4619&amp;file=1&amp;runner=138" TargetMode="External"/><Relationship Id="rId111" Type="http://schemas.openxmlformats.org/officeDocument/2006/relationships/hyperlink" Target="https://mulka2.com/lapcenter/lapcombat2/runner.jsp?event=4619&amp;file=1&amp;runner=161" TargetMode="External"/><Relationship Id="rId132" Type="http://schemas.openxmlformats.org/officeDocument/2006/relationships/hyperlink" Target="https://mulka2.com/lapcenter/lapcombat2/runner.jsp?event=4619&amp;file=1&amp;runner=7" TargetMode="External"/><Relationship Id="rId153" Type="http://schemas.openxmlformats.org/officeDocument/2006/relationships/hyperlink" Target="https://mulka2.com/lapcenter/lapcombat2/runner.jsp?event=4619&amp;file=1&amp;runner=28" TargetMode="External"/><Relationship Id="rId174" Type="http://schemas.openxmlformats.org/officeDocument/2006/relationships/hyperlink" Target="https://mulka2.com/lapcenter/lapcombat2/runner.jsp?event=4619&amp;file=1&amp;runner=49" TargetMode="External"/><Relationship Id="rId179" Type="http://schemas.openxmlformats.org/officeDocument/2006/relationships/hyperlink" Target="https://mulka2.com/lapcenter/lapcombat2/runner.jsp?event=4619&amp;file=1&amp;runner=292" TargetMode="External"/><Relationship Id="rId195" Type="http://schemas.openxmlformats.org/officeDocument/2006/relationships/hyperlink" Target="https://mulka2.com/lapcenter/lapcombat2/runner.jsp?event=4619&amp;file=1&amp;runner=308" TargetMode="External"/><Relationship Id="rId190" Type="http://schemas.openxmlformats.org/officeDocument/2006/relationships/hyperlink" Target="https://mulka2.com/lapcenter/lapcombat2/runner.jsp?event=4619&amp;file=1&amp;runner=303" TargetMode="External"/><Relationship Id="rId204" Type="http://schemas.openxmlformats.org/officeDocument/2006/relationships/hyperlink" Target="https://mulka2.com/lapcenter/lapcombat2/runner.jsp?event=4619&amp;file=1&amp;runner=316" TargetMode="External"/><Relationship Id="rId15" Type="http://schemas.openxmlformats.org/officeDocument/2006/relationships/hyperlink" Target="https://mulka2.com/lapcenter/lapcombat2/runner.jsp?event=4656&amp;file=2&amp;runner=173" TargetMode="External"/><Relationship Id="rId36" Type="http://schemas.openxmlformats.org/officeDocument/2006/relationships/hyperlink" Target="https://mulka2.com/lapcenter/lapcombat2/runner.jsp?event=4656&amp;file=2&amp;runner=194" TargetMode="External"/><Relationship Id="rId57" Type="http://schemas.openxmlformats.org/officeDocument/2006/relationships/hyperlink" Target="https://mulka2.com/lapcenter/lapcombat2/runner.jsp?event=4656&amp;file=2&amp;runner=216" TargetMode="External"/><Relationship Id="rId106" Type="http://schemas.openxmlformats.org/officeDocument/2006/relationships/hyperlink" Target="https://mulka2.com/lapcenter/lapcombat2/runner.jsp?event=4619&amp;file=1&amp;runner=156" TargetMode="External"/><Relationship Id="rId127" Type="http://schemas.openxmlformats.org/officeDocument/2006/relationships/hyperlink" Target="https://mulka2.com/lapcenter/lapcombat2/runner.jsp?event=4619&amp;file=1&amp;runner=2" TargetMode="External"/><Relationship Id="rId10" Type="http://schemas.openxmlformats.org/officeDocument/2006/relationships/hyperlink" Target="https://mulka2.com/lapcenter/lapcombat2/runner.jsp?event=4656&amp;file=2&amp;runner=168" TargetMode="External"/><Relationship Id="rId31" Type="http://schemas.openxmlformats.org/officeDocument/2006/relationships/hyperlink" Target="https://mulka2.com/lapcenter/lapcombat2/runner.jsp?event=4656&amp;file=2&amp;runner=189" TargetMode="External"/><Relationship Id="rId52" Type="http://schemas.openxmlformats.org/officeDocument/2006/relationships/hyperlink" Target="https://mulka2.com/lapcenter/lapcombat2/runner.jsp?event=4656&amp;file=2&amp;runner=210" TargetMode="External"/><Relationship Id="rId73" Type="http://schemas.openxmlformats.org/officeDocument/2006/relationships/hyperlink" Target="https://mulka2.com/lapcenter/lapcombat2/runner.jsp?event=4619&amp;file=1&amp;runner=123" TargetMode="External"/><Relationship Id="rId78" Type="http://schemas.openxmlformats.org/officeDocument/2006/relationships/hyperlink" Target="https://mulka2.com/lapcenter/lapcombat2/runner.jsp?event=4619&amp;file=1&amp;runner=128" TargetMode="External"/><Relationship Id="rId94" Type="http://schemas.openxmlformats.org/officeDocument/2006/relationships/hyperlink" Target="https://mulka2.com/lapcenter/lapcombat2/runner.jsp?event=4619&amp;file=1&amp;runner=144" TargetMode="External"/><Relationship Id="rId99" Type="http://schemas.openxmlformats.org/officeDocument/2006/relationships/hyperlink" Target="https://mulka2.com/lapcenter/lapcombat2/runner.jsp?event=4619&amp;file=1&amp;runner=149" TargetMode="External"/><Relationship Id="rId101" Type="http://schemas.openxmlformats.org/officeDocument/2006/relationships/hyperlink" Target="https://mulka2.com/lapcenter/lapcombat2/runner.jsp?event=4619&amp;file=1&amp;runner=151" TargetMode="External"/><Relationship Id="rId122" Type="http://schemas.openxmlformats.org/officeDocument/2006/relationships/hyperlink" Target="https://mulka2.com/lapcenter/lapcombat2/runner.jsp?event=4619&amp;file=1&amp;runner=172" TargetMode="External"/><Relationship Id="rId143" Type="http://schemas.openxmlformats.org/officeDocument/2006/relationships/hyperlink" Target="https://mulka2.com/lapcenter/lapcombat2/runner.jsp?event=4619&amp;file=1&amp;runner=18" TargetMode="External"/><Relationship Id="rId148" Type="http://schemas.openxmlformats.org/officeDocument/2006/relationships/hyperlink" Target="https://mulka2.com/lapcenter/lapcombat2/runner.jsp?event=4619&amp;file=1&amp;runner=23" TargetMode="External"/><Relationship Id="rId164" Type="http://schemas.openxmlformats.org/officeDocument/2006/relationships/hyperlink" Target="https://mulka2.com/lapcenter/lapcombat2/runner.jsp?event=4619&amp;file=1&amp;runner=39" TargetMode="External"/><Relationship Id="rId169" Type="http://schemas.openxmlformats.org/officeDocument/2006/relationships/hyperlink" Target="https://mulka2.com/lapcenter/lapcombat2/runner.jsp?event=4619&amp;file=1&amp;runner=44" TargetMode="External"/><Relationship Id="rId185" Type="http://schemas.openxmlformats.org/officeDocument/2006/relationships/hyperlink" Target="https://mulka2.com/lapcenter/lapcombat2/runner.jsp?event=4619&amp;file=1&amp;runner=298" TargetMode="External"/><Relationship Id="rId4" Type="http://schemas.openxmlformats.org/officeDocument/2006/relationships/hyperlink" Target="https://mulka2.com/lapcenter/lapcombat2/runner.jsp?event=4656&amp;file=2&amp;runner=162" TargetMode="External"/><Relationship Id="rId9" Type="http://schemas.openxmlformats.org/officeDocument/2006/relationships/hyperlink" Target="https://mulka2.com/lapcenter/lapcombat2/runner.jsp?event=4656&amp;file=2&amp;runner=167" TargetMode="External"/><Relationship Id="rId180" Type="http://schemas.openxmlformats.org/officeDocument/2006/relationships/hyperlink" Target="https://mulka2.com/lapcenter/lapcombat2/runner.jsp?event=4619&amp;file=1&amp;runner=293" TargetMode="External"/><Relationship Id="rId26" Type="http://schemas.openxmlformats.org/officeDocument/2006/relationships/hyperlink" Target="https://mulka2.com/lapcenter/lapcombat2/runner.jsp?event=4656&amp;file=2&amp;runner=184" TargetMode="External"/><Relationship Id="rId47" Type="http://schemas.openxmlformats.org/officeDocument/2006/relationships/hyperlink" Target="https://mulka2.com/lapcenter/lapcombat2/runner.jsp?event=4656&amp;file=2&amp;runner=205" TargetMode="External"/><Relationship Id="rId68" Type="http://schemas.openxmlformats.org/officeDocument/2006/relationships/hyperlink" Target="https://mulka2.com/lapcenter/lapcombat2/runner.jsp?event=4619&amp;file=1&amp;runner=118" TargetMode="External"/><Relationship Id="rId89" Type="http://schemas.openxmlformats.org/officeDocument/2006/relationships/hyperlink" Target="https://mulka2.com/lapcenter/lapcombat2/runner.jsp?event=4619&amp;file=1&amp;runner=139" TargetMode="External"/><Relationship Id="rId112" Type="http://schemas.openxmlformats.org/officeDocument/2006/relationships/hyperlink" Target="https://mulka2.com/lapcenter/lapcombat2/runner.jsp?event=4619&amp;file=1&amp;runner=162" TargetMode="External"/><Relationship Id="rId133" Type="http://schemas.openxmlformats.org/officeDocument/2006/relationships/hyperlink" Target="https://mulka2.com/lapcenter/lapcombat2/runner.jsp?event=4619&amp;file=1&amp;runner=8" TargetMode="External"/><Relationship Id="rId154" Type="http://schemas.openxmlformats.org/officeDocument/2006/relationships/hyperlink" Target="https://mulka2.com/lapcenter/lapcombat2/runner.jsp?event=4619&amp;file=1&amp;runner=29" TargetMode="External"/><Relationship Id="rId175" Type="http://schemas.openxmlformats.org/officeDocument/2006/relationships/hyperlink" Target="https://mulka2.com/lapcenter/lapcombat2/runner.jsp?event=4619&amp;file=1&amp;runner=50" TargetMode="External"/><Relationship Id="rId196" Type="http://schemas.openxmlformats.org/officeDocument/2006/relationships/hyperlink" Target="https://mulka2.com/lapcenter/lapcombat2/runner.jsp?event=4619&amp;file=1&amp;runner=309" TargetMode="External"/><Relationship Id="rId200" Type="http://schemas.openxmlformats.org/officeDocument/2006/relationships/hyperlink" Target="https://mulka2.com/lapcenter/lapcombat2/runner.jsp?event=4619&amp;file=1&amp;runner=313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656&amp;file=2&amp;runner=213" TargetMode="External"/><Relationship Id="rId21" Type="http://schemas.openxmlformats.org/officeDocument/2006/relationships/hyperlink" Target="https://mulka2.com/lapcenter/lapcombat2/runner.jsp?event=4656&amp;file=2&amp;runner=422" TargetMode="External"/><Relationship Id="rId42" Type="http://schemas.openxmlformats.org/officeDocument/2006/relationships/hyperlink" Target="https://mulka2.com/lapcenter/lapcombat2/runner.jsp?event=4656&amp;file=2&amp;runner=67" TargetMode="External"/><Relationship Id="rId63" Type="http://schemas.openxmlformats.org/officeDocument/2006/relationships/hyperlink" Target="https://mulka2.com/lapcenter/lapcombat2/runner.jsp?event=4656&amp;file=2&amp;runner=159" TargetMode="External"/><Relationship Id="rId84" Type="http://schemas.openxmlformats.org/officeDocument/2006/relationships/hyperlink" Target="https://mulka2.com/lapcenter/lapcombat2/runner.jsp?event=4656&amp;file=2&amp;runner=180" TargetMode="External"/><Relationship Id="rId138" Type="http://schemas.openxmlformats.org/officeDocument/2006/relationships/hyperlink" Target="https://mulka2.com/lapcenter/lapcombat2/runner.jsp?event=4656&amp;file=2&amp;runner=107" TargetMode="External"/><Relationship Id="rId159" Type="http://schemas.openxmlformats.org/officeDocument/2006/relationships/hyperlink" Target="https://mulka2.com/lapcenter/lapcombat2/runner.jsp?event=4656&amp;file=2&amp;runner=128" TargetMode="External"/><Relationship Id="rId170" Type="http://schemas.openxmlformats.org/officeDocument/2006/relationships/hyperlink" Target="https://mulka2.com/lapcenter/lapcombat2/runner.jsp?event=4656&amp;file=2&amp;runner=139" TargetMode="External"/><Relationship Id="rId191" Type="http://schemas.openxmlformats.org/officeDocument/2006/relationships/hyperlink" Target="https://mulka2.com/lapcenter/lapcombat2/runner.jsp?event=4656&amp;file=2&amp;runner=655" TargetMode="External"/><Relationship Id="rId205" Type="http://schemas.openxmlformats.org/officeDocument/2006/relationships/hyperlink" Target="https://mulka2.com/lapcenter/lapcombat2/runner.jsp?event=4656&amp;file=2&amp;runner=669" TargetMode="External"/><Relationship Id="rId226" Type="http://schemas.openxmlformats.org/officeDocument/2006/relationships/hyperlink" Target="https://mulka2.com/lapcenter/lapcombat2/runner.jsp?event=4656&amp;file=2&amp;runner=690" TargetMode="External"/><Relationship Id="rId107" Type="http://schemas.openxmlformats.org/officeDocument/2006/relationships/hyperlink" Target="https://mulka2.com/lapcenter/lapcombat2/runner.jsp?event=4656&amp;file=2&amp;runner=203" TargetMode="External"/><Relationship Id="rId11" Type="http://schemas.openxmlformats.org/officeDocument/2006/relationships/hyperlink" Target="https://mulka2.com/lapcenter/lapcombat2/runner.jsp?event=4656&amp;file=2&amp;runner=432" TargetMode="External"/><Relationship Id="rId32" Type="http://schemas.openxmlformats.org/officeDocument/2006/relationships/hyperlink" Target="https://mulka2.com/lapcenter/lapcombat2/runner.jsp?event=4656&amp;file=2&amp;runner=57" TargetMode="External"/><Relationship Id="rId53" Type="http://schemas.openxmlformats.org/officeDocument/2006/relationships/hyperlink" Target="https://mulka2.com/lapcenter/lapcombat2/runner.jsp?event=4656&amp;file=2&amp;runner=78" TargetMode="External"/><Relationship Id="rId74" Type="http://schemas.openxmlformats.org/officeDocument/2006/relationships/hyperlink" Target="https://mulka2.com/lapcenter/lapcombat2/runner.jsp?event=4656&amp;file=2&amp;runner=170" TargetMode="External"/><Relationship Id="rId128" Type="http://schemas.openxmlformats.org/officeDocument/2006/relationships/hyperlink" Target="https://mulka2.com/lapcenter/lapcombat2/runner.jsp?event=4656&amp;file=2&amp;runner=97" TargetMode="External"/><Relationship Id="rId149" Type="http://schemas.openxmlformats.org/officeDocument/2006/relationships/hyperlink" Target="https://mulka2.com/lapcenter/lapcombat2/runner.jsp?event=4656&amp;file=2&amp;runner=118" TargetMode="External"/><Relationship Id="rId5" Type="http://schemas.openxmlformats.org/officeDocument/2006/relationships/hyperlink" Target="https://mulka2.com/lapcenter/lapcombat2/runner.jsp?event=4656&amp;file=2&amp;runner=438" TargetMode="External"/><Relationship Id="rId95" Type="http://schemas.openxmlformats.org/officeDocument/2006/relationships/hyperlink" Target="https://mulka2.com/lapcenter/lapcombat2/runner.jsp?event=4656&amp;file=2&amp;runner=191" TargetMode="External"/><Relationship Id="rId160" Type="http://schemas.openxmlformats.org/officeDocument/2006/relationships/hyperlink" Target="https://mulka2.com/lapcenter/lapcombat2/runner.jsp?event=4656&amp;file=2&amp;runner=129" TargetMode="External"/><Relationship Id="rId181" Type="http://schemas.openxmlformats.org/officeDocument/2006/relationships/hyperlink" Target="https://mulka2.com/lapcenter/lapcombat2/runner.jsp?event=4656&amp;file=2&amp;runner=151" TargetMode="External"/><Relationship Id="rId216" Type="http://schemas.openxmlformats.org/officeDocument/2006/relationships/hyperlink" Target="https://mulka2.com/lapcenter/lapcombat2/runner.jsp?event=4656&amp;file=2&amp;runner=680" TargetMode="External"/><Relationship Id="rId22" Type="http://schemas.openxmlformats.org/officeDocument/2006/relationships/hyperlink" Target="https://mulka2.com/lapcenter/lapcombat2/runner.jsp?event=4656&amp;file=2&amp;runner=421" TargetMode="External"/><Relationship Id="rId27" Type="http://schemas.openxmlformats.org/officeDocument/2006/relationships/hyperlink" Target="https://mulka2.com/lapcenter/lapcombat2/runner.jsp?event=4656&amp;file=2&amp;runner=416" TargetMode="External"/><Relationship Id="rId43" Type="http://schemas.openxmlformats.org/officeDocument/2006/relationships/hyperlink" Target="https://mulka2.com/lapcenter/lapcombat2/runner.jsp?event=4656&amp;file=2&amp;runner=68" TargetMode="External"/><Relationship Id="rId48" Type="http://schemas.openxmlformats.org/officeDocument/2006/relationships/hyperlink" Target="https://mulka2.com/lapcenter/lapcombat2/runner.jsp?event=4656&amp;file=2&amp;runner=73" TargetMode="External"/><Relationship Id="rId64" Type="http://schemas.openxmlformats.org/officeDocument/2006/relationships/hyperlink" Target="https://mulka2.com/lapcenter/lapcombat2/runner.jsp?event=4656&amp;file=2&amp;runner=160" TargetMode="External"/><Relationship Id="rId69" Type="http://schemas.openxmlformats.org/officeDocument/2006/relationships/hyperlink" Target="https://mulka2.com/lapcenter/lapcombat2/runner.jsp?event=4656&amp;file=2&amp;runner=165" TargetMode="External"/><Relationship Id="rId113" Type="http://schemas.openxmlformats.org/officeDocument/2006/relationships/hyperlink" Target="https://mulka2.com/lapcenter/lapcombat2/runner.jsp?event=4656&amp;file=2&amp;runner=209" TargetMode="External"/><Relationship Id="rId118" Type="http://schemas.openxmlformats.org/officeDocument/2006/relationships/hyperlink" Target="https://mulka2.com/lapcenter/lapcombat2/runner.jsp?event=4656&amp;file=2&amp;runner=214" TargetMode="External"/><Relationship Id="rId134" Type="http://schemas.openxmlformats.org/officeDocument/2006/relationships/hyperlink" Target="https://mulka2.com/lapcenter/lapcombat2/runner.jsp?event=4656&amp;file=2&amp;runner=103" TargetMode="External"/><Relationship Id="rId139" Type="http://schemas.openxmlformats.org/officeDocument/2006/relationships/hyperlink" Target="https://mulka2.com/lapcenter/lapcombat2/runner.jsp?event=4656&amp;file=2&amp;runner=108" TargetMode="External"/><Relationship Id="rId80" Type="http://schemas.openxmlformats.org/officeDocument/2006/relationships/hyperlink" Target="https://mulka2.com/lapcenter/lapcombat2/runner.jsp?event=4656&amp;file=2&amp;runner=176" TargetMode="External"/><Relationship Id="rId85" Type="http://schemas.openxmlformats.org/officeDocument/2006/relationships/hyperlink" Target="https://mulka2.com/lapcenter/lapcombat2/runner.jsp?event=4656&amp;file=2&amp;runner=181" TargetMode="External"/><Relationship Id="rId150" Type="http://schemas.openxmlformats.org/officeDocument/2006/relationships/hyperlink" Target="https://mulka2.com/lapcenter/lapcombat2/runner.jsp?event=4656&amp;file=2&amp;runner=119" TargetMode="External"/><Relationship Id="rId155" Type="http://schemas.openxmlformats.org/officeDocument/2006/relationships/hyperlink" Target="https://mulka2.com/lapcenter/lapcombat2/runner.jsp?event=4656&amp;file=2&amp;runner=124" TargetMode="External"/><Relationship Id="rId171" Type="http://schemas.openxmlformats.org/officeDocument/2006/relationships/hyperlink" Target="https://mulka2.com/lapcenter/lapcombat2/runner.jsp?event=4656&amp;file=2&amp;runner=140" TargetMode="External"/><Relationship Id="rId176" Type="http://schemas.openxmlformats.org/officeDocument/2006/relationships/hyperlink" Target="https://mulka2.com/lapcenter/lapcombat2/runner.jsp?event=4656&amp;file=2&amp;runner=145" TargetMode="External"/><Relationship Id="rId192" Type="http://schemas.openxmlformats.org/officeDocument/2006/relationships/hyperlink" Target="https://mulka2.com/lapcenter/lapcombat2/runner.jsp?event=4656&amp;file=2&amp;runner=656" TargetMode="External"/><Relationship Id="rId197" Type="http://schemas.openxmlformats.org/officeDocument/2006/relationships/hyperlink" Target="https://mulka2.com/lapcenter/lapcombat2/runner.jsp?event=4656&amp;file=2&amp;runner=661" TargetMode="External"/><Relationship Id="rId206" Type="http://schemas.openxmlformats.org/officeDocument/2006/relationships/hyperlink" Target="https://mulka2.com/lapcenter/lapcombat2/runner.jsp?event=4656&amp;file=2&amp;runner=670" TargetMode="External"/><Relationship Id="rId227" Type="http://schemas.openxmlformats.org/officeDocument/2006/relationships/hyperlink" Target="https://mulka2.com/lapcenter/lapcombat2/runner.jsp?event=4656&amp;file=2&amp;runner=691" TargetMode="External"/><Relationship Id="rId201" Type="http://schemas.openxmlformats.org/officeDocument/2006/relationships/hyperlink" Target="https://mulka2.com/lapcenter/lapcombat2/runner.jsp?event=4656&amp;file=2&amp;runner=665" TargetMode="External"/><Relationship Id="rId222" Type="http://schemas.openxmlformats.org/officeDocument/2006/relationships/hyperlink" Target="https://mulka2.com/lapcenter/lapcombat2/runner.jsp?event=4656&amp;file=2&amp;runner=686" TargetMode="External"/><Relationship Id="rId12" Type="http://schemas.openxmlformats.org/officeDocument/2006/relationships/hyperlink" Target="https://mulka2.com/lapcenter/lapcombat2/runner.jsp?event=4656&amp;file=2&amp;runner=431" TargetMode="External"/><Relationship Id="rId17" Type="http://schemas.openxmlformats.org/officeDocument/2006/relationships/hyperlink" Target="https://mulka2.com/lapcenter/lapcombat2/runner.jsp?event=4656&amp;file=2&amp;runner=426" TargetMode="External"/><Relationship Id="rId33" Type="http://schemas.openxmlformats.org/officeDocument/2006/relationships/hyperlink" Target="https://mulka2.com/lapcenter/lapcombat2/runner.jsp?event=4656&amp;file=2&amp;runner=58" TargetMode="External"/><Relationship Id="rId38" Type="http://schemas.openxmlformats.org/officeDocument/2006/relationships/hyperlink" Target="https://mulka2.com/lapcenter/lapcombat2/runner.jsp?event=4656&amp;file=2&amp;runner=63" TargetMode="External"/><Relationship Id="rId59" Type="http://schemas.openxmlformats.org/officeDocument/2006/relationships/hyperlink" Target="https://mulka2.com/lapcenter/lapcombat2/runner.jsp?event=4656&amp;file=2&amp;runner=155" TargetMode="External"/><Relationship Id="rId103" Type="http://schemas.openxmlformats.org/officeDocument/2006/relationships/hyperlink" Target="https://mulka2.com/lapcenter/lapcombat2/runner.jsp?event=4656&amp;file=2&amp;runner=199" TargetMode="External"/><Relationship Id="rId108" Type="http://schemas.openxmlformats.org/officeDocument/2006/relationships/hyperlink" Target="https://mulka2.com/lapcenter/lapcombat2/runner.jsp?event=4656&amp;file=2&amp;runner=204" TargetMode="External"/><Relationship Id="rId124" Type="http://schemas.openxmlformats.org/officeDocument/2006/relationships/hyperlink" Target="https://mulka2.com/lapcenter/lapcombat2/runner.jsp?event=4656&amp;file=2&amp;runner=93" TargetMode="External"/><Relationship Id="rId129" Type="http://schemas.openxmlformats.org/officeDocument/2006/relationships/hyperlink" Target="https://mulka2.com/lapcenter/lapcombat2/runner.jsp?event=4656&amp;file=2&amp;runner=98" TargetMode="External"/><Relationship Id="rId54" Type="http://schemas.openxmlformats.org/officeDocument/2006/relationships/hyperlink" Target="https://mulka2.com/lapcenter/lapcombat2/runner.jsp?event=4656&amp;file=2&amp;runner=79" TargetMode="External"/><Relationship Id="rId70" Type="http://schemas.openxmlformats.org/officeDocument/2006/relationships/hyperlink" Target="https://mulka2.com/lapcenter/lapcombat2/runner.jsp?event=4656&amp;file=2&amp;runner=166" TargetMode="External"/><Relationship Id="rId75" Type="http://schemas.openxmlformats.org/officeDocument/2006/relationships/hyperlink" Target="https://mulka2.com/lapcenter/lapcombat2/runner.jsp?event=4656&amp;file=2&amp;runner=171" TargetMode="External"/><Relationship Id="rId91" Type="http://schemas.openxmlformats.org/officeDocument/2006/relationships/hyperlink" Target="https://mulka2.com/lapcenter/lapcombat2/runner.jsp?event=4656&amp;file=2&amp;runner=187" TargetMode="External"/><Relationship Id="rId96" Type="http://schemas.openxmlformats.org/officeDocument/2006/relationships/hyperlink" Target="https://mulka2.com/lapcenter/lapcombat2/runner.jsp?event=4656&amp;file=2&amp;runner=192" TargetMode="External"/><Relationship Id="rId140" Type="http://schemas.openxmlformats.org/officeDocument/2006/relationships/hyperlink" Target="https://mulka2.com/lapcenter/lapcombat2/runner.jsp?event=4656&amp;file=2&amp;runner=109" TargetMode="External"/><Relationship Id="rId145" Type="http://schemas.openxmlformats.org/officeDocument/2006/relationships/hyperlink" Target="https://mulka2.com/lapcenter/lapcombat2/runner.jsp?event=4656&amp;file=2&amp;runner=114" TargetMode="External"/><Relationship Id="rId161" Type="http://schemas.openxmlformats.org/officeDocument/2006/relationships/hyperlink" Target="https://mulka2.com/lapcenter/lapcombat2/runner.jsp?event=4656&amp;file=2&amp;runner=130" TargetMode="External"/><Relationship Id="rId166" Type="http://schemas.openxmlformats.org/officeDocument/2006/relationships/hyperlink" Target="https://mulka2.com/lapcenter/lapcombat2/runner.jsp?event=4656&amp;file=2&amp;runner=135" TargetMode="External"/><Relationship Id="rId182" Type="http://schemas.openxmlformats.org/officeDocument/2006/relationships/hyperlink" Target="https://mulka2.com/lapcenter/lapcombat2/runner.jsp?event=4656&amp;file=2&amp;runner=149" TargetMode="External"/><Relationship Id="rId187" Type="http://schemas.openxmlformats.org/officeDocument/2006/relationships/hyperlink" Target="https://mulka2.com/lapcenter/lapcombat2/runner.jsp?event=4656&amp;file=2&amp;runner=651" TargetMode="External"/><Relationship Id="rId217" Type="http://schemas.openxmlformats.org/officeDocument/2006/relationships/hyperlink" Target="https://mulka2.com/lapcenter/lapcombat2/runner.jsp?event=4656&amp;file=2&amp;runner=681" TargetMode="External"/><Relationship Id="rId1" Type="http://schemas.openxmlformats.org/officeDocument/2006/relationships/hyperlink" Target="https://mulka2.com/lapcenter/lapcombat2/runner.jsp?event=4656&amp;file=2&amp;runner=442" TargetMode="External"/><Relationship Id="rId6" Type="http://schemas.openxmlformats.org/officeDocument/2006/relationships/hyperlink" Target="https://mulka2.com/lapcenter/lapcombat2/runner.jsp?event=4656&amp;file=2&amp;runner=437" TargetMode="External"/><Relationship Id="rId212" Type="http://schemas.openxmlformats.org/officeDocument/2006/relationships/hyperlink" Target="https://mulka2.com/lapcenter/lapcombat2/runner.jsp?event=4656&amp;file=2&amp;runner=676" TargetMode="External"/><Relationship Id="rId233" Type="http://schemas.openxmlformats.org/officeDocument/2006/relationships/hyperlink" Target="https://mulka2.com/lapcenter/lapcombat2/runner.jsp?event=4656&amp;file=2&amp;runner=697" TargetMode="External"/><Relationship Id="rId23" Type="http://schemas.openxmlformats.org/officeDocument/2006/relationships/hyperlink" Target="https://mulka2.com/lapcenter/lapcombat2/runner.jsp?event=4656&amp;file=2&amp;runner=420" TargetMode="External"/><Relationship Id="rId28" Type="http://schemas.openxmlformats.org/officeDocument/2006/relationships/hyperlink" Target="https://mulka2.com/lapcenter/lapcombat2/runner.jsp?event=4656&amp;file=2&amp;runner=53" TargetMode="External"/><Relationship Id="rId49" Type="http://schemas.openxmlformats.org/officeDocument/2006/relationships/hyperlink" Target="https://mulka2.com/lapcenter/lapcombat2/runner.jsp?event=4656&amp;file=2&amp;runner=74" TargetMode="External"/><Relationship Id="rId114" Type="http://schemas.openxmlformats.org/officeDocument/2006/relationships/hyperlink" Target="https://mulka2.com/lapcenter/lapcombat2/runner.jsp?event=4656&amp;file=2&amp;runner=210" TargetMode="External"/><Relationship Id="rId119" Type="http://schemas.openxmlformats.org/officeDocument/2006/relationships/hyperlink" Target="https://mulka2.com/lapcenter/lapcombat2/runner.jsp?event=4656&amp;file=2&amp;runner=216" TargetMode="External"/><Relationship Id="rId44" Type="http://schemas.openxmlformats.org/officeDocument/2006/relationships/hyperlink" Target="https://mulka2.com/lapcenter/lapcombat2/runner.jsp?event=4656&amp;file=2&amp;runner=69" TargetMode="External"/><Relationship Id="rId60" Type="http://schemas.openxmlformats.org/officeDocument/2006/relationships/hyperlink" Target="https://mulka2.com/lapcenter/lapcombat2/runner.jsp?event=4656&amp;file=2&amp;runner=156" TargetMode="External"/><Relationship Id="rId65" Type="http://schemas.openxmlformats.org/officeDocument/2006/relationships/hyperlink" Target="https://mulka2.com/lapcenter/lapcombat2/runner.jsp?event=4656&amp;file=2&amp;runner=161" TargetMode="External"/><Relationship Id="rId81" Type="http://schemas.openxmlformats.org/officeDocument/2006/relationships/hyperlink" Target="https://mulka2.com/lapcenter/lapcombat2/runner.jsp?event=4656&amp;file=2&amp;runner=177" TargetMode="External"/><Relationship Id="rId86" Type="http://schemas.openxmlformats.org/officeDocument/2006/relationships/hyperlink" Target="https://mulka2.com/lapcenter/lapcombat2/runner.jsp?event=4656&amp;file=2&amp;runner=182" TargetMode="External"/><Relationship Id="rId130" Type="http://schemas.openxmlformats.org/officeDocument/2006/relationships/hyperlink" Target="https://mulka2.com/lapcenter/lapcombat2/runner.jsp?event=4656&amp;file=2&amp;runner=99" TargetMode="External"/><Relationship Id="rId135" Type="http://schemas.openxmlformats.org/officeDocument/2006/relationships/hyperlink" Target="https://mulka2.com/lapcenter/lapcombat2/runner.jsp?event=4656&amp;file=2&amp;runner=104" TargetMode="External"/><Relationship Id="rId151" Type="http://schemas.openxmlformats.org/officeDocument/2006/relationships/hyperlink" Target="https://mulka2.com/lapcenter/lapcombat2/runner.jsp?event=4656&amp;file=2&amp;runner=120" TargetMode="External"/><Relationship Id="rId156" Type="http://schemas.openxmlformats.org/officeDocument/2006/relationships/hyperlink" Target="https://mulka2.com/lapcenter/lapcombat2/runner.jsp?event=4656&amp;file=2&amp;runner=125" TargetMode="External"/><Relationship Id="rId177" Type="http://schemas.openxmlformats.org/officeDocument/2006/relationships/hyperlink" Target="https://mulka2.com/lapcenter/lapcombat2/runner.jsp?event=4656&amp;file=2&amp;runner=146" TargetMode="External"/><Relationship Id="rId198" Type="http://schemas.openxmlformats.org/officeDocument/2006/relationships/hyperlink" Target="https://mulka2.com/lapcenter/lapcombat2/runner.jsp?event=4656&amp;file=2&amp;runner=662" TargetMode="External"/><Relationship Id="rId172" Type="http://schemas.openxmlformats.org/officeDocument/2006/relationships/hyperlink" Target="https://mulka2.com/lapcenter/lapcombat2/runner.jsp?event=4656&amp;file=2&amp;runner=141" TargetMode="External"/><Relationship Id="rId193" Type="http://schemas.openxmlformats.org/officeDocument/2006/relationships/hyperlink" Target="https://mulka2.com/lapcenter/lapcombat2/runner.jsp?event=4656&amp;file=2&amp;runner=657" TargetMode="External"/><Relationship Id="rId202" Type="http://schemas.openxmlformats.org/officeDocument/2006/relationships/hyperlink" Target="https://mulka2.com/lapcenter/lapcombat2/runner.jsp?event=4656&amp;file=2&amp;runner=666" TargetMode="External"/><Relationship Id="rId207" Type="http://schemas.openxmlformats.org/officeDocument/2006/relationships/hyperlink" Target="https://mulka2.com/lapcenter/lapcombat2/runner.jsp?event=4656&amp;file=2&amp;runner=671" TargetMode="External"/><Relationship Id="rId223" Type="http://schemas.openxmlformats.org/officeDocument/2006/relationships/hyperlink" Target="https://mulka2.com/lapcenter/lapcombat2/runner.jsp?event=4656&amp;file=2&amp;runner=687" TargetMode="External"/><Relationship Id="rId228" Type="http://schemas.openxmlformats.org/officeDocument/2006/relationships/hyperlink" Target="https://mulka2.com/lapcenter/lapcombat2/runner.jsp?event=4656&amp;file=2&amp;runner=692" TargetMode="External"/><Relationship Id="rId13" Type="http://schemas.openxmlformats.org/officeDocument/2006/relationships/hyperlink" Target="https://mulka2.com/lapcenter/lapcombat2/runner.jsp?event=4656&amp;file=2&amp;runner=430" TargetMode="External"/><Relationship Id="rId18" Type="http://schemas.openxmlformats.org/officeDocument/2006/relationships/hyperlink" Target="https://mulka2.com/lapcenter/lapcombat2/runner.jsp?event=4656&amp;file=2&amp;runner=425" TargetMode="External"/><Relationship Id="rId39" Type="http://schemas.openxmlformats.org/officeDocument/2006/relationships/hyperlink" Target="https://mulka2.com/lapcenter/lapcombat2/runner.jsp?event=4656&amp;file=2&amp;runner=64" TargetMode="External"/><Relationship Id="rId109" Type="http://schemas.openxmlformats.org/officeDocument/2006/relationships/hyperlink" Target="https://mulka2.com/lapcenter/lapcombat2/runner.jsp?event=4656&amp;file=2&amp;runner=205" TargetMode="External"/><Relationship Id="rId34" Type="http://schemas.openxmlformats.org/officeDocument/2006/relationships/hyperlink" Target="https://mulka2.com/lapcenter/lapcombat2/runner.jsp?event=4656&amp;file=2&amp;runner=59" TargetMode="External"/><Relationship Id="rId50" Type="http://schemas.openxmlformats.org/officeDocument/2006/relationships/hyperlink" Target="https://mulka2.com/lapcenter/lapcombat2/runner.jsp?event=4656&amp;file=2&amp;runner=75" TargetMode="External"/><Relationship Id="rId55" Type="http://schemas.openxmlformats.org/officeDocument/2006/relationships/hyperlink" Target="https://mulka2.com/lapcenter/lapcombat2/runner.jsp?event=4656&amp;file=2&amp;runner=80" TargetMode="External"/><Relationship Id="rId76" Type="http://schemas.openxmlformats.org/officeDocument/2006/relationships/hyperlink" Target="https://mulka2.com/lapcenter/lapcombat2/runner.jsp?event=4656&amp;file=2&amp;runner=172" TargetMode="External"/><Relationship Id="rId97" Type="http://schemas.openxmlformats.org/officeDocument/2006/relationships/hyperlink" Target="https://mulka2.com/lapcenter/lapcombat2/runner.jsp?event=4656&amp;file=2&amp;runner=193" TargetMode="External"/><Relationship Id="rId104" Type="http://schemas.openxmlformats.org/officeDocument/2006/relationships/hyperlink" Target="https://mulka2.com/lapcenter/lapcombat2/runner.jsp?event=4656&amp;file=2&amp;runner=200" TargetMode="External"/><Relationship Id="rId120" Type="http://schemas.openxmlformats.org/officeDocument/2006/relationships/hyperlink" Target="https://mulka2.com/lapcenter/lapcombat2/runner.jsp?event=4656&amp;file=2&amp;runner=215" TargetMode="External"/><Relationship Id="rId125" Type="http://schemas.openxmlformats.org/officeDocument/2006/relationships/hyperlink" Target="https://mulka2.com/lapcenter/lapcombat2/runner.jsp?event=4656&amp;file=2&amp;runner=94" TargetMode="External"/><Relationship Id="rId141" Type="http://schemas.openxmlformats.org/officeDocument/2006/relationships/hyperlink" Target="https://mulka2.com/lapcenter/lapcombat2/runner.jsp?event=4656&amp;file=2&amp;runner=110" TargetMode="External"/><Relationship Id="rId146" Type="http://schemas.openxmlformats.org/officeDocument/2006/relationships/hyperlink" Target="https://mulka2.com/lapcenter/lapcombat2/runner.jsp?event=4656&amp;file=2&amp;runner=115" TargetMode="External"/><Relationship Id="rId167" Type="http://schemas.openxmlformats.org/officeDocument/2006/relationships/hyperlink" Target="https://mulka2.com/lapcenter/lapcombat2/runner.jsp?event=4656&amp;file=2&amp;runner=136" TargetMode="External"/><Relationship Id="rId188" Type="http://schemas.openxmlformats.org/officeDocument/2006/relationships/hyperlink" Target="https://mulka2.com/lapcenter/lapcombat2/runner.jsp?event=4656&amp;file=2&amp;runner=652" TargetMode="External"/><Relationship Id="rId7" Type="http://schemas.openxmlformats.org/officeDocument/2006/relationships/hyperlink" Target="https://mulka2.com/lapcenter/lapcombat2/runner.jsp?event=4656&amp;file=2&amp;runner=436" TargetMode="External"/><Relationship Id="rId71" Type="http://schemas.openxmlformats.org/officeDocument/2006/relationships/hyperlink" Target="https://mulka2.com/lapcenter/lapcombat2/runner.jsp?event=4656&amp;file=2&amp;runner=167" TargetMode="External"/><Relationship Id="rId92" Type="http://schemas.openxmlformats.org/officeDocument/2006/relationships/hyperlink" Target="https://mulka2.com/lapcenter/lapcombat2/runner.jsp?event=4656&amp;file=2&amp;runner=188" TargetMode="External"/><Relationship Id="rId162" Type="http://schemas.openxmlformats.org/officeDocument/2006/relationships/hyperlink" Target="https://mulka2.com/lapcenter/lapcombat2/runner.jsp?event=4656&amp;file=2&amp;runner=131" TargetMode="External"/><Relationship Id="rId183" Type="http://schemas.openxmlformats.org/officeDocument/2006/relationships/hyperlink" Target="https://mulka2.com/lapcenter/lapcombat2/runner.jsp?event=4656&amp;file=2&amp;runner=152" TargetMode="External"/><Relationship Id="rId213" Type="http://schemas.openxmlformats.org/officeDocument/2006/relationships/hyperlink" Target="https://mulka2.com/lapcenter/lapcombat2/runner.jsp?event=4656&amp;file=2&amp;runner=677" TargetMode="External"/><Relationship Id="rId218" Type="http://schemas.openxmlformats.org/officeDocument/2006/relationships/hyperlink" Target="https://mulka2.com/lapcenter/lapcombat2/runner.jsp?event=4656&amp;file=2&amp;runner=682" TargetMode="External"/><Relationship Id="rId234" Type="http://schemas.openxmlformats.org/officeDocument/2006/relationships/printerSettings" Target="../printerSettings/printerSettings4.bin"/><Relationship Id="rId2" Type="http://schemas.openxmlformats.org/officeDocument/2006/relationships/hyperlink" Target="https://mulka2.com/lapcenter/lapcombat2/runner.jsp?event=4656&amp;file=2&amp;runner=441" TargetMode="External"/><Relationship Id="rId29" Type="http://schemas.openxmlformats.org/officeDocument/2006/relationships/hyperlink" Target="https://mulka2.com/lapcenter/lapcombat2/runner.jsp?event=4656&amp;file=2&amp;runner=54" TargetMode="External"/><Relationship Id="rId24" Type="http://schemas.openxmlformats.org/officeDocument/2006/relationships/hyperlink" Target="https://mulka2.com/lapcenter/lapcombat2/runner.jsp?event=4656&amp;file=2&amp;runner=419" TargetMode="External"/><Relationship Id="rId40" Type="http://schemas.openxmlformats.org/officeDocument/2006/relationships/hyperlink" Target="https://mulka2.com/lapcenter/lapcombat2/runner.jsp?event=4656&amp;file=2&amp;runner=65" TargetMode="External"/><Relationship Id="rId45" Type="http://schemas.openxmlformats.org/officeDocument/2006/relationships/hyperlink" Target="https://mulka2.com/lapcenter/lapcombat2/runner.jsp?event=4656&amp;file=2&amp;runner=70" TargetMode="External"/><Relationship Id="rId66" Type="http://schemas.openxmlformats.org/officeDocument/2006/relationships/hyperlink" Target="https://mulka2.com/lapcenter/lapcombat2/runner.jsp?event=4656&amp;file=2&amp;runner=162" TargetMode="External"/><Relationship Id="rId87" Type="http://schemas.openxmlformats.org/officeDocument/2006/relationships/hyperlink" Target="https://mulka2.com/lapcenter/lapcombat2/runner.jsp?event=4656&amp;file=2&amp;runner=183" TargetMode="External"/><Relationship Id="rId110" Type="http://schemas.openxmlformats.org/officeDocument/2006/relationships/hyperlink" Target="https://mulka2.com/lapcenter/lapcombat2/runner.jsp?event=4656&amp;file=2&amp;runner=206" TargetMode="External"/><Relationship Id="rId115" Type="http://schemas.openxmlformats.org/officeDocument/2006/relationships/hyperlink" Target="https://mulka2.com/lapcenter/lapcombat2/runner.jsp?event=4656&amp;file=2&amp;runner=212" TargetMode="External"/><Relationship Id="rId131" Type="http://schemas.openxmlformats.org/officeDocument/2006/relationships/hyperlink" Target="https://mulka2.com/lapcenter/lapcombat2/runner.jsp?event=4656&amp;file=2&amp;runner=100" TargetMode="External"/><Relationship Id="rId136" Type="http://schemas.openxmlformats.org/officeDocument/2006/relationships/hyperlink" Target="https://mulka2.com/lapcenter/lapcombat2/runner.jsp?event=4656&amp;file=2&amp;runner=105" TargetMode="External"/><Relationship Id="rId157" Type="http://schemas.openxmlformats.org/officeDocument/2006/relationships/hyperlink" Target="https://mulka2.com/lapcenter/lapcombat2/runner.jsp?event=4656&amp;file=2&amp;runner=126" TargetMode="External"/><Relationship Id="rId178" Type="http://schemas.openxmlformats.org/officeDocument/2006/relationships/hyperlink" Target="https://mulka2.com/lapcenter/lapcombat2/runner.jsp?event=4656&amp;file=2&amp;runner=147" TargetMode="External"/><Relationship Id="rId61" Type="http://schemas.openxmlformats.org/officeDocument/2006/relationships/hyperlink" Target="https://mulka2.com/lapcenter/lapcombat2/runner.jsp?event=4656&amp;file=2&amp;runner=157" TargetMode="External"/><Relationship Id="rId82" Type="http://schemas.openxmlformats.org/officeDocument/2006/relationships/hyperlink" Target="https://mulka2.com/lapcenter/lapcombat2/runner.jsp?event=4656&amp;file=2&amp;runner=178" TargetMode="External"/><Relationship Id="rId152" Type="http://schemas.openxmlformats.org/officeDocument/2006/relationships/hyperlink" Target="https://mulka2.com/lapcenter/lapcombat2/runner.jsp?event=4656&amp;file=2&amp;runner=121" TargetMode="External"/><Relationship Id="rId173" Type="http://schemas.openxmlformats.org/officeDocument/2006/relationships/hyperlink" Target="https://mulka2.com/lapcenter/lapcombat2/runner.jsp?event=4656&amp;file=2&amp;runner=142" TargetMode="External"/><Relationship Id="rId194" Type="http://schemas.openxmlformats.org/officeDocument/2006/relationships/hyperlink" Target="https://mulka2.com/lapcenter/lapcombat2/runner.jsp?event=4656&amp;file=2&amp;runner=658" TargetMode="External"/><Relationship Id="rId199" Type="http://schemas.openxmlformats.org/officeDocument/2006/relationships/hyperlink" Target="https://mulka2.com/lapcenter/lapcombat2/runner.jsp?event=4656&amp;file=2&amp;runner=663" TargetMode="External"/><Relationship Id="rId203" Type="http://schemas.openxmlformats.org/officeDocument/2006/relationships/hyperlink" Target="https://mulka2.com/lapcenter/lapcombat2/runner.jsp?event=4656&amp;file=2&amp;runner=667" TargetMode="External"/><Relationship Id="rId208" Type="http://schemas.openxmlformats.org/officeDocument/2006/relationships/hyperlink" Target="https://mulka2.com/lapcenter/lapcombat2/runner.jsp?event=4656&amp;file=2&amp;runner=672" TargetMode="External"/><Relationship Id="rId229" Type="http://schemas.openxmlformats.org/officeDocument/2006/relationships/hyperlink" Target="https://mulka2.com/lapcenter/lapcombat2/runner.jsp?event=4656&amp;file=2&amp;runner=693" TargetMode="External"/><Relationship Id="rId19" Type="http://schemas.openxmlformats.org/officeDocument/2006/relationships/hyperlink" Target="https://mulka2.com/lapcenter/lapcombat2/runner.jsp?event=4656&amp;file=2&amp;runner=424" TargetMode="External"/><Relationship Id="rId224" Type="http://schemas.openxmlformats.org/officeDocument/2006/relationships/hyperlink" Target="https://mulka2.com/lapcenter/lapcombat2/runner.jsp?event=4656&amp;file=2&amp;runner=688" TargetMode="External"/><Relationship Id="rId14" Type="http://schemas.openxmlformats.org/officeDocument/2006/relationships/hyperlink" Target="https://mulka2.com/lapcenter/lapcombat2/runner.jsp?event=4656&amp;file=2&amp;runner=429" TargetMode="External"/><Relationship Id="rId30" Type="http://schemas.openxmlformats.org/officeDocument/2006/relationships/hyperlink" Target="https://mulka2.com/lapcenter/lapcombat2/runner.jsp?event=4656&amp;file=2&amp;runner=55" TargetMode="External"/><Relationship Id="rId35" Type="http://schemas.openxmlformats.org/officeDocument/2006/relationships/hyperlink" Target="https://mulka2.com/lapcenter/lapcombat2/runner.jsp?event=4656&amp;file=2&amp;runner=60" TargetMode="External"/><Relationship Id="rId56" Type="http://schemas.openxmlformats.org/officeDocument/2006/relationships/hyperlink" Target="https://mulka2.com/lapcenter/lapcombat2/runner.jsp?event=4656&amp;file=2&amp;runner=81" TargetMode="External"/><Relationship Id="rId77" Type="http://schemas.openxmlformats.org/officeDocument/2006/relationships/hyperlink" Target="https://mulka2.com/lapcenter/lapcombat2/runner.jsp?event=4656&amp;file=2&amp;runner=173" TargetMode="External"/><Relationship Id="rId100" Type="http://schemas.openxmlformats.org/officeDocument/2006/relationships/hyperlink" Target="https://mulka2.com/lapcenter/lapcombat2/runner.jsp?event=4656&amp;file=2&amp;runner=196" TargetMode="External"/><Relationship Id="rId105" Type="http://schemas.openxmlformats.org/officeDocument/2006/relationships/hyperlink" Target="https://mulka2.com/lapcenter/lapcombat2/runner.jsp?event=4656&amp;file=2&amp;runner=201" TargetMode="External"/><Relationship Id="rId126" Type="http://schemas.openxmlformats.org/officeDocument/2006/relationships/hyperlink" Target="https://mulka2.com/lapcenter/lapcombat2/runner.jsp?event=4656&amp;file=2&amp;runner=95" TargetMode="External"/><Relationship Id="rId147" Type="http://schemas.openxmlformats.org/officeDocument/2006/relationships/hyperlink" Target="https://mulka2.com/lapcenter/lapcombat2/runner.jsp?event=4656&amp;file=2&amp;runner=116" TargetMode="External"/><Relationship Id="rId168" Type="http://schemas.openxmlformats.org/officeDocument/2006/relationships/hyperlink" Target="https://mulka2.com/lapcenter/lapcombat2/runner.jsp?event=4656&amp;file=2&amp;runner=137" TargetMode="External"/><Relationship Id="rId8" Type="http://schemas.openxmlformats.org/officeDocument/2006/relationships/hyperlink" Target="https://mulka2.com/lapcenter/lapcombat2/runner.jsp?event=4656&amp;file=2&amp;runner=434" TargetMode="External"/><Relationship Id="rId51" Type="http://schemas.openxmlformats.org/officeDocument/2006/relationships/hyperlink" Target="https://mulka2.com/lapcenter/lapcombat2/runner.jsp?event=4656&amp;file=2&amp;runner=76" TargetMode="External"/><Relationship Id="rId72" Type="http://schemas.openxmlformats.org/officeDocument/2006/relationships/hyperlink" Target="https://mulka2.com/lapcenter/lapcombat2/runner.jsp?event=4656&amp;file=2&amp;runner=168" TargetMode="External"/><Relationship Id="rId93" Type="http://schemas.openxmlformats.org/officeDocument/2006/relationships/hyperlink" Target="https://mulka2.com/lapcenter/lapcombat2/runner.jsp?event=4656&amp;file=2&amp;runner=189" TargetMode="External"/><Relationship Id="rId98" Type="http://schemas.openxmlformats.org/officeDocument/2006/relationships/hyperlink" Target="https://mulka2.com/lapcenter/lapcombat2/runner.jsp?event=4656&amp;file=2&amp;runner=194" TargetMode="External"/><Relationship Id="rId121" Type="http://schemas.openxmlformats.org/officeDocument/2006/relationships/hyperlink" Target="https://mulka2.com/lapcenter/lapcombat2/runner.jsp?event=4656&amp;file=2&amp;runner=217" TargetMode="External"/><Relationship Id="rId142" Type="http://schemas.openxmlformats.org/officeDocument/2006/relationships/hyperlink" Target="https://mulka2.com/lapcenter/lapcombat2/runner.jsp?event=4656&amp;file=2&amp;runner=111" TargetMode="External"/><Relationship Id="rId163" Type="http://schemas.openxmlformats.org/officeDocument/2006/relationships/hyperlink" Target="https://mulka2.com/lapcenter/lapcombat2/runner.jsp?event=4656&amp;file=2&amp;runner=132" TargetMode="External"/><Relationship Id="rId184" Type="http://schemas.openxmlformats.org/officeDocument/2006/relationships/hyperlink" Target="https://mulka2.com/lapcenter/lapcombat2/runner.jsp?event=4656&amp;file=2&amp;runner=153" TargetMode="External"/><Relationship Id="rId189" Type="http://schemas.openxmlformats.org/officeDocument/2006/relationships/hyperlink" Target="https://mulka2.com/lapcenter/lapcombat2/runner.jsp?event=4656&amp;file=2&amp;runner=653" TargetMode="External"/><Relationship Id="rId219" Type="http://schemas.openxmlformats.org/officeDocument/2006/relationships/hyperlink" Target="https://mulka2.com/lapcenter/lapcombat2/runner.jsp?event=4656&amp;file=2&amp;runner=683" TargetMode="External"/><Relationship Id="rId3" Type="http://schemas.openxmlformats.org/officeDocument/2006/relationships/hyperlink" Target="https://mulka2.com/lapcenter/lapcombat2/runner.jsp?event=4656&amp;file=2&amp;runner=440" TargetMode="External"/><Relationship Id="rId214" Type="http://schemas.openxmlformats.org/officeDocument/2006/relationships/hyperlink" Target="https://mulka2.com/lapcenter/lapcombat2/runner.jsp?event=4656&amp;file=2&amp;runner=678" TargetMode="External"/><Relationship Id="rId230" Type="http://schemas.openxmlformats.org/officeDocument/2006/relationships/hyperlink" Target="https://mulka2.com/lapcenter/lapcombat2/runner.jsp?event=4656&amp;file=2&amp;runner=694" TargetMode="External"/><Relationship Id="rId25" Type="http://schemas.openxmlformats.org/officeDocument/2006/relationships/hyperlink" Target="https://mulka2.com/lapcenter/lapcombat2/runner.jsp?event=4656&amp;file=2&amp;runner=418" TargetMode="External"/><Relationship Id="rId46" Type="http://schemas.openxmlformats.org/officeDocument/2006/relationships/hyperlink" Target="https://mulka2.com/lapcenter/lapcombat2/runner.jsp?event=4656&amp;file=2&amp;runner=71" TargetMode="External"/><Relationship Id="rId67" Type="http://schemas.openxmlformats.org/officeDocument/2006/relationships/hyperlink" Target="https://mulka2.com/lapcenter/lapcombat2/runner.jsp?event=4656&amp;file=2&amp;runner=163" TargetMode="External"/><Relationship Id="rId116" Type="http://schemas.openxmlformats.org/officeDocument/2006/relationships/hyperlink" Target="https://mulka2.com/lapcenter/lapcombat2/runner.jsp?event=4656&amp;file=2&amp;runner=211" TargetMode="External"/><Relationship Id="rId137" Type="http://schemas.openxmlformats.org/officeDocument/2006/relationships/hyperlink" Target="https://mulka2.com/lapcenter/lapcombat2/runner.jsp?event=4656&amp;file=2&amp;runner=106" TargetMode="External"/><Relationship Id="rId158" Type="http://schemas.openxmlformats.org/officeDocument/2006/relationships/hyperlink" Target="https://mulka2.com/lapcenter/lapcombat2/runner.jsp?event=4656&amp;file=2&amp;runner=127" TargetMode="External"/><Relationship Id="rId20" Type="http://schemas.openxmlformats.org/officeDocument/2006/relationships/hyperlink" Target="https://mulka2.com/lapcenter/lapcombat2/runner.jsp?event=4656&amp;file=2&amp;runner=423" TargetMode="External"/><Relationship Id="rId41" Type="http://schemas.openxmlformats.org/officeDocument/2006/relationships/hyperlink" Target="https://mulka2.com/lapcenter/lapcombat2/runner.jsp?event=4656&amp;file=2&amp;runner=66" TargetMode="External"/><Relationship Id="rId62" Type="http://schemas.openxmlformats.org/officeDocument/2006/relationships/hyperlink" Target="https://mulka2.com/lapcenter/lapcombat2/runner.jsp?event=4656&amp;file=2&amp;runner=158" TargetMode="External"/><Relationship Id="rId83" Type="http://schemas.openxmlformats.org/officeDocument/2006/relationships/hyperlink" Target="https://mulka2.com/lapcenter/lapcombat2/runner.jsp?event=4656&amp;file=2&amp;runner=179" TargetMode="External"/><Relationship Id="rId88" Type="http://schemas.openxmlformats.org/officeDocument/2006/relationships/hyperlink" Target="https://mulka2.com/lapcenter/lapcombat2/runner.jsp?event=4656&amp;file=2&amp;runner=184" TargetMode="External"/><Relationship Id="rId111" Type="http://schemas.openxmlformats.org/officeDocument/2006/relationships/hyperlink" Target="https://mulka2.com/lapcenter/lapcombat2/runner.jsp?event=4656&amp;file=2&amp;runner=207" TargetMode="External"/><Relationship Id="rId132" Type="http://schemas.openxmlformats.org/officeDocument/2006/relationships/hyperlink" Target="https://mulka2.com/lapcenter/lapcombat2/runner.jsp?event=4656&amp;file=2&amp;runner=101" TargetMode="External"/><Relationship Id="rId153" Type="http://schemas.openxmlformats.org/officeDocument/2006/relationships/hyperlink" Target="https://mulka2.com/lapcenter/lapcombat2/runner.jsp?event=4656&amp;file=2&amp;runner=122" TargetMode="External"/><Relationship Id="rId174" Type="http://schemas.openxmlformats.org/officeDocument/2006/relationships/hyperlink" Target="https://mulka2.com/lapcenter/lapcombat2/runner.jsp?event=4656&amp;file=2&amp;runner=143" TargetMode="External"/><Relationship Id="rId179" Type="http://schemas.openxmlformats.org/officeDocument/2006/relationships/hyperlink" Target="https://mulka2.com/lapcenter/lapcombat2/runner.jsp?event=4656&amp;file=2&amp;runner=148" TargetMode="External"/><Relationship Id="rId195" Type="http://schemas.openxmlformats.org/officeDocument/2006/relationships/hyperlink" Target="https://mulka2.com/lapcenter/lapcombat2/runner.jsp?event=4656&amp;file=2&amp;runner=659" TargetMode="External"/><Relationship Id="rId209" Type="http://schemas.openxmlformats.org/officeDocument/2006/relationships/hyperlink" Target="https://mulka2.com/lapcenter/lapcombat2/runner.jsp?event=4656&amp;file=2&amp;runner=673" TargetMode="External"/><Relationship Id="rId190" Type="http://schemas.openxmlformats.org/officeDocument/2006/relationships/hyperlink" Target="https://mulka2.com/lapcenter/lapcombat2/runner.jsp?event=4656&amp;file=2&amp;runner=654" TargetMode="External"/><Relationship Id="rId204" Type="http://schemas.openxmlformats.org/officeDocument/2006/relationships/hyperlink" Target="https://mulka2.com/lapcenter/lapcombat2/runner.jsp?event=4656&amp;file=2&amp;runner=668" TargetMode="External"/><Relationship Id="rId220" Type="http://schemas.openxmlformats.org/officeDocument/2006/relationships/hyperlink" Target="https://mulka2.com/lapcenter/lapcombat2/runner.jsp?event=4656&amp;file=2&amp;runner=684" TargetMode="External"/><Relationship Id="rId225" Type="http://schemas.openxmlformats.org/officeDocument/2006/relationships/hyperlink" Target="https://mulka2.com/lapcenter/lapcombat2/runner.jsp?event=4656&amp;file=2&amp;runner=689" TargetMode="External"/><Relationship Id="rId15" Type="http://schemas.openxmlformats.org/officeDocument/2006/relationships/hyperlink" Target="https://mulka2.com/lapcenter/lapcombat2/runner.jsp?event=4656&amp;file=2&amp;runner=428" TargetMode="External"/><Relationship Id="rId36" Type="http://schemas.openxmlformats.org/officeDocument/2006/relationships/hyperlink" Target="https://mulka2.com/lapcenter/lapcombat2/runner.jsp?event=4656&amp;file=2&amp;runner=61" TargetMode="External"/><Relationship Id="rId57" Type="http://schemas.openxmlformats.org/officeDocument/2006/relationships/hyperlink" Target="https://mulka2.com/lapcenter/lapcombat2/runner.jsp?event=4656&amp;file=2&amp;runner=82" TargetMode="External"/><Relationship Id="rId106" Type="http://schemas.openxmlformats.org/officeDocument/2006/relationships/hyperlink" Target="https://mulka2.com/lapcenter/lapcombat2/runner.jsp?event=4656&amp;file=2&amp;runner=202" TargetMode="External"/><Relationship Id="rId127" Type="http://schemas.openxmlformats.org/officeDocument/2006/relationships/hyperlink" Target="https://mulka2.com/lapcenter/lapcombat2/runner.jsp?event=4656&amp;file=2&amp;runner=96" TargetMode="External"/><Relationship Id="rId10" Type="http://schemas.openxmlformats.org/officeDocument/2006/relationships/hyperlink" Target="https://mulka2.com/lapcenter/lapcombat2/runner.jsp?event=4656&amp;file=2&amp;runner=433" TargetMode="External"/><Relationship Id="rId31" Type="http://schemas.openxmlformats.org/officeDocument/2006/relationships/hyperlink" Target="https://mulka2.com/lapcenter/lapcombat2/runner.jsp?event=4656&amp;file=2&amp;runner=56" TargetMode="External"/><Relationship Id="rId52" Type="http://schemas.openxmlformats.org/officeDocument/2006/relationships/hyperlink" Target="https://mulka2.com/lapcenter/lapcombat2/runner.jsp?event=4656&amp;file=2&amp;runner=77" TargetMode="External"/><Relationship Id="rId73" Type="http://schemas.openxmlformats.org/officeDocument/2006/relationships/hyperlink" Target="https://mulka2.com/lapcenter/lapcombat2/runner.jsp?event=4656&amp;file=2&amp;runner=169" TargetMode="External"/><Relationship Id="rId78" Type="http://schemas.openxmlformats.org/officeDocument/2006/relationships/hyperlink" Target="https://mulka2.com/lapcenter/lapcombat2/runner.jsp?event=4656&amp;file=2&amp;runner=174" TargetMode="External"/><Relationship Id="rId94" Type="http://schemas.openxmlformats.org/officeDocument/2006/relationships/hyperlink" Target="https://mulka2.com/lapcenter/lapcombat2/runner.jsp?event=4656&amp;file=2&amp;runner=190" TargetMode="External"/><Relationship Id="rId99" Type="http://schemas.openxmlformats.org/officeDocument/2006/relationships/hyperlink" Target="https://mulka2.com/lapcenter/lapcombat2/runner.jsp?event=4656&amp;file=2&amp;runner=195" TargetMode="External"/><Relationship Id="rId101" Type="http://schemas.openxmlformats.org/officeDocument/2006/relationships/hyperlink" Target="https://mulka2.com/lapcenter/lapcombat2/runner.jsp?event=4656&amp;file=2&amp;runner=197" TargetMode="External"/><Relationship Id="rId122" Type="http://schemas.openxmlformats.org/officeDocument/2006/relationships/hyperlink" Target="https://mulka2.com/lapcenter/lapcombat2/runner.jsp?event=4656&amp;file=2&amp;runner=218" TargetMode="External"/><Relationship Id="rId143" Type="http://schemas.openxmlformats.org/officeDocument/2006/relationships/hyperlink" Target="https://mulka2.com/lapcenter/lapcombat2/runner.jsp?event=4656&amp;file=2&amp;runner=112" TargetMode="External"/><Relationship Id="rId148" Type="http://schemas.openxmlformats.org/officeDocument/2006/relationships/hyperlink" Target="https://mulka2.com/lapcenter/lapcombat2/runner.jsp?event=4656&amp;file=2&amp;runner=117" TargetMode="External"/><Relationship Id="rId164" Type="http://schemas.openxmlformats.org/officeDocument/2006/relationships/hyperlink" Target="https://mulka2.com/lapcenter/lapcombat2/runner.jsp?event=4656&amp;file=2&amp;runner=133" TargetMode="External"/><Relationship Id="rId169" Type="http://schemas.openxmlformats.org/officeDocument/2006/relationships/hyperlink" Target="https://mulka2.com/lapcenter/lapcombat2/runner.jsp?event=4656&amp;file=2&amp;runner=138" TargetMode="External"/><Relationship Id="rId185" Type="http://schemas.openxmlformats.org/officeDocument/2006/relationships/hyperlink" Target="https://mulka2.com/lapcenter/lapcombat2/runner.jsp?event=4656&amp;file=2&amp;runner=154" TargetMode="External"/><Relationship Id="rId4" Type="http://schemas.openxmlformats.org/officeDocument/2006/relationships/hyperlink" Target="https://mulka2.com/lapcenter/lapcombat2/runner.jsp?event=4656&amp;file=2&amp;runner=439" TargetMode="External"/><Relationship Id="rId9" Type="http://schemas.openxmlformats.org/officeDocument/2006/relationships/hyperlink" Target="https://mulka2.com/lapcenter/lapcombat2/runner.jsp?event=4656&amp;file=2&amp;runner=435" TargetMode="External"/><Relationship Id="rId180" Type="http://schemas.openxmlformats.org/officeDocument/2006/relationships/hyperlink" Target="https://mulka2.com/lapcenter/lapcombat2/runner.jsp?event=4656&amp;file=2&amp;runner=150" TargetMode="External"/><Relationship Id="rId210" Type="http://schemas.openxmlformats.org/officeDocument/2006/relationships/hyperlink" Target="https://mulka2.com/lapcenter/lapcombat2/runner.jsp?event=4656&amp;file=2&amp;runner=674" TargetMode="External"/><Relationship Id="rId215" Type="http://schemas.openxmlformats.org/officeDocument/2006/relationships/hyperlink" Target="https://mulka2.com/lapcenter/lapcombat2/runner.jsp?event=4656&amp;file=2&amp;runner=679" TargetMode="External"/><Relationship Id="rId26" Type="http://schemas.openxmlformats.org/officeDocument/2006/relationships/hyperlink" Target="https://mulka2.com/lapcenter/lapcombat2/runner.jsp?event=4656&amp;file=2&amp;runner=417" TargetMode="External"/><Relationship Id="rId231" Type="http://schemas.openxmlformats.org/officeDocument/2006/relationships/hyperlink" Target="https://mulka2.com/lapcenter/lapcombat2/runner.jsp?event=4656&amp;file=2&amp;runner=695" TargetMode="External"/><Relationship Id="rId47" Type="http://schemas.openxmlformats.org/officeDocument/2006/relationships/hyperlink" Target="https://mulka2.com/lapcenter/lapcombat2/runner.jsp?event=4656&amp;file=2&amp;runner=72" TargetMode="External"/><Relationship Id="rId68" Type="http://schemas.openxmlformats.org/officeDocument/2006/relationships/hyperlink" Target="https://mulka2.com/lapcenter/lapcombat2/runner.jsp?event=4656&amp;file=2&amp;runner=164" TargetMode="External"/><Relationship Id="rId89" Type="http://schemas.openxmlformats.org/officeDocument/2006/relationships/hyperlink" Target="https://mulka2.com/lapcenter/lapcombat2/runner.jsp?event=4656&amp;file=2&amp;runner=185" TargetMode="External"/><Relationship Id="rId112" Type="http://schemas.openxmlformats.org/officeDocument/2006/relationships/hyperlink" Target="https://mulka2.com/lapcenter/lapcombat2/runner.jsp?event=4656&amp;file=2&amp;runner=208" TargetMode="External"/><Relationship Id="rId133" Type="http://schemas.openxmlformats.org/officeDocument/2006/relationships/hyperlink" Target="https://mulka2.com/lapcenter/lapcombat2/runner.jsp?event=4656&amp;file=2&amp;runner=102" TargetMode="External"/><Relationship Id="rId154" Type="http://schemas.openxmlformats.org/officeDocument/2006/relationships/hyperlink" Target="https://mulka2.com/lapcenter/lapcombat2/runner.jsp?event=4656&amp;file=2&amp;runner=123" TargetMode="External"/><Relationship Id="rId175" Type="http://schemas.openxmlformats.org/officeDocument/2006/relationships/hyperlink" Target="https://mulka2.com/lapcenter/lapcombat2/runner.jsp?event=4656&amp;file=2&amp;runner=144" TargetMode="External"/><Relationship Id="rId196" Type="http://schemas.openxmlformats.org/officeDocument/2006/relationships/hyperlink" Target="https://mulka2.com/lapcenter/lapcombat2/runner.jsp?event=4656&amp;file=2&amp;runner=660" TargetMode="External"/><Relationship Id="rId200" Type="http://schemas.openxmlformats.org/officeDocument/2006/relationships/hyperlink" Target="https://mulka2.com/lapcenter/lapcombat2/runner.jsp?event=4656&amp;file=2&amp;runner=664" TargetMode="External"/><Relationship Id="rId16" Type="http://schemas.openxmlformats.org/officeDocument/2006/relationships/hyperlink" Target="https://mulka2.com/lapcenter/lapcombat2/runner.jsp?event=4656&amp;file=2&amp;runner=427" TargetMode="External"/><Relationship Id="rId221" Type="http://schemas.openxmlformats.org/officeDocument/2006/relationships/hyperlink" Target="https://mulka2.com/lapcenter/lapcombat2/runner.jsp?event=4656&amp;file=2&amp;runner=685" TargetMode="External"/><Relationship Id="rId37" Type="http://schemas.openxmlformats.org/officeDocument/2006/relationships/hyperlink" Target="https://mulka2.com/lapcenter/lapcombat2/runner.jsp?event=4656&amp;file=2&amp;runner=62" TargetMode="External"/><Relationship Id="rId58" Type="http://schemas.openxmlformats.org/officeDocument/2006/relationships/hyperlink" Target="https://mulka2.com/lapcenter/lapcombat2/runner.jsp?event=4656&amp;file=2&amp;runner=83" TargetMode="External"/><Relationship Id="rId79" Type="http://schemas.openxmlformats.org/officeDocument/2006/relationships/hyperlink" Target="https://mulka2.com/lapcenter/lapcombat2/runner.jsp?event=4656&amp;file=2&amp;runner=175" TargetMode="External"/><Relationship Id="rId102" Type="http://schemas.openxmlformats.org/officeDocument/2006/relationships/hyperlink" Target="https://mulka2.com/lapcenter/lapcombat2/runner.jsp?event=4656&amp;file=2&amp;runner=198" TargetMode="External"/><Relationship Id="rId123" Type="http://schemas.openxmlformats.org/officeDocument/2006/relationships/hyperlink" Target="https://mulka2.com/lapcenter/lapcombat2/runner.jsp?event=4656&amp;file=2&amp;runner=219" TargetMode="External"/><Relationship Id="rId144" Type="http://schemas.openxmlformats.org/officeDocument/2006/relationships/hyperlink" Target="https://mulka2.com/lapcenter/lapcombat2/runner.jsp?event=4656&amp;file=2&amp;runner=113" TargetMode="External"/><Relationship Id="rId90" Type="http://schemas.openxmlformats.org/officeDocument/2006/relationships/hyperlink" Target="https://mulka2.com/lapcenter/lapcombat2/runner.jsp?event=4656&amp;file=2&amp;runner=186" TargetMode="External"/><Relationship Id="rId165" Type="http://schemas.openxmlformats.org/officeDocument/2006/relationships/hyperlink" Target="https://mulka2.com/lapcenter/lapcombat2/runner.jsp?event=4656&amp;file=2&amp;runner=134" TargetMode="External"/><Relationship Id="rId186" Type="http://schemas.openxmlformats.org/officeDocument/2006/relationships/hyperlink" Target="https://mulka2.com/lapcenter/lapcombat2/runner.jsp?event=4656&amp;file=2&amp;runner=650" TargetMode="External"/><Relationship Id="rId211" Type="http://schemas.openxmlformats.org/officeDocument/2006/relationships/hyperlink" Target="https://mulka2.com/lapcenter/lapcombat2/runner.jsp?event=4656&amp;file=2&amp;runner=675" TargetMode="External"/><Relationship Id="rId232" Type="http://schemas.openxmlformats.org/officeDocument/2006/relationships/hyperlink" Target="https://mulka2.com/lapcenter/lapcombat2/runner.jsp?event=4656&amp;file=2&amp;runner=696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676&amp;file=1&amp;runner=12" TargetMode="External"/><Relationship Id="rId18" Type="http://schemas.openxmlformats.org/officeDocument/2006/relationships/hyperlink" Target="https://mulka2.com/lapcenter/lapcombat2/runner.jsp?event=4676&amp;file=1&amp;runner=17" TargetMode="External"/><Relationship Id="rId26" Type="http://schemas.openxmlformats.org/officeDocument/2006/relationships/hyperlink" Target="https://mulka2.com/lapcenter/lapcombat2/runner.jsp?event=4676&amp;file=1&amp;runner=25" TargetMode="External"/><Relationship Id="rId39" Type="http://schemas.openxmlformats.org/officeDocument/2006/relationships/hyperlink" Target="https://mulka2.com/lapcenter/lapcombat2/runner.jsp?event=4676&amp;file=1&amp;runner=38" TargetMode="External"/><Relationship Id="rId21" Type="http://schemas.openxmlformats.org/officeDocument/2006/relationships/hyperlink" Target="https://mulka2.com/lapcenter/lapcombat2/runner.jsp?event=4676&amp;file=1&amp;runner=20" TargetMode="External"/><Relationship Id="rId34" Type="http://schemas.openxmlformats.org/officeDocument/2006/relationships/hyperlink" Target="https://mulka2.com/lapcenter/lapcombat2/runner.jsp?event=4676&amp;file=1&amp;runner=33" TargetMode="External"/><Relationship Id="rId42" Type="http://schemas.openxmlformats.org/officeDocument/2006/relationships/hyperlink" Target="https://mulka2.com/lapcenter/lapcombat2/runner.jsp?event=4676&amp;file=1&amp;runner=41" TargetMode="External"/><Relationship Id="rId47" Type="http://schemas.openxmlformats.org/officeDocument/2006/relationships/hyperlink" Target="https://mulka2.com/lapcenter/lapcombat2/runner.jsp?event=4676&amp;file=1&amp;runner=46" TargetMode="External"/><Relationship Id="rId50" Type="http://schemas.openxmlformats.org/officeDocument/2006/relationships/hyperlink" Target="https://mulka2.com/lapcenter/lapcombat2/runner.jsp?event=4676&amp;file=1&amp;runner=49" TargetMode="External"/><Relationship Id="rId55" Type="http://schemas.openxmlformats.org/officeDocument/2006/relationships/hyperlink" Target="https://mulka2.com/lapcenter/lapcombat2/runner.jsp?event=4676&amp;file=1&amp;runner=54" TargetMode="External"/><Relationship Id="rId7" Type="http://schemas.openxmlformats.org/officeDocument/2006/relationships/hyperlink" Target="https://mulka2.com/lapcenter/lapcombat2/runner.jsp?event=4676&amp;file=1&amp;runner=6" TargetMode="External"/><Relationship Id="rId12" Type="http://schemas.openxmlformats.org/officeDocument/2006/relationships/hyperlink" Target="https://mulka2.com/lapcenter/lapcombat2/runner.jsp?event=4676&amp;file=1&amp;runner=11" TargetMode="External"/><Relationship Id="rId17" Type="http://schemas.openxmlformats.org/officeDocument/2006/relationships/hyperlink" Target="https://mulka2.com/lapcenter/lapcombat2/runner.jsp?event=4676&amp;file=1&amp;runner=16" TargetMode="External"/><Relationship Id="rId25" Type="http://schemas.openxmlformats.org/officeDocument/2006/relationships/hyperlink" Target="https://mulka2.com/lapcenter/lapcombat2/runner.jsp?event=4676&amp;file=1&amp;runner=24" TargetMode="External"/><Relationship Id="rId33" Type="http://schemas.openxmlformats.org/officeDocument/2006/relationships/hyperlink" Target="https://mulka2.com/lapcenter/lapcombat2/runner.jsp?event=4676&amp;file=1&amp;runner=32" TargetMode="External"/><Relationship Id="rId38" Type="http://schemas.openxmlformats.org/officeDocument/2006/relationships/hyperlink" Target="https://mulka2.com/lapcenter/lapcombat2/runner.jsp?event=4676&amp;file=1&amp;runner=37" TargetMode="External"/><Relationship Id="rId46" Type="http://schemas.openxmlformats.org/officeDocument/2006/relationships/hyperlink" Target="https://mulka2.com/lapcenter/lapcombat2/runner.jsp?event=4676&amp;file=1&amp;runner=45" TargetMode="External"/><Relationship Id="rId2" Type="http://schemas.openxmlformats.org/officeDocument/2006/relationships/hyperlink" Target="https://mulka2.com/lapcenter/lapcombat2/runner.jsp?event=4676&amp;file=1&amp;runner=1" TargetMode="External"/><Relationship Id="rId16" Type="http://schemas.openxmlformats.org/officeDocument/2006/relationships/hyperlink" Target="https://mulka2.com/lapcenter/lapcombat2/runner.jsp?event=4676&amp;file=1&amp;runner=15" TargetMode="External"/><Relationship Id="rId20" Type="http://schemas.openxmlformats.org/officeDocument/2006/relationships/hyperlink" Target="https://mulka2.com/lapcenter/lapcombat2/runner.jsp?event=4676&amp;file=1&amp;runner=19" TargetMode="External"/><Relationship Id="rId29" Type="http://schemas.openxmlformats.org/officeDocument/2006/relationships/hyperlink" Target="https://mulka2.com/lapcenter/lapcombat2/runner.jsp?event=4676&amp;file=1&amp;runner=28" TargetMode="External"/><Relationship Id="rId41" Type="http://schemas.openxmlformats.org/officeDocument/2006/relationships/hyperlink" Target="https://mulka2.com/lapcenter/lapcombat2/runner.jsp?event=4676&amp;file=1&amp;runner=40" TargetMode="External"/><Relationship Id="rId54" Type="http://schemas.openxmlformats.org/officeDocument/2006/relationships/hyperlink" Target="https://mulka2.com/lapcenter/lapcombat2/runner.jsp?event=4676&amp;file=1&amp;runner=56" TargetMode="External"/><Relationship Id="rId1" Type="http://schemas.openxmlformats.org/officeDocument/2006/relationships/hyperlink" Target="https://mulka2.com/lapcenter/lapcombat2/runner.jsp?event=4676&amp;file=1&amp;runner=0" TargetMode="External"/><Relationship Id="rId6" Type="http://schemas.openxmlformats.org/officeDocument/2006/relationships/hyperlink" Target="https://mulka2.com/lapcenter/lapcombat2/runner.jsp?event=4676&amp;file=1&amp;runner=5" TargetMode="External"/><Relationship Id="rId11" Type="http://schemas.openxmlformats.org/officeDocument/2006/relationships/hyperlink" Target="https://mulka2.com/lapcenter/lapcombat2/runner.jsp?event=4676&amp;file=1&amp;runner=10" TargetMode="External"/><Relationship Id="rId24" Type="http://schemas.openxmlformats.org/officeDocument/2006/relationships/hyperlink" Target="https://mulka2.com/lapcenter/lapcombat2/runner.jsp?event=4676&amp;file=1&amp;runner=23" TargetMode="External"/><Relationship Id="rId32" Type="http://schemas.openxmlformats.org/officeDocument/2006/relationships/hyperlink" Target="https://mulka2.com/lapcenter/lapcombat2/runner.jsp?event=4676&amp;file=1&amp;runner=31" TargetMode="External"/><Relationship Id="rId37" Type="http://schemas.openxmlformats.org/officeDocument/2006/relationships/hyperlink" Target="https://mulka2.com/lapcenter/lapcombat2/runner.jsp?event=4676&amp;file=1&amp;runner=36" TargetMode="External"/><Relationship Id="rId40" Type="http://schemas.openxmlformats.org/officeDocument/2006/relationships/hyperlink" Target="https://mulka2.com/lapcenter/lapcombat2/runner.jsp?event=4676&amp;file=1&amp;runner=39" TargetMode="External"/><Relationship Id="rId45" Type="http://schemas.openxmlformats.org/officeDocument/2006/relationships/hyperlink" Target="https://mulka2.com/lapcenter/lapcombat2/runner.jsp?event=4676&amp;file=1&amp;runner=44" TargetMode="External"/><Relationship Id="rId53" Type="http://schemas.openxmlformats.org/officeDocument/2006/relationships/hyperlink" Target="https://mulka2.com/lapcenter/lapcombat2/runner.jsp?event=4676&amp;file=1&amp;runner=53" TargetMode="External"/><Relationship Id="rId5" Type="http://schemas.openxmlformats.org/officeDocument/2006/relationships/hyperlink" Target="https://mulka2.com/lapcenter/lapcombat2/runner.jsp?event=4676&amp;file=1&amp;runner=4" TargetMode="External"/><Relationship Id="rId15" Type="http://schemas.openxmlformats.org/officeDocument/2006/relationships/hyperlink" Target="https://mulka2.com/lapcenter/lapcombat2/runner.jsp?event=4676&amp;file=1&amp;runner=14" TargetMode="External"/><Relationship Id="rId23" Type="http://schemas.openxmlformats.org/officeDocument/2006/relationships/hyperlink" Target="https://mulka2.com/lapcenter/lapcombat2/runner.jsp?event=4676&amp;file=1&amp;runner=22" TargetMode="External"/><Relationship Id="rId28" Type="http://schemas.openxmlformats.org/officeDocument/2006/relationships/hyperlink" Target="https://mulka2.com/lapcenter/lapcombat2/runner.jsp?event=4676&amp;file=1&amp;runner=27" TargetMode="External"/><Relationship Id="rId36" Type="http://schemas.openxmlformats.org/officeDocument/2006/relationships/hyperlink" Target="https://mulka2.com/lapcenter/lapcombat2/runner.jsp?event=4676&amp;file=1&amp;runner=35" TargetMode="External"/><Relationship Id="rId49" Type="http://schemas.openxmlformats.org/officeDocument/2006/relationships/hyperlink" Target="https://mulka2.com/lapcenter/lapcombat2/runner.jsp?event=4676&amp;file=1&amp;runner=48" TargetMode="External"/><Relationship Id="rId57" Type="http://schemas.openxmlformats.org/officeDocument/2006/relationships/hyperlink" Target="https://mulka2.com/lapcenter/lapcombat2/runner.jsp?event=4676&amp;file=1&amp;runner=52" TargetMode="External"/><Relationship Id="rId10" Type="http://schemas.openxmlformats.org/officeDocument/2006/relationships/hyperlink" Target="https://mulka2.com/lapcenter/lapcombat2/runner.jsp?event=4676&amp;file=1&amp;runner=9" TargetMode="External"/><Relationship Id="rId19" Type="http://schemas.openxmlformats.org/officeDocument/2006/relationships/hyperlink" Target="https://mulka2.com/lapcenter/lapcombat2/runner.jsp?event=4676&amp;file=1&amp;runner=18" TargetMode="External"/><Relationship Id="rId31" Type="http://schemas.openxmlformats.org/officeDocument/2006/relationships/hyperlink" Target="https://mulka2.com/lapcenter/lapcombat2/runner.jsp?event=4676&amp;file=1&amp;runner=30" TargetMode="External"/><Relationship Id="rId44" Type="http://schemas.openxmlformats.org/officeDocument/2006/relationships/hyperlink" Target="https://mulka2.com/lapcenter/lapcombat2/runner.jsp?event=4676&amp;file=1&amp;runner=43" TargetMode="External"/><Relationship Id="rId52" Type="http://schemas.openxmlformats.org/officeDocument/2006/relationships/hyperlink" Target="https://mulka2.com/lapcenter/lapcombat2/runner.jsp?event=4676&amp;file=1&amp;runner=51" TargetMode="External"/><Relationship Id="rId4" Type="http://schemas.openxmlformats.org/officeDocument/2006/relationships/hyperlink" Target="https://mulka2.com/lapcenter/lapcombat2/runner.jsp?event=4676&amp;file=1&amp;runner=3" TargetMode="External"/><Relationship Id="rId9" Type="http://schemas.openxmlformats.org/officeDocument/2006/relationships/hyperlink" Target="https://mulka2.com/lapcenter/lapcombat2/runner.jsp?event=4676&amp;file=1&amp;runner=8" TargetMode="External"/><Relationship Id="rId14" Type="http://schemas.openxmlformats.org/officeDocument/2006/relationships/hyperlink" Target="https://mulka2.com/lapcenter/lapcombat2/runner.jsp?event=4676&amp;file=1&amp;runner=13" TargetMode="External"/><Relationship Id="rId22" Type="http://schemas.openxmlformats.org/officeDocument/2006/relationships/hyperlink" Target="https://mulka2.com/lapcenter/lapcombat2/runner.jsp?event=4676&amp;file=1&amp;runner=21" TargetMode="External"/><Relationship Id="rId27" Type="http://schemas.openxmlformats.org/officeDocument/2006/relationships/hyperlink" Target="https://mulka2.com/lapcenter/lapcombat2/runner.jsp?event=4676&amp;file=1&amp;runner=26" TargetMode="External"/><Relationship Id="rId30" Type="http://schemas.openxmlformats.org/officeDocument/2006/relationships/hyperlink" Target="https://mulka2.com/lapcenter/lapcombat2/runner.jsp?event=4676&amp;file=1&amp;runner=29" TargetMode="External"/><Relationship Id="rId35" Type="http://schemas.openxmlformats.org/officeDocument/2006/relationships/hyperlink" Target="https://mulka2.com/lapcenter/lapcombat2/runner.jsp?event=4676&amp;file=1&amp;runner=34" TargetMode="External"/><Relationship Id="rId43" Type="http://schemas.openxmlformats.org/officeDocument/2006/relationships/hyperlink" Target="https://mulka2.com/lapcenter/lapcombat2/runner.jsp?event=4676&amp;file=1&amp;runner=42" TargetMode="External"/><Relationship Id="rId48" Type="http://schemas.openxmlformats.org/officeDocument/2006/relationships/hyperlink" Target="https://mulka2.com/lapcenter/lapcombat2/runner.jsp?event=4676&amp;file=1&amp;runner=47" TargetMode="External"/><Relationship Id="rId56" Type="http://schemas.openxmlformats.org/officeDocument/2006/relationships/hyperlink" Target="https://mulka2.com/lapcenter/lapcombat2/runner.jsp?event=4676&amp;file=1&amp;runner=55" TargetMode="External"/><Relationship Id="rId8" Type="http://schemas.openxmlformats.org/officeDocument/2006/relationships/hyperlink" Target="https://mulka2.com/lapcenter/lapcombat2/runner.jsp?event=4676&amp;file=1&amp;runner=7" TargetMode="External"/><Relationship Id="rId51" Type="http://schemas.openxmlformats.org/officeDocument/2006/relationships/hyperlink" Target="https://mulka2.com/lapcenter/lapcombat2/runner.jsp?event=4676&amp;file=1&amp;runner=50" TargetMode="External"/><Relationship Id="rId3" Type="http://schemas.openxmlformats.org/officeDocument/2006/relationships/hyperlink" Target="https://mulka2.com/lapcenter/lapcombat2/runner.jsp?event=4676&amp;file=1&amp;runner=2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664&amp;file=1&amp;runner=116" TargetMode="External"/><Relationship Id="rId21" Type="http://schemas.openxmlformats.org/officeDocument/2006/relationships/hyperlink" Target="https://mulka2.com/lapcenter/lapcombat2/runner.jsp?event=4664&amp;file=1&amp;runner=20" TargetMode="External"/><Relationship Id="rId42" Type="http://schemas.openxmlformats.org/officeDocument/2006/relationships/hyperlink" Target="https://mulka2.com/lapcenter/lapcombat2/runner.jsp?event=4664&amp;file=1&amp;runner=41" TargetMode="External"/><Relationship Id="rId63" Type="http://schemas.openxmlformats.org/officeDocument/2006/relationships/hyperlink" Target="https://mulka2.com/lapcenter/lapcombat2/runner.jsp?event=4664&amp;file=1&amp;runner=62" TargetMode="External"/><Relationship Id="rId84" Type="http://schemas.openxmlformats.org/officeDocument/2006/relationships/hyperlink" Target="https://mulka2.com/lapcenter/lapcombat2/runner.jsp?event=4664&amp;file=1&amp;runner=83" TargetMode="External"/><Relationship Id="rId138" Type="http://schemas.openxmlformats.org/officeDocument/2006/relationships/hyperlink" Target="https://mulka2.com/lapcenter/lapcombat2/runner.jsp?event=4664&amp;file=1&amp;runner=137" TargetMode="External"/><Relationship Id="rId159" Type="http://schemas.openxmlformats.org/officeDocument/2006/relationships/hyperlink" Target="https://mulka2.com/lapcenter/lapcombat2/runner.jsp?event=4664&amp;file=1&amp;runner=158" TargetMode="External"/><Relationship Id="rId170" Type="http://schemas.openxmlformats.org/officeDocument/2006/relationships/hyperlink" Target="https://mulka2.com/lapcenter/lapcombat2/runner.jsp?event=4664&amp;file=1&amp;runner=169" TargetMode="External"/><Relationship Id="rId191" Type="http://schemas.openxmlformats.org/officeDocument/2006/relationships/hyperlink" Target="https://mulka2.com/lapcenter/lapcombat2/runner.jsp?event=4664&amp;file=1&amp;runner=185" TargetMode="External"/><Relationship Id="rId205" Type="http://schemas.openxmlformats.org/officeDocument/2006/relationships/hyperlink" Target="https://mulka2.com/lapcenter/lapcombat2/runner.jsp?event=4664&amp;file=1&amp;runner=299" TargetMode="External"/><Relationship Id="rId107" Type="http://schemas.openxmlformats.org/officeDocument/2006/relationships/hyperlink" Target="https://mulka2.com/lapcenter/lapcombat2/runner.jsp?event=4664&amp;file=1&amp;runner=106" TargetMode="External"/><Relationship Id="rId11" Type="http://schemas.openxmlformats.org/officeDocument/2006/relationships/hyperlink" Target="https://mulka2.com/lapcenter/lapcombat2/runner.jsp?event=4664&amp;file=1&amp;runner=10" TargetMode="External"/><Relationship Id="rId32" Type="http://schemas.openxmlformats.org/officeDocument/2006/relationships/hyperlink" Target="https://mulka2.com/lapcenter/lapcombat2/runner.jsp?event=4664&amp;file=1&amp;runner=31" TargetMode="External"/><Relationship Id="rId53" Type="http://schemas.openxmlformats.org/officeDocument/2006/relationships/hyperlink" Target="https://mulka2.com/lapcenter/lapcombat2/runner.jsp?event=4664&amp;file=1&amp;runner=52" TargetMode="External"/><Relationship Id="rId74" Type="http://schemas.openxmlformats.org/officeDocument/2006/relationships/hyperlink" Target="https://mulka2.com/lapcenter/lapcombat2/runner.jsp?event=4664&amp;file=1&amp;runner=73" TargetMode="External"/><Relationship Id="rId128" Type="http://schemas.openxmlformats.org/officeDocument/2006/relationships/hyperlink" Target="https://mulka2.com/lapcenter/lapcombat2/runner.jsp?event=4664&amp;file=1&amp;runner=127" TargetMode="External"/><Relationship Id="rId149" Type="http://schemas.openxmlformats.org/officeDocument/2006/relationships/hyperlink" Target="https://mulka2.com/lapcenter/lapcombat2/runner.jsp?event=4664&amp;file=1&amp;runner=148" TargetMode="External"/><Relationship Id="rId5" Type="http://schemas.openxmlformats.org/officeDocument/2006/relationships/hyperlink" Target="https://mulka2.com/lapcenter/lapcombat2/runner.jsp?event=4664&amp;file=1&amp;runner=4" TargetMode="External"/><Relationship Id="rId90" Type="http://schemas.openxmlformats.org/officeDocument/2006/relationships/hyperlink" Target="https://mulka2.com/lapcenter/lapcombat2/runner.jsp?event=4664&amp;file=1&amp;runner=89" TargetMode="External"/><Relationship Id="rId95" Type="http://schemas.openxmlformats.org/officeDocument/2006/relationships/hyperlink" Target="https://mulka2.com/lapcenter/lapcombat2/runner.jsp?event=4664&amp;file=1&amp;runner=94" TargetMode="External"/><Relationship Id="rId160" Type="http://schemas.openxmlformats.org/officeDocument/2006/relationships/hyperlink" Target="https://mulka2.com/lapcenter/lapcombat2/runner.jsp?event=4664&amp;file=1&amp;runner=159" TargetMode="External"/><Relationship Id="rId165" Type="http://schemas.openxmlformats.org/officeDocument/2006/relationships/hyperlink" Target="https://mulka2.com/lapcenter/lapcombat2/runner.jsp?event=4664&amp;file=1&amp;runner=164" TargetMode="External"/><Relationship Id="rId181" Type="http://schemas.openxmlformats.org/officeDocument/2006/relationships/hyperlink" Target="https://mulka2.com/lapcenter/lapcombat2/runner.jsp?event=4664&amp;file=1&amp;runner=180" TargetMode="External"/><Relationship Id="rId186" Type="http://schemas.openxmlformats.org/officeDocument/2006/relationships/hyperlink" Target="https://mulka2.com/lapcenter/lapcombat2/runner.jsp?event=4664&amp;file=1&amp;runner=196" TargetMode="External"/><Relationship Id="rId216" Type="http://schemas.openxmlformats.org/officeDocument/2006/relationships/hyperlink" Target="https://mulka2.com/lapcenter/lapcombat2/runner.jsp?event=4664&amp;file=1&amp;runner=311" TargetMode="External"/><Relationship Id="rId211" Type="http://schemas.openxmlformats.org/officeDocument/2006/relationships/hyperlink" Target="https://mulka2.com/lapcenter/lapcombat2/runner.jsp?event=4664&amp;file=1&amp;runner=305" TargetMode="External"/><Relationship Id="rId22" Type="http://schemas.openxmlformats.org/officeDocument/2006/relationships/hyperlink" Target="https://mulka2.com/lapcenter/lapcombat2/runner.jsp?event=4664&amp;file=1&amp;runner=21" TargetMode="External"/><Relationship Id="rId27" Type="http://schemas.openxmlformats.org/officeDocument/2006/relationships/hyperlink" Target="https://mulka2.com/lapcenter/lapcombat2/runner.jsp?event=4664&amp;file=1&amp;runner=26" TargetMode="External"/><Relationship Id="rId43" Type="http://schemas.openxmlformats.org/officeDocument/2006/relationships/hyperlink" Target="https://mulka2.com/lapcenter/lapcombat2/runner.jsp?event=4664&amp;file=1&amp;runner=42" TargetMode="External"/><Relationship Id="rId48" Type="http://schemas.openxmlformats.org/officeDocument/2006/relationships/hyperlink" Target="https://mulka2.com/lapcenter/lapcombat2/runner.jsp?event=4664&amp;file=1&amp;runner=47" TargetMode="External"/><Relationship Id="rId64" Type="http://schemas.openxmlformats.org/officeDocument/2006/relationships/hyperlink" Target="https://mulka2.com/lapcenter/lapcombat2/runner.jsp?event=4664&amp;file=1&amp;runner=63" TargetMode="External"/><Relationship Id="rId69" Type="http://schemas.openxmlformats.org/officeDocument/2006/relationships/hyperlink" Target="https://mulka2.com/lapcenter/lapcombat2/runner.jsp?event=4664&amp;file=1&amp;runner=68" TargetMode="External"/><Relationship Id="rId113" Type="http://schemas.openxmlformats.org/officeDocument/2006/relationships/hyperlink" Target="https://mulka2.com/lapcenter/lapcombat2/runner.jsp?event=4664&amp;file=1&amp;runner=112" TargetMode="External"/><Relationship Id="rId118" Type="http://schemas.openxmlformats.org/officeDocument/2006/relationships/hyperlink" Target="https://mulka2.com/lapcenter/lapcombat2/runner.jsp?event=4664&amp;file=1&amp;runner=117" TargetMode="External"/><Relationship Id="rId134" Type="http://schemas.openxmlformats.org/officeDocument/2006/relationships/hyperlink" Target="https://mulka2.com/lapcenter/lapcombat2/runner.jsp?event=4664&amp;file=1&amp;runner=133" TargetMode="External"/><Relationship Id="rId139" Type="http://schemas.openxmlformats.org/officeDocument/2006/relationships/hyperlink" Target="https://mulka2.com/lapcenter/lapcombat2/runner.jsp?event=4664&amp;file=1&amp;runner=138" TargetMode="External"/><Relationship Id="rId80" Type="http://schemas.openxmlformats.org/officeDocument/2006/relationships/hyperlink" Target="https://mulka2.com/lapcenter/lapcombat2/runner.jsp?event=4664&amp;file=1&amp;runner=79" TargetMode="External"/><Relationship Id="rId85" Type="http://schemas.openxmlformats.org/officeDocument/2006/relationships/hyperlink" Target="https://mulka2.com/lapcenter/lapcombat2/runner.jsp?event=4664&amp;file=1&amp;runner=84" TargetMode="External"/><Relationship Id="rId150" Type="http://schemas.openxmlformats.org/officeDocument/2006/relationships/hyperlink" Target="https://mulka2.com/lapcenter/lapcombat2/runner.jsp?event=4664&amp;file=1&amp;runner=149" TargetMode="External"/><Relationship Id="rId155" Type="http://schemas.openxmlformats.org/officeDocument/2006/relationships/hyperlink" Target="https://mulka2.com/lapcenter/lapcombat2/runner.jsp?event=4664&amp;file=1&amp;runner=154" TargetMode="External"/><Relationship Id="rId171" Type="http://schemas.openxmlformats.org/officeDocument/2006/relationships/hyperlink" Target="https://mulka2.com/lapcenter/lapcombat2/runner.jsp?event=4664&amp;file=1&amp;runner=170" TargetMode="External"/><Relationship Id="rId176" Type="http://schemas.openxmlformats.org/officeDocument/2006/relationships/hyperlink" Target="https://mulka2.com/lapcenter/lapcombat2/runner.jsp?event=4664&amp;file=1&amp;runner=175" TargetMode="External"/><Relationship Id="rId192" Type="http://schemas.openxmlformats.org/officeDocument/2006/relationships/hyperlink" Target="https://mulka2.com/lapcenter/lapcombat2/runner.jsp?event=4664&amp;file=1&amp;runner=197" TargetMode="External"/><Relationship Id="rId197" Type="http://schemas.openxmlformats.org/officeDocument/2006/relationships/hyperlink" Target="https://mulka2.com/lapcenter/lapcombat2/runner.jsp?event=4664&amp;file=1&amp;runner=188" TargetMode="External"/><Relationship Id="rId206" Type="http://schemas.openxmlformats.org/officeDocument/2006/relationships/hyperlink" Target="https://mulka2.com/lapcenter/lapcombat2/runner.jsp?event=4664&amp;file=1&amp;runner=300" TargetMode="External"/><Relationship Id="rId201" Type="http://schemas.openxmlformats.org/officeDocument/2006/relationships/hyperlink" Target="https://mulka2.com/lapcenter/lapcombat2/runner.jsp?event=4664&amp;file=1&amp;runner=295" TargetMode="External"/><Relationship Id="rId12" Type="http://schemas.openxmlformats.org/officeDocument/2006/relationships/hyperlink" Target="https://mulka2.com/lapcenter/lapcombat2/runner.jsp?event=4664&amp;file=1&amp;runner=11" TargetMode="External"/><Relationship Id="rId17" Type="http://schemas.openxmlformats.org/officeDocument/2006/relationships/hyperlink" Target="https://mulka2.com/lapcenter/lapcombat2/runner.jsp?event=4664&amp;file=1&amp;runner=16" TargetMode="External"/><Relationship Id="rId33" Type="http://schemas.openxmlformats.org/officeDocument/2006/relationships/hyperlink" Target="https://mulka2.com/lapcenter/lapcombat2/runner.jsp?event=4664&amp;file=1&amp;runner=32" TargetMode="External"/><Relationship Id="rId38" Type="http://schemas.openxmlformats.org/officeDocument/2006/relationships/hyperlink" Target="https://mulka2.com/lapcenter/lapcombat2/runner.jsp?event=4664&amp;file=1&amp;runner=37" TargetMode="External"/><Relationship Id="rId59" Type="http://schemas.openxmlformats.org/officeDocument/2006/relationships/hyperlink" Target="https://mulka2.com/lapcenter/lapcombat2/runner.jsp?event=4664&amp;file=1&amp;runner=58" TargetMode="External"/><Relationship Id="rId103" Type="http://schemas.openxmlformats.org/officeDocument/2006/relationships/hyperlink" Target="https://mulka2.com/lapcenter/lapcombat2/runner.jsp?event=4664&amp;file=1&amp;runner=102" TargetMode="External"/><Relationship Id="rId108" Type="http://schemas.openxmlformats.org/officeDocument/2006/relationships/hyperlink" Target="https://mulka2.com/lapcenter/lapcombat2/runner.jsp?event=4664&amp;file=1&amp;runner=107" TargetMode="External"/><Relationship Id="rId124" Type="http://schemas.openxmlformats.org/officeDocument/2006/relationships/hyperlink" Target="https://mulka2.com/lapcenter/lapcombat2/runner.jsp?event=4664&amp;file=1&amp;runner=123" TargetMode="External"/><Relationship Id="rId129" Type="http://schemas.openxmlformats.org/officeDocument/2006/relationships/hyperlink" Target="https://mulka2.com/lapcenter/lapcombat2/runner.jsp?event=4664&amp;file=1&amp;runner=128" TargetMode="External"/><Relationship Id="rId54" Type="http://schemas.openxmlformats.org/officeDocument/2006/relationships/hyperlink" Target="https://mulka2.com/lapcenter/lapcombat2/runner.jsp?event=4664&amp;file=1&amp;runner=53" TargetMode="External"/><Relationship Id="rId70" Type="http://schemas.openxmlformats.org/officeDocument/2006/relationships/hyperlink" Target="https://mulka2.com/lapcenter/lapcombat2/runner.jsp?event=4664&amp;file=1&amp;runner=69" TargetMode="External"/><Relationship Id="rId75" Type="http://schemas.openxmlformats.org/officeDocument/2006/relationships/hyperlink" Target="https://mulka2.com/lapcenter/lapcombat2/runner.jsp?event=4664&amp;file=1&amp;runner=74" TargetMode="External"/><Relationship Id="rId91" Type="http://schemas.openxmlformats.org/officeDocument/2006/relationships/hyperlink" Target="https://mulka2.com/lapcenter/lapcombat2/runner.jsp?event=4664&amp;file=1&amp;runner=90" TargetMode="External"/><Relationship Id="rId96" Type="http://schemas.openxmlformats.org/officeDocument/2006/relationships/hyperlink" Target="https://mulka2.com/lapcenter/lapcombat2/runner.jsp?event=4664&amp;file=1&amp;runner=98" TargetMode="External"/><Relationship Id="rId140" Type="http://schemas.openxmlformats.org/officeDocument/2006/relationships/hyperlink" Target="https://mulka2.com/lapcenter/lapcombat2/runner.jsp?event=4664&amp;file=1&amp;runner=139" TargetMode="External"/><Relationship Id="rId145" Type="http://schemas.openxmlformats.org/officeDocument/2006/relationships/hyperlink" Target="https://mulka2.com/lapcenter/lapcombat2/runner.jsp?event=4664&amp;file=1&amp;runner=144" TargetMode="External"/><Relationship Id="rId161" Type="http://schemas.openxmlformats.org/officeDocument/2006/relationships/hyperlink" Target="https://mulka2.com/lapcenter/lapcombat2/runner.jsp?event=4664&amp;file=1&amp;runner=160" TargetMode="External"/><Relationship Id="rId166" Type="http://schemas.openxmlformats.org/officeDocument/2006/relationships/hyperlink" Target="https://mulka2.com/lapcenter/lapcombat2/runner.jsp?event=4664&amp;file=1&amp;runner=165" TargetMode="External"/><Relationship Id="rId182" Type="http://schemas.openxmlformats.org/officeDocument/2006/relationships/hyperlink" Target="https://mulka2.com/lapcenter/lapcombat2/runner.jsp?event=4664&amp;file=1&amp;runner=191" TargetMode="External"/><Relationship Id="rId187" Type="http://schemas.openxmlformats.org/officeDocument/2006/relationships/hyperlink" Target="https://mulka2.com/lapcenter/lapcombat2/runner.jsp?event=4664&amp;file=1&amp;runner=182" TargetMode="External"/><Relationship Id="rId217" Type="http://schemas.openxmlformats.org/officeDocument/2006/relationships/hyperlink" Target="https://mulka2.com/lapcenter/lapcombat2/runner.jsp?event=4664&amp;file=1&amp;runner=310" TargetMode="External"/><Relationship Id="rId1" Type="http://schemas.openxmlformats.org/officeDocument/2006/relationships/hyperlink" Target="https://mulka2.com/lapcenter/lapcombat2/runner.jsp?event=4664&amp;file=1&amp;runner=0" TargetMode="External"/><Relationship Id="rId6" Type="http://schemas.openxmlformats.org/officeDocument/2006/relationships/hyperlink" Target="https://mulka2.com/lapcenter/lapcombat2/runner.jsp?event=4664&amp;file=1&amp;runner=5" TargetMode="External"/><Relationship Id="rId212" Type="http://schemas.openxmlformats.org/officeDocument/2006/relationships/hyperlink" Target="https://mulka2.com/lapcenter/lapcombat2/runner.jsp?event=4664&amp;file=1&amp;runner=306" TargetMode="External"/><Relationship Id="rId23" Type="http://schemas.openxmlformats.org/officeDocument/2006/relationships/hyperlink" Target="https://mulka2.com/lapcenter/lapcombat2/runner.jsp?event=4664&amp;file=1&amp;runner=22" TargetMode="External"/><Relationship Id="rId28" Type="http://schemas.openxmlformats.org/officeDocument/2006/relationships/hyperlink" Target="https://mulka2.com/lapcenter/lapcombat2/runner.jsp?event=4664&amp;file=1&amp;runner=27" TargetMode="External"/><Relationship Id="rId49" Type="http://schemas.openxmlformats.org/officeDocument/2006/relationships/hyperlink" Target="https://mulka2.com/lapcenter/lapcombat2/runner.jsp?event=4664&amp;file=1&amp;runner=48" TargetMode="External"/><Relationship Id="rId114" Type="http://schemas.openxmlformats.org/officeDocument/2006/relationships/hyperlink" Target="https://mulka2.com/lapcenter/lapcombat2/runner.jsp?event=4664&amp;file=1&amp;runner=113" TargetMode="External"/><Relationship Id="rId119" Type="http://schemas.openxmlformats.org/officeDocument/2006/relationships/hyperlink" Target="https://mulka2.com/lapcenter/lapcombat2/runner.jsp?event=4664&amp;file=1&amp;runner=118" TargetMode="External"/><Relationship Id="rId44" Type="http://schemas.openxmlformats.org/officeDocument/2006/relationships/hyperlink" Target="https://mulka2.com/lapcenter/lapcombat2/runner.jsp?event=4664&amp;file=1&amp;runner=43" TargetMode="External"/><Relationship Id="rId60" Type="http://schemas.openxmlformats.org/officeDocument/2006/relationships/hyperlink" Target="https://mulka2.com/lapcenter/lapcombat2/runner.jsp?event=4664&amp;file=1&amp;runner=59" TargetMode="External"/><Relationship Id="rId65" Type="http://schemas.openxmlformats.org/officeDocument/2006/relationships/hyperlink" Target="https://mulka2.com/lapcenter/lapcombat2/runner.jsp?event=4664&amp;file=1&amp;runner=64" TargetMode="External"/><Relationship Id="rId81" Type="http://schemas.openxmlformats.org/officeDocument/2006/relationships/hyperlink" Target="https://mulka2.com/lapcenter/lapcombat2/runner.jsp?event=4664&amp;file=1&amp;runner=80" TargetMode="External"/><Relationship Id="rId86" Type="http://schemas.openxmlformats.org/officeDocument/2006/relationships/hyperlink" Target="https://mulka2.com/lapcenter/lapcombat2/runner.jsp?event=4664&amp;file=1&amp;runner=85" TargetMode="External"/><Relationship Id="rId130" Type="http://schemas.openxmlformats.org/officeDocument/2006/relationships/hyperlink" Target="https://mulka2.com/lapcenter/lapcombat2/runner.jsp?event=4664&amp;file=1&amp;runner=129" TargetMode="External"/><Relationship Id="rId135" Type="http://schemas.openxmlformats.org/officeDocument/2006/relationships/hyperlink" Target="https://mulka2.com/lapcenter/lapcombat2/runner.jsp?event=4664&amp;file=1&amp;runner=134" TargetMode="External"/><Relationship Id="rId151" Type="http://schemas.openxmlformats.org/officeDocument/2006/relationships/hyperlink" Target="https://mulka2.com/lapcenter/lapcombat2/runner.jsp?event=4664&amp;file=1&amp;runner=150" TargetMode="External"/><Relationship Id="rId156" Type="http://schemas.openxmlformats.org/officeDocument/2006/relationships/hyperlink" Target="https://mulka2.com/lapcenter/lapcombat2/runner.jsp?event=4664&amp;file=1&amp;runner=155" TargetMode="External"/><Relationship Id="rId177" Type="http://schemas.openxmlformats.org/officeDocument/2006/relationships/hyperlink" Target="https://mulka2.com/lapcenter/lapcombat2/runner.jsp?event=4664&amp;file=1&amp;runner=176" TargetMode="External"/><Relationship Id="rId198" Type="http://schemas.openxmlformats.org/officeDocument/2006/relationships/hyperlink" Target="https://mulka2.com/lapcenter/lapcombat2/runner.jsp?event=4664&amp;file=1&amp;runner=189" TargetMode="External"/><Relationship Id="rId172" Type="http://schemas.openxmlformats.org/officeDocument/2006/relationships/hyperlink" Target="https://mulka2.com/lapcenter/lapcombat2/runner.jsp?event=4664&amp;file=1&amp;runner=171" TargetMode="External"/><Relationship Id="rId193" Type="http://schemas.openxmlformats.org/officeDocument/2006/relationships/hyperlink" Target="https://mulka2.com/lapcenter/lapcombat2/runner.jsp?event=4664&amp;file=1&amp;runner=198" TargetMode="External"/><Relationship Id="rId202" Type="http://schemas.openxmlformats.org/officeDocument/2006/relationships/hyperlink" Target="https://mulka2.com/lapcenter/lapcombat2/runner.jsp?event=4664&amp;file=1&amp;runner=296" TargetMode="External"/><Relationship Id="rId207" Type="http://schemas.openxmlformats.org/officeDocument/2006/relationships/hyperlink" Target="https://mulka2.com/lapcenter/lapcombat2/runner.jsp?event=4664&amp;file=1&amp;runner=301" TargetMode="External"/><Relationship Id="rId13" Type="http://schemas.openxmlformats.org/officeDocument/2006/relationships/hyperlink" Target="https://mulka2.com/lapcenter/lapcombat2/runner.jsp?event=4664&amp;file=1&amp;runner=12" TargetMode="External"/><Relationship Id="rId18" Type="http://schemas.openxmlformats.org/officeDocument/2006/relationships/hyperlink" Target="https://mulka2.com/lapcenter/lapcombat2/runner.jsp?event=4664&amp;file=1&amp;runner=17" TargetMode="External"/><Relationship Id="rId39" Type="http://schemas.openxmlformats.org/officeDocument/2006/relationships/hyperlink" Target="https://mulka2.com/lapcenter/lapcombat2/runner.jsp?event=4664&amp;file=1&amp;runner=38" TargetMode="External"/><Relationship Id="rId109" Type="http://schemas.openxmlformats.org/officeDocument/2006/relationships/hyperlink" Target="https://mulka2.com/lapcenter/lapcombat2/runner.jsp?event=4664&amp;file=1&amp;runner=108" TargetMode="External"/><Relationship Id="rId34" Type="http://schemas.openxmlformats.org/officeDocument/2006/relationships/hyperlink" Target="https://mulka2.com/lapcenter/lapcombat2/runner.jsp?event=4664&amp;file=1&amp;runner=33" TargetMode="External"/><Relationship Id="rId50" Type="http://schemas.openxmlformats.org/officeDocument/2006/relationships/hyperlink" Target="https://mulka2.com/lapcenter/lapcombat2/runner.jsp?event=4664&amp;file=1&amp;runner=49" TargetMode="External"/><Relationship Id="rId55" Type="http://schemas.openxmlformats.org/officeDocument/2006/relationships/hyperlink" Target="https://mulka2.com/lapcenter/lapcombat2/runner.jsp?event=4664&amp;file=1&amp;runner=54" TargetMode="External"/><Relationship Id="rId76" Type="http://schemas.openxmlformats.org/officeDocument/2006/relationships/hyperlink" Target="https://mulka2.com/lapcenter/lapcombat2/runner.jsp?event=4664&amp;file=1&amp;runner=75" TargetMode="External"/><Relationship Id="rId97" Type="http://schemas.openxmlformats.org/officeDocument/2006/relationships/hyperlink" Target="https://mulka2.com/lapcenter/lapcombat2/runner.jsp?event=4664&amp;file=1&amp;runner=95" TargetMode="External"/><Relationship Id="rId104" Type="http://schemas.openxmlformats.org/officeDocument/2006/relationships/hyperlink" Target="https://mulka2.com/lapcenter/lapcombat2/runner.jsp?event=4664&amp;file=1&amp;runner=103" TargetMode="External"/><Relationship Id="rId120" Type="http://schemas.openxmlformats.org/officeDocument/2006/relationships/hyperlink" Target="https://mulka2.com/lapcenter/lapcombat2/runner.jsp?event=4664&amp;file=1&amp;runner=119" TargetMode="External"/><Relationship Id="rId125" Type="http://schemas.openxmlformats.org/officeDocument/2006/relationships/hyperlink" Target="https://mulka2.com/lapcenter/lapcombat2/runner.jsp?event=4664&amp;file=1&amp;runner=124" TargetMode="External"/><Relationship Id="rId141" Type="http://schemas.openxmlformats.org/officeDocument/2006/relationships/hyperlink" Target="https://mulka2.com/lapcenter/lapcombat2/runner.jsp?event=4664&amp;file=1&amp;runner=140" TargetMode="External"/><Relationship Id="rId146" Type="http://schemas.openxmlformats.org/officeDocument/2006/relationships/hyperlink" Target="https://mulka2.com/lapcenter/lapcombat2/runner.jsp?event=4664&amp;file=1&amp;runner=145" TargetMode="External"/><Relationship Id="rId167" Type="http://schemas.openxmlformats.org/officeDocument/2006/relationships/hyperlink" Target="https://mulka2.com/lapcenter/lapcombat2/runner.jsp?event=4664&amp;file=1&amp;runner=166" TargetMode="External"/><Relationship Id="rId188" Type="http://schemas.openxmlformats.org/officeDocument/2006/relationships/hyperlink" Target="https://mulka2.com/lapcenter/lapcombat2/runner.jsp?event=4664&amp;file=1&amp;runner=184" TargetMode="External"/><Relationship Id="rId7" Type="http://schemas.openxmlformats.org/officeDocument/2006/relationships/hyperlink" Target="https://mulka2.com/lapcenter/lapcombat2/runner.jsp?event=4664&amp;file=1&amp;runner=6" TargetMode="External"/><Relationship Id="rId71" Type="http://schemas.openxmlformats.org/officeDocument/2006/relationships/hyperlink" Target="https://mulka2.com/lapcenter/lapcombat2/runner.jsp?event=4664&amp;file=1&amp;runner=70" TargetMode="External"/><Relationship Id="rId92" Type="http://schemas.openxmlformats.org/officeDocument/2006/relationships/hyperlink" Target="https://mulka2.com/lapcenter/lapcombat2/runner.jsp?event=4664&amp;file=1&amp;runner=91" TargetMode="External"/><Relationship Id="rId162" Type="http://schemas.openxmlformats.org/officeDocument/2006/relationships/hyperlink" Target="https://mulka2.com/lapcenter/lapcombat2/runner.jsp?event=4664&amp;file=1&amp;runner=161" TargetMode="External"/><Relationship Id="rId183" Type="http://schemas.openxmlformats.org/officeDocument/2006/relationships/hyperlink" Target="https://mulka2.com/lapcenter/lapcombat2/runner.jsp?event=4664&amp;file=1&amp;runner=195" TargetMode="External"/><Relationship Id="rId213" Type="http://schemas.openxmlformats.org/officeDocument/2006/relationships/hyperlink" Target="https://mulka2.com/lapcenter/lapcombat2/runner.jsp?event=4664&amp;file=1&amp;runner=307" TargetMode="External"/><Relationship Id="rId218" Type="http://schemas.openxmlformats.org/officeDocument/2006/relationships/hyperlink" Target="https://mulka2.com/lapcenter/lapcombat2/runner.jsp?event=4664&amp;file=1&amp;runner=312" TargetMode="External"/><Relationship Id="rId2" Type="http://schemas.openxmlformats.org/officeDocument/2006/relationships/hyperlink" Target="https://mulka2.com/lapcenter/lapcombat2/runner.jsp?event=4664&amp;file=1&amp;runner=1" TargetMode="External"/><Relationship Id="rId29" Type="http://schemas.openxmlformats.org/officeDocument/2006/relationships/hyperlink" Target="https://mulka2.com/lapcenter/lapcombat2/runner.jsp?event=4664&amp;file=1&amp;runner=28" TargetMode="External"/><Relationship Id="rId24" Type="http://schemas.openxmlformats.org/officeDocument/2006/relationships/hyperlink" Target="https://mulka2.com/lapcenter/lapcombat2/runner.jsp?event=4664&amp;file=1&amp;runner=23" TargetMode="External"/><Relationship Id="rId40" Type="http://schemas.openxmlformats.org/officeDocument/2006/relationships/hyperlink" Target="https://mulka2.com/lapcenter/lapcombat2/runner.jsp?event=4664&amp;file=1&amp;runner=39" TargetMode="External"/><Relationship Id="rId45" Type="http://schemas.openxmlformats.org/officeDocument/2006/relationships/hyperlink" Target="https://mulka2.com/lapcenter/lapcombat2/runner.jsp?event=4664&amp;file=1&amp;runner=44" TargetMode="External"/><Relationship Id="rId66" Type="http://schemas.openxmlformats.org/officeDocument/2006/relationships/hyperlink" Target="https://mulka2.com/lapcenter/lapcombat2/runner.jsp?event=4664&amp;file=1&amp;runner=65" TargetMode="External"/><Relationship Id="rId87" Type="http://schemas.openxmlformats.org/officeDocument/2006/relationships/hyperlink" Target="https://mulka2.com/lapcenter/lapcombat2/runner.jsp?event=4664&amp;file=1&amp;runner=86" TargetMode="External"/><Relationship Id="rId110" Type="http://schemas.openxmlformats.org/officeDocument/2006/relationships/hyperlink" Target="https://mulka2.com/lapcenter/lapcombat2/runner.jsp?event=4664&amp;file=1&amp;runner=109" TargetMode="External"/><Relationship Id="rId115" Type="http://schemas.openxmlformats.org/officeDocument/2006/relationships/hyperlink" Target="https://mulka2.com/lapcenter/lapcombat2/runner.jsp?event=4664&amp;file=1&amp;runner=114" TargetMode="External"/><Relationship Id="rId131" Type="http://schemas.openxmlformats.org/officeDocument/2006/relationships/hyperlink" Target="https://mulka2.com/lapcenter/lapcombat2/runner.jsp?event=4664&amp;file=1&amp;runner=130" TargetMode="External"/><Relationship Id="rId136" Type="http://schemas.openxmlformats.org/officeDocument/2006/relationships/hyperlink" Target="https://mulka2.com/lapcenter/lapcombat2/runner.jsp?event=4664&amp;file=1&amp;runner=135" TargetMode="External"/><Relationship Id="rId157" Type="http://schemas.openxmlformats.org/officeDocument/2006/relationships/hyperlink" Target="https://mulka2.com/lapcenter/lapcombat2/runner.jsp?event=4664&amp;file=1&amp;runner=156" TargetMode="External"/><Relationship Id="rId178" Type="http://schemas.openxmlformats.org/officeDocument/2006/relationships/hyperlink" Target="https://mulka2.com/lapcenter/lapcombat2/runner.jsp?event=4664&amp;file=1&amp;runner=177" TargetMode="External"/><Relationship Id="rId61" Type="http://schemas.openxmlformats.org/officeDocument/2006/relationships/hyperlink" Target="https://mulka2.com/lapcenter/lapcombat2/runner.jsp?event=4664&amp;file=1&amp;runner=60" TargetMode="External"/><Relationship Id="rId82" Type="http://schemas.openxmlformats.org/officeDocument/2006/relationships/hyperlink" Target="https://mulka2.com/lapcenter/lapcombat2/runner.jsp?event=4664&amp;file=1&amp;runner=81" TargetMode="External"/><Relationship Id="rId152" Type="http://schemas.openxmlformats.org/officeDocument/2006/relationships/hyperlink" Target="https://mulka2.com/lapcenter/lapcombat2/runner.jsp?event=4664&amp;file=1&amp;runner=151" TargetMode="External"/><Relationship Id="rId173" Type="http://schemas.openxmlformats.org/officeDocument/2006/relationships/hyperlink" Target="https://mulka2.com/lapcenter/lapcombat2/runner.jsp?event=4664&amp;file=1&amp;runner=172" TargetMode="External"/><Relationship Id="rId194" Type="http://schemas.openxmlformats.org/officeDocument/2006/relationships/hyperlink" Target="https://mulka2.com/lapcenter/lapcombat2/runner.jsp?event=4664&amp;file=1&amp;runner=181" TargetMode="External"/><Relationship Id="rId199" Type="http://schemas.openxmlformats.org/officeDocument/2006/relationships/hyperlink" Target="https://mulka2.com/lapcenter/lapcombat2/runner.jsp?event=4664&amp;file=1&amp;runner=187" TargetMode="External"/><Relationship Id="rId203" Type="http://schemas.openxmlformats.org/officeDocument/2006/relationships/hyperlink" Target="https://mulka2.com/lapcenter/lapcombat2/runner.jsp?event=4664&amp;file=1&amp;runner=297" TargetMode="External"/><Relationship Id="rId208" Type="http://schemas.openxmlformats.org/officeDocument/2006/relationships/hyperlink" Target="https://mulka2.com/lapcenter/lapcombat2/runner.jsp?event=4664&amp;file=1&amp;runner=302" TargetMode="External"/><Relationship Id="rId19" Type="http://schemas.openxmlformats.org/officeDocument/2006/relationships/hyperlink" Target="https://mulka2.com/lapcenter/lapcombat2/runner.jsp?event=4664&amp;file=1&amp;runner=18" TargetMode="External"/><Relationship Id="rId14" Type="http://schemas.openxmlformats.org/officeDocument/2006/relationships/hyperlink" Target="https://mulka2.com/lapcenter/lapcombat2/runner.jsp?event=4664&amp;file=1&amp;runner=13" TargetMode="External"/><Relationship Id="rId30" Type="http://schemas.openxmlformats.org/officeDocument/2006/relationships/hyperlink" Target="https://mulka2.com/lapcenter/lapcombat2/runner.jsp?event=4664&amp;file=1&amp;runner=29" TargetMode="External"/><Relationship Id="rId35" Type="http://schemas.openxmlformats.org/officeDocument/2006/relationships/hyperlink" Target="https://mulka2.com/lapcenter/lapcombat2/runner.jsp?event=4664&amp;file=1&amp;runner=34" TargetMode="External"/><Relationship Id="rId56" Type="http://schemas.openxmlformats.org/officeDocument/2006/relationships/hyperlink" Target="https://mulka2.com/lapcenter/lapcombat2/runner.jsp?event=4664&amp;file=1&amp;runner=55" TargetMode="External"/><Relationship Id="rId77" Type="http://schemas.openxmlformats.org/officeDocument/2006/relationships/hyperlink" Target="https://mulka2.com/lapcenter/lapcombat2/runner.jsp?event=4664&amp;file=1&amp;runner=76" TargetMode="External"/><Relationship Id="rId100" Type="http://schemas.openxmlformats.org/officeDocument/2006/relationships/hyperlink" Target="https://mulka2.com/lapcenter/lapcombat2/runner.jsp?event=4664&amp;file=1&amp;runner=93" TargetMode="External"/><Relationship Id="rId105" Type="http://schemas.openxmlformats.org/officeDocument/2006/relationships/hyperlink" Target="https://mulka2.com/lapcenter/lapcombat2/runner.jsp?event=4664&amp;file=1&amp;runner=104" TargetMode="External"/><Relationship Id="rId126" Type="http://schemas.openxmlformats.org/officeDocument/2006/relationships/hyperlink" Target="https://mulka2.com/lapcenter/lapcombat2/runner.jsp?event=4664&amp;file=1&amp;runner=125" TargetMode="External"/><Relationship Id="rId147" Type="http://schemas.openxmlformats.org/officeDocument/2006/relationships/hyperlink" Target="https://mulka2.com/lapcenter/lapcombat2/runner.jsp?event=4664&amp;file=1&amp;runner=146" TargetMode="External"/><Relationship Id="rId168" Type="http://schemas.openxmlformats.org/officeDocument/2006/relationships/hyperlink" Target="https://mulka2.com/lapcenter/lapcombat2/runner.jsp?event=4664&amp;file=1&amp;runner=167" TargetMode="External"/><Relationship Id="rId8" Type="http://schemas.openxmlformats.org/officeDocument/2006/relationships/hyperlink" Target="https://mulka2.com/lapcenter/lapcombat2/runner.jsp?event=4664&amp;file=1&amp;runner=7" TargetMode="External"/><Relationship Id="rId51" Type="http://schemas.openxmlformats.org/officeDocument/2006/relationships/hyperlink" Target="https://mulka2.com/lapcenter/lapcombat2/runner.jsp?event=4664&amp;file=1&amp;runner=50" TargetMode="External"/><Relationship Id="rId72" Type="http://schemas.openxmlformats.org/officeDocument/2006/relationships/hyperlink" Target="https://mulka2.com/lapcenter/lapcombat2/runner.jsp?event=4664&amp;file=1&amp;runner=71" TargetMode="External"/><Relationship Id="rId93" Type="http://schemas.openxmlformats.org/officeDocument/2006/relationships/hyperlink" Target="https://mulka2.com/lapcenter/lapcombat2/runner.jsp?event=4664&amp;file=1&amp;runner=97" TargetMode="External"/><Relationship Id="rId98" Type="http://schemas.openxmlformats.org/officeDocument/2006/relationships/hyperlink" Target="https://mulka2.com/lapcenter/lapcombat2/runner.jsp?event=4664&amp;file=1&amp;runner=92" TargetMode="External"/><Relationship Id="rId121" Type="http://schemas.openxmlformats.org/officeDocument/2006/relationships/hyperlink" Target="https://mulka2.com/lapcenter/lapcombat2/runner.jsp?event=4664&amp;file=1&amp;runner=120" TargetMode="External"/><Relationship Id="rId142" Type="http://schemas.openxmlformats.org/officeDocument/2006/relationships/hyperlink" Target="https://mulka2.com/lapcenter/lapcombat2/runner.jsp?event=4664&amp;file=1&amp;runner=141" TargetMode="External"/><Relationship Id="rId163" Type="http://schemas.openxmlformats.org/officeDocument/2006/relationships/hyperlink" Target="https://mulka2.com/lapcenter/lapcombat2/runner.jsp?event=4664&amp;file=1&amp;runner=162" TargetMode="External"/><Relationship Id="rId184" Type="http://schemas.openxmlformats.org/officeDocument/2006/relationships/hyperlink" Target="https://mulka2.com/lapcenter/lapcombat2/runner.jsp?event=4664&amp;file=1&amp;runner=194" TargetMode="External"/><Relationship Id="rId189" Type="http://schemas.openxmlformats.org/officeDocument/2006/relationships/hyperlink" Target="https://mulka2.com/lapcenter/lapcombat2/runner.jsp?event=4664&amp;file=1&amp;runner=190" TargetMode="External"/><Relationship Id="rId219" Type="http://schemas.openxmlformats.org/officeDocument/2006/relationships/printerSettings" Target="../printerSettings/printerSettings5.bin"/><Relationship Id="rId3" Type="http://schemas.openxmlformats.org/officeDocument/2006/relationships/hyperlink" Target="https://mulka2.com/lapcenter/lapcombat2/runner.jsp?event=4664&amp;file=1&amp;runner=2" TargetMode="External"/><Relationship Id="rId214" Type="http://schemas.openxmlformats.org/officeDocument/2006/relationships/hyperlink" Target="https://mulka2.com/lapcenter/lapcombat2/runner.jsp?event=4664&amp;file=1&amp;runner=308" TargetMode="External"/><Relationship Id="rId25" Type="http://schemas.openxmlformats.org/officeDocument/2006/relationships/hyperlink" Target="https://mulka2.com/lapcenter/lapcombat2/runner.jsp?event=4664&amp;file=1&amp;runner=24" TargetMode="External"/><Relationship Id="rId46" Type="http://schemas.openxmlformats.org/officeDocument/2006/relationships/hyperlink" Target="https://mulka2.com/lapcenter/lapcombat2/runner.jsp?event=4664&amp;file=1&amp;runner=45" TargetMode="External"/><Relationship Id="rId67" Type="http://schemas.openxmlformats.org/officeDocument/2006/relationships/hyperlink" Target="https://mulka2.com/lapcenter/lapcombat2/runner.jsp?event=4664&amp;file=1&amp;runner=66" TargetMode="External"/><Relationship Id="rId116" Type="http://schemas.openxmlformats.org/officeDocument/2006/relationships/hyperlink" Target="https://mulka2.com/lapcenter/lapcombat2/runner.jsp?event=4664&amp;file=1&amp;runner=115" TargetMode="External"/><Relationship Id="rId137" Type="http://schemas.openxmlformats.org/officeDocument/2006/relationships/hyperlink" Target="https://mulka2.com/lapcenter/lapcombat2/runner.jsp?event=4664&amp;file=1&amp;runner=136" TargetMode="External"/><Relationship Id="rId158" Type="http://schemas.openxmlformats.org/officeDocument/2006/relationships/hyperlink" Target="https://mulka2.com/lapcenter/lapcombat2/runner.jsp?event=4664&amp;file=1&amp;runner=157" TargetMode="External"/><Relationship Id="rId20" Type="http://schemas.openxmlformats.org/officeDocument/2006/relationships/hyperlink" Target="https://mulka2.com/lapcenter/lapcombat2/runner.jsp?event=4664&amp;file=1&amp;runner=19" TargetMode="External"/><Relationship Id="rId41" Type="http://schemas.openxmlformats.org/officeDocument/2006/relationships/hyperlink" Target="https://mulka2.com/lapcenter/lapcombat2/runner.jsp?event=4664&amp;file=1&amp;runner=40" TargetMode="External"/><Relationship Id="rId62" Type="http://schemas.openxmlformats.org/officeDocument/2006/relationships/hyperlink" Target="https://mulka2.com/lapcenter/lapcombat2/runner.jsp?event=4664&amp;file=1&amp;runner=61" TargetMode="External"/><Relationship Id="rId83" Type="http://schemas.openxmlformats.org/officeDocument/2006/relationships/hyperlink" Target="https://mulka2.com/lapcenter/lapcombat2/runner.jsp?event=4664&amp;file=1&amp;runner=82" TargetMode="External"/><Relationship Id="rId88" Type="http://schemas.openxmlformats.org/officeDocument/2006/relationships/hyperlink" Target="https://mulka2.com/lapcenter/lapcombat2/runner.jsp?event=4664&amp;file=1&amp;runner=87" TargetMode="External"/><Relationship Id="rId111" Type="http://schemas.openxmlformats.org/officeDocument/2006/relationships/hyperlink" Target="https://mulka2.com/lapcenter/lapcombat2/runner.jsp?event=4664&amp;file=1&amp;runner=110" TargetMode="External"/><Relationship Id="rId132" Type="http://schemas.openxmlformats.org/officeDocument/2006/relationships/hyperlink" Target="https://mulka2.com/lapcenter/lapcombat2/runner.jsp?event=4664&amp;file=1&amp;runner=131" TargetMode="External"/><Relationship Id="rId153" Type="http://schemas.openxmlformats.org/officeDocument/2006/relationships/hyperlink" Target="https://mulka2.com/lapcenter/lapcombat2/runner.jsp?event=4664&amp;file=1&amp;runner=152" TargetMode="External"/><Relationship Id="rId174" Type="http://schemas.openxmlformats.org/officeDocument/2006/relationships/hyperlink" Target="https://mulka2.com/lapcenter/lapcombat2/runner.jsp?event=4664&amp;file=1&amp;runner=173" TargetMode="External"/><Relationship Id="rId179" Type="http://schemas.openxmlformats.org/officeDocument/2006/relationships/hyperlink" Target="https://mulka2.com/lapcenter/lapcombat2/runner.jsp?event=4664&amp;file=1&amp;runner=178" TargetMode="External"/><Relationship Id="rId195" Type="http://schemas.openxmlformats.org/officeDocument/2006/relationships/hyperlink" Target="https://mulka2.com/lapcenter/lapcombat2/runner.jsp?event=4664&amp;file=1&amp;runner=186" TargetMode="External"/><Relationship Id="rId209" Type="http://schemas.openxmlformats.org/officeDocument/2006/relationships/hyperlink" Target="https://mulka2.com/lapcenter/lapcombat2/runner.jsp?event=4664&amp;file=1&amp;runner=303" TargetMode="External"/><Relationship Id="rId190" Type="http://schemas.openxmlformats.org/officeDocument/2006/relationships/hyperlink" Target="https://mulka2.com/lapcenter/lapcombat2/runner.jsp?event=4664&amp;file=1&amp;runner=183" TargetMode="External"/><Relationship Id="rId204" Type="http://schemas.openxmlformats.org/officeDocument/2006/relationships/hyperlink" Target="https://mulka2.com/lapcenter/lapcombat2/runner.jsp?event=4664&amp;file=1&amp;runner=298" TargetMode="External"/><Relationship Id="rId15" Type="http://schemas.openxmlformats.org/officeDocument/2006/relationships/hyperlink" Target="https://mulka2.com/lapcenter/lapcombat2/runner.jsp?event=4664&amp;file=1&amp;runner=14" TargetMode="External"/><Relationship Id="rId36" Type="http://schemas.openxmlformats.org/officeDocument/2006/relationships/hyperlink" Target="https://mulka2.com/lapcenter/lapcombat2/runner.jsp?event=4664&amp;file=1&amp;runner=35" TargetMode="External"/><Relationship Id="rId57" Type="http://schemas.openxmlformats.org/officeDocument/2006/relationships/hyperlink" Target="https://mulka2.com/lapcenter/lapcombat2/runner.jsp?event=4664&amp;file=1&amp;runner=56" TargetMode="External"/><Relationship Id="rId106" Type="http://schemas.openxmlformats.org/officeDocument/2006/relationships/hyperlink" Target="https://mulka2.com/lapcenter/lapcombat2/runner.jsp?event=4664&amp;file=1&amp;runner=105" TargetMode="External"/><Relationship Id="rId127" Type="http://schemas.openxmlformats.org/officeDocument/2006/relationships/hyperlink" Target="https://mulka2.com/lapcenter/lapcombat2/runner.jsp?event=4664&amp;file=1&amp;runner=126" TargetMode="External"/><Relationship Id="rId10" Type="http://schemas.openxmlformats.org/officeDocument/2006/relationships/hyperlink" Target="https://mulka2.com/lapcenter/lapcombat2/runner.jsp?event=4664&amp;file=1&amp;runner=9" TargetMode="External"/><Relationship Id="rId31" Type="http://schemas.openxmlformats.org/officeDocument/2006/relationships/hyperlink" Target="https://mulka2.com/lapcenter/lapcombat2/runner.jsp?event=4664&amp;file=1&amp;runner=30" TargetMode="External"/><Relationship Id="rId52" Type="http://schemas.openxmlformats.org/officeDocument/2006/relationships/hyperlink" Target="https://mulka2.com/lapcenter/lapcombat2/runner.jsp?event=4664&amp;file=1&amp;runner=51" TargetMode="External"/><Relationship Id="rId73" Type="http://schemas.openxmlformats.org/officeDocument/2006/relationships/hyperlink" Target="https://mulka2.com/lapcenter/lapcombat2/runner.jsp?event=4664&amp;file=1&amp;runner=72" TargetMode="External"/><Relationship Id="rId78" Type="http://schemas.openxmlformats.org/officeDocument/2006/relationships/hyperlink" Target="https://mulka2.com/lapcenter/lapcombat2/runner.jsp?event=4664&amp;file=1&amp;runner=77" TargetMode="External"/><Relationship Id="rId94" Type="http://schemas.openxmlformats.org/officeDocument/2006/relationships/hyperlink" Target="https://mulka2.com/lapcenter/lapcombat2/runner.jsp?event=4664&amp;file=1&amp;runner=99" TargetMode="External"/><Relationship Id="rId99" Type="http://schemas.openxmlformats.org/officeDocument/2006/relationships/hyperlink" Target="https://mulka2.com/lapcenter/lapcombat2/runner.jsp?event=4664&amp;file=1&amp;runner=96" TargetMode="External"/><Relationship Id="rId101" Type="http://schemas.openxmlformats.org/officeDocument/2006/relationships/hyperlink" Target="https://mulka2.com/lapcenter/lapcombat2/runner.jsp?event=4664&amp;file=1&amp;runner=100" TargetMode="External"/><Relationship Id="rId122" Type="http://schemas.openxmlformats.org/officeDocument/2006/relationships/hyperlink" Target="https://mulka2.com/lapcenter/lapcombat2/runner.jsp?event=4664&amp;file=1&amp;runner=121" TargetMode="External"/><Relationship Id="rId143" Type="http://schemas.openxmlformats.org/officeDocument/2006/relationships/hyperlink" Target="https://mulka2.com/lapcenter/lapcombat2/runner.jsp?event=4664&amp;file=1&amp;runner=142" TargetMode="External"/><Relationship Id="rId148" Type="http://schemas.openxmlformats.org/officeDocument/2006/relationships/hyperlink" Target="https://mulka2.com/lapcenter/lapcombat2/runner.jsp?event=4664&amp;file=1&amp;runner=147" TargetMode="External"/><Relationship Id="rId164" Type="http://schemas.openxmlformats.org/officeDocument/2006/relationships/hyperlink" Target="https://mulka2.com/lapcenter/lapcombat2/runner.jsp?event=4664&amp;file=1&amp;runner=163" TargetMode="External"/><Relationship Id="rId169" Type="http://schemas.openxmlformats.org/officeDocument/2006/relationships/hyperlink" Target="https://mulka2.com/lapcenter/lapcombat2/runner.jsp?event=4664&amp;file=1&amp;runner=168" TargetMode="External"/><Relationship Id="rId185" Type="http://schemas.openxmlformats.org/officeDocument/2006/relationships/hyperlink" Target="https://mulka2.com/lapcenter/lapcombat2/runner.jsp?event=4664&amp;file=1&amp;runner=193" TargetMode="External"/><Relationship Id="rId4" Type="http://schemas.openxmlformats.org/officeDocument/2006/relationships/hyperlink" Target="https://mulka2.com/lapcenter/lapcombat2/runner.jsp?event=4664&amp;file=1&amp;runner=3" TargetMode="External"/><Relationship Id="rId9" Type="http://schemas.openxmlformats.org/officeDocument/2006/relationships/hyperlink" Target="https://mulka2.com/lapcenter/lapcombat2/runner.jsp?event=4664&amp;file=1&amp;runner=8" TargetMode="External"/><Relationship Id="rId180" Type="http://schemas.openxmlformats.org/officeDocument/2006/relationships/hyperlink" Target="https://mulka2.com/lapcenter/lapcombat2/runner.jsp?event=4664&amp;file=1&amp;runner=179" TargetMode="External"/><Relationship Id="rId210" Type="http://schemas.openxmlformats.org/officeDocument/2006/relationships/hyperlink" Target="https://mulka2.com/lapcenter/lapcombat2/runner.jsp?event=4664&amp;file=1&amp;runner=304" TargetMode="External"/><Relationship Id="rId215" Type="http://schemas.openxmlformats.org/officeDocument/2006/relationships/hyperlink" Target="https://mulka2.com/lapcenter/lapcombat2/runner.jsp?event=4664&amp;file=1&amp;runner=309" TargetMode="External"/><Relationship Id="rId26" Type="http://schemas.openxmlformats.org/officeDocument/2006/relationships/hyperlink" Target="https://mulka2.com/lapcenter/lapcombat2/runner.jsp?event=4664&amp;file=1&amp;runner=25" TargetMode="External"/><Relationship Id="rId47" Type="http://schemas.openxmlformats.org/officeDocument/2006/relationships/hyperlink" Target="https://mulka2.com/lapcenter/lapcombat2/runner.jsp?event=4664&amp;file=1&amp;runner=46" TargetMode="External"/><Relationship Id="rId68" Type="http://schemas.openxmlformats.org/officeDocument/2006/relationships/hyperlink" Target="https://mulka2.com/lapcenter/lapcombat2/runner.jsp?event=4664&amp;file=1&amp;runner=67" TargetMode="External"/><Relationship Id="rId89" Type="http://schemas.openxmlformats.org/officeDocument/2006/relationships/hyperlink" Target="https://mulka2.com/lapcenter/lapcombat2/runner.jsp?event=4664&amp;file=1&amp;runner=88" TargetMode="External"/><Relationship Id="rId112" Type="http://schemas.openxmlformats.org/officeDocument/2006/relationships/hyperlink" Target="https://mulka2.com/lapcenter/lapcombat2/runner.jsp?event=4664&amp;file=1&amp;runner=111" TargetMode="External"/><Relationship Id="rId133" Type="http://schemas.openxmlformats.org/officeDocument/2006/relationships/hyperlink" Target="https://mulka2.com/lapcenter/lapcombat2/runner.jsp?event=4664&amp;file=1&amp;runner=132" TargetMode="External"/><Relationship Id="rId154" Type="http://schemas.openxmlformats.org/officeDocument/2006/relationships/hyperlink" Target="https://mulka2.com/lapcenter/lapcombat2/runner.jsp?event=4664&amp;file=1&amp;runner=153" TargetMode="External"/><Relationship Id="rId175" Type="http://schemas.openxmlformats.org/officeDocument/2006/relationships/hyperlink" Target="https://mulka2.com/lapcenter/lapcombat2/runner.jsp?event=4664&amp;file=1&amp;runner=174" TargetMode="External"/><Relationship Id="rId196" Type="http://schemas.openxmlformats.org/officeDocument/2006/relationships/hyperlink" Target="https://mulka2.com/lapcenter/lapcombat2/runner.jsp?event=4664&amp;file=1&amp;runner=192" TargetMode="External"/><Relationship Id="rId200" Type="http://schemas.openxmlformats.org/officeDocument/2006/relationships/hyperlink" Target="https://mulka2.com/lapcenter/lapcombat2/runner.jsp?event=4664&amp;file=1&amp;runner=294" TargetMode="External"/><Relationship Id="rId16" Type="http://schemas.openxmlformats.org/officeDocument/2006/relationships/hyperlink" Target="https://mulka2.com/lapcenter/lapcombat2/runner.jsp?event=4664&amp;file=1&amp;runner=15" TargetMode="External"/><Relationship Id="rId37" Type="http://schemas.openxmlformats.org/officeDocument/2006/relationships/hyperlink" Target="https://mulka2.com/lapcenter/lapcombat2/runner.jsp?event=4664&amp;file=1&amp;runner=36" TargetMode="External"/><Relationship Id="rId58" Type="http://schemas.openxmlformats.org/officeDocument/2006/relationships/hyperlink" Target="https://mulka2.com/lapcenter/lapcombat2/runner.jsp?event=4664&amp;file=1&amp;runner=57" TargetMode="External"/><Relationship Id="rId79" Type="http://schemas.openxmlformats.org/officeDocument/2006/relationships/hyperlink" Target="https://mulka2.com/lapcenter/lapcombat2/runner.jsp?event=4664&amp;file=1&amp;runner=78" TargetMode="External"/><Relationship Id="rId102" Type="http://schemas.openxmlformats.org/officeDocument/2006/relationships/hyperlink" Target="https://mulka2.com/lapcenter/lapcombat2/runner.jsp?event=4664&amp;file=1&amp;runner=101" TargetMode="External"/><Relationship Id="rId123" Type="http://schemas.openxmlformats.org/officeDocument/2006/relationships/hyperlink" Target="https://mulka2.com/lapcenter/lapcombat2/runner.jsp?event=4664&amp;file=1&amp;runner=122" TargetMode="External"/><Relationship Id="rId144" Type="http://schemas.openxmlformats.org/officeDocument/2006/relationships/hyperlink" Target="https://mulka2.com/lapcenter/lapcombat2/runner.jsp?event=4664&amp;file=1&amp;runner=143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ulka2.com/lapcenter/lapcombat2/runner.jsp?event=4683&amp;file=1&amp;runner=52" TargetMode="External"/><Relationship Id="rId18" Type="http://schemas.openxmlformats.org/officeDocument/2006/relationships/hyperlink" Target="https://mulka2.com/lapcenter/lapcombat2/runner.jsp?event=4683&amp;file=1&amp;runner=47" TargetMode="External"/><Relationship Id="rId26" Type="http://schemas.openxmlformats.org/officeDocument/2006/relationships/hyperlink" Target="https://mulka2.com/lapcenter/lapcombat2/runner.jsp?event=4683&amp;file=1&amp;runner=39" TargetMode="External"/><Relationship Id="rId39" Type="http://schemas.openxmlformats.org/officeDocument/2006/relationships/hyperlink" Target="https://mulka2.com/lapcenter/lapcombat2/runner.jsp?event=4683&amp;file=1&amp;runner=26" TargetMode="External"/><Relationship Id="rId21" Type="http://schemas.openxmlformats.org/officeDocument/2006/relationships/hyperlink" Target="https://mulka2.com/lapcenter/lapcombat2/runner.jsp?event=4683&amp;file=1&amp;runner=44" TargetMode="External"/><Relationship Id="rId34" Type="http://schemas.openxmlformats.org/officeDocument/2006/relationships/hyperlink" Target="https://mulka2.com/lapcenter/lapcombat2/runner.jsp?event=4683&amp;file=1&amp;runner=31" TargetMode="External"/><Relationship Id="rId42" Type="http://schemas.openxmlformats.org/officeDocument/2006/relationships/hyperlink" Target="https://mulka2.com/lapcenter/lapcombat2/runner.jsp?event=4683&amp;file=1&amp;runner=23" TargetMode="External"/><Relationship Id="rId47" Type="http://schemas.openxmlformats.org/officeDocument/2006/relationships/hyperlink" Target="https://mulka2.com/lapcenter/lapcombat2/runner.jsp?event=4683&amp;file=1&amp;runner=18" TargetMode="External"/><Relationship Id="rId50" Type="http://schemas.openxmlformats.org/officeDocument/2006/relationships/hyperlink" Target="https://mulka2.com/lapcenter/lapcombat2/runner.jsp?event=4683&amp;file=1&amp;runner=15" TargetMode="External"/><Relationship Id="rId55" Type="http://schemas.openxmlformats.org/officeDocument/2006/relationships/hyperlink" Target="https://mulka2.com/lapcenter/lapcombat2/runner.jsp?event=4683&amp;file=1&amp;runner=10" TargetMode="External"/><Relationship Id="rId63" Type="http://schemas.openxmlformats.org/officeDocument/2006/relationships/hyperlink" Target="https://mulka2.com/lapcenter/lapcombat2/runner.jsp?event=4683&amp;file=1&amp;runner=2" TargetMode="External"/><Relationship Id="rId7" Type="http://schemas.openxmlformats.org/officeDocument/2006/relationships/hyperlink" Target="https://mulka2.com/lapcenter/lapcombat2/runner.jsp?event=4683&amp;file=1&amp;runner=58" TargetMode="External"/><Relationship Id="rId2" Type="http://schemas.openxmlformats.org/officeDocument/2006/relationships/hyperlink" Target="https://mulka2.com/lapcenter/lapcombat2/runner.jsp?event=4683&amp;file=1&amp;runner=62" TargetMode="External"/><Relationship Id="rId16" Type="http://schemas.openxmlformats.org/officeDocument/2006/relationships/hyperlink" Target="https://mulka2.com/lapcenter/lapcombat2/runner.jsp?event=4683&amp;file=1&amp;runner=49" TargetMode="External"/><Relationship Id="rId20" Type="http://schemas.openxmlformats.org/officeDocument/2006/relationships/hyperlink" Target="https://mulka2.com/lapcenter/lapcombat2/runner.jsp?event=4683&amp;file=1&amp;runner=45" TargetMode="External"/><Relationship Id="rId29" Type="http://schemas.openxmlformats.org/officeDocument/2006/relationships/hyperlink" Target="https://mulka2.com/lapcenter/lapcombat2/runner.jsp?event=4683&amp;file=1&amp;runner=36" TargetMode="External"/><Relationship Id="rId41" Type="http://schemas.openxmlformats.org/officeDocument/2006/relationships/hyperlink" Target="https://mulka2.com/lapcenter/lapcombat2/runner.jsp?event=4683&amp;file=1&amp;runner=24" TargetMode="External"/><Relationship Id="rId54" Type="http://schemas.openxmlformats.org/officeDocument/2006/relationships/hyperlink" Target="https://mulka2.com/lapcenter/lapcombat2/runner.jsp?event=4683&amp;file=1&amp;runner=12" TargetMode="External"/><Relationship Id="rId62" Type="http://schemas.openxmlformats.org/officeDocument/2006/relationships/hyperlink" Target="https://mulka2.com/lapcenter/lapcombat2/runner.jsp?event=4683&amp;file=1&amp;runner=3" TargetMode="External"/><Relationship Id="rId1" Type="http://schemas.openxmlformats.org/officeDocument/2006/relationships/hyperlink" Target="https://mulka2.com/lapcenter/lapcombat2/runner.jsp?event=4683&amp;file=1&amp;runner=60" TargetMode="External"/><Relationship Id="rId6" Type="http://schemas.openxmlformats.org/officeDocument/2006/relationships/hyperlink" Target="https://mulka2.com/lapcenter/lapcombat2/runner.jsp?event=4683&amp;file=1&amp;runner=59" TargetMode="External"/><Relationship Id="rId11" Type="http://schemas.openxmlformats.org/officeDocument/2006/relationships/hyperlink" Target="https://mulka2.com/lapcenter/lapcombat2/runner.jsp?event=4683&amp;file=1&amp;runner=54" TargetMode="External"/><Relationship Id="rId24" Type="http://schemas.openxmlformats.org/officeDocument/2006/relationships/hyperlink" Target="https://mulka2.com/lapcenter/lapcombat2/runner.jsp?event=4683&amp;file=1&amp;runner=41" TargetMode="External"/><Relationship Id="rId32" Type="http://schemas.openxmlformats.org/officeDocument/2006/relationships/hyperlink" Target="https://mulka2.com/lapcenter/lapcombat2/runner.jsp?event=4683&amp;file=1&amp;runner=34" TargetMode="External"/><Relationship Id="rId37" Type="http://schemas.openxmlformats.org/officeDocument/2006/relationships/hyperlink" Target="https://mulka2.com/lapcenter/lapcombat2/runner.jsp?event=4683&amp;file=1&amp;runner=28" TargetMode="External"/><Relationship Id="rId40" Type="http://schemas.openxmlformats.org/officeDocument/2006/relationships/hyperlink" Target="https://mulka2.com/lapcenter/lapcombat2/runner.jsp?event=4683&amp;file=1&amp;runner=25" TargetMode="External"/><Relationship Id="rId45" Type="http://schemas.openxmlformats.org/officeDocument/2006/relationships/hyperlink" Target="https://mulka2.com/lapcenter/lapcombat2/runner.jsp?event=4683&amp;file=1&amp;runner=20" TargetMode="External"/><Relationship Id="rId53" Type="http://schemas.openxmlformats.org/officeDocument/2006/relationships/hyperlink" Target="https://mulka2.com/lapcenter/lapcombat2/runner.jsp?event=4683&amp;file=1&amp;runner=11" TargetMode="External"/><Relationship Id="rId58" Type="http://schemas.openxmlformats.org/officeDocument/2006/relationships/hyperlink" Target="https://mulka2.com/lapcenter/lapcombat2/runner.jsp?event=4683&amp;file=1&amp;runner=7" TargetMode="External"/><Relationship Id="rId66" Type="http://schemas.openxmlformats.org/officeDocument/2006/relationships/printerSettings" Target="../printerSettings/printerSettings6.bin"/><Relationship Id="rId5" Type="http://schemas.openxmlformats.org/officeDocument/2006/relationships/hyperlink" Target="https://mulka2.com/lapcenter/lapcombat2/runner.jsp?event=4683&amp;file=1&amp;runner=63" TargetMode="External"/><Relationship Id="rId15" Type="http://schemas.openxmlformats.org/officeDocument/2006/relationships/hyperlink" Target="https://mulka2.com/lapcenter/lapcombat2/runner.jsp?event=4683&amp;file=1&amp;runner=50" TargetMode="External"/><Relationship Id="rId23" Type="http://schemas.openxmlformats.org/officeDocument/2006/relationships/hyperlink" Target="https://mulka2.com/lapcenter/lapcombat2/runner.jsp?event=4683&amp;file=1&amp;runner=42" TargetMode="External"/><Relationship Id="rId28" Type="http://schemas.openxmlformats.org/officeDocument/2006/relationships/hyperlink" Target="https://mulka2.com/lapcenter/lapcombat2/runner.jsp?event=4683&amp;file=1&amp;runner=37" TargetMode="External"/><Relationship Id="rId36" Type="http://schemas.openxmlformats.org/officeDocument/2006/relationships/hyperlink" Target="https://mulka2.com/lapcenter/lapcombat2/runner.jsp?event=4683&amp;file=1&amp;runner=29" TargetMode="External"/><Relationship Id="rId49" Type="http://schemas.openxmlformats.org/officeDocument/2006/relationships/hyperlink" Target="https://mulka2.com/lapcenter/lapcombat2/runner.jsp?event=4683&amp;file=1&amp;runner=16" TargetMode="External"/><Relationship Id="rId57" Type="http://schemas.openxmlformats.org/officeDocument/2006/relationships/hyperlink" Target="https://mulka2.com/lapcenter/lapcombat2/runner.jsp?event=4683&amp;file=1&amp;runner=8" TargetMode="External"/><Relationship Id="rId61" Type="http://schemas.openxmlformats.org/officeDocument/2006/relationships/hyperlink" Target="https://mulka2.com/lapcenter/lapcombat2/runner.jsp?event=4683&amp;file=1&amp;runner=4" TargetMode="External"/><Relationship Id="rId10" Type="http://schemas.openxmlformats.org/officeDocument/2006/relationships/hyperlink" Target="https://mulka2.com/lapcenter/lapcombat2/runner.jsp?event=4683&amp;file=1&amp;runner=55" TargetMode="External"/><Relationship Id="rId19" Type="http://schemas.openxmlformats.org/officeDocument/2006/relationships/hyperlink" Target="https://mulka2.com/lapcenter/lapcombat2/runner.jsp?event=4683&amp;file=1&amp;runner=46" TargetMode="External"/><Relationship Id="rId31" Type="http://schemas.openxmlformats.org/officeDocument/2006/relationships/hyperlink" Target="https://mulka2.com/lapcenter/lapcombat2/runner.jsp?event=4683&amp;file=1&amp;runner=33" TargetMode="External"/><Relationship Id="rId44" Type="http://schemas.openxmlformats.org/officeDocument/2006/relationships/hyperlink" Target="https://mulka2.com/lapcenter/lapcombat2/runner.jsp?event=4683&amp;file=1&amp;runner=21" TargetMode="External"/><Relationship Id="rId52" Type="http://schemas.openxmlformats.org/officeDocument/2006/relationships/hyperlink" Target="https://mulka2.com/lapcenter/lapcombat2/runner.jsp?event=4683&amp;file=1&amp;runner=13" TargetMode="External"/><Relationship Id="rId60" Type="http://schemas.openxmlformats.org/officeDocument/2006/relationships/hyperlink" Target="https://mulka2.com/lapcenter/lapcombat2/runner.jsp?event=4683&amp;file=1&amp;runner=5" TargetMode="External"/><Relationship Id="rId65" Type="http://schemas.openxmlformats.org/officeDocument/2006/relationships/hyperlink" Target="https://mulka2.com/lapcenter/lapcombat2/runner.jsp?event=4683&amp;file=1&amp;runner=0" TargetMode="External"/><Relationship Id="rId4" Type="http://schemas.openxmlformats.org/officeDocument/2006/relationships/hyperlink" Target="https://mulka2.com/lapcenter/lapcombat2/runner.jsp?event=4683&amp;file=1&amp;runner=64" TargetMode="External"/><Relationship Id="rId9" Type="http://schemas.openxmlformats.org/officeDocument/2006/relationships/hyperlink" Target="https://mulka2.com/lapcenter/lapcombat2/runner.jsp?event=4683&amp;file=1&amp;runner=56" TargetMode="External"/><Relationship Id="rId14" Type="http://schemas.openxmlformats.org/officeDocument/2006/relationships/hyperlink" Target="https://mulka2.com/lapcenter/lapcombat2/runner.jsp?event=4683&amp;file=1&amp;runner=51" TargetMode="External"/><Relationship Id="rId22" Type="http://schemas.openxmlformats.org/officeDocument/2006/relationships/hyperlink" Target="https://mulka2.com/lapcenter/lapcombat2/runner.jsp?event=4683&amp;file=1&amp;runner=43" TargetMode="External"/><Relationship Id="rId27" Type="http://schemas.openxmlformats.org/officeDocument/2006/relationships/hyperlink" Target="https://mulka2.com/lapcenter/lapcombat2/runner.jsp?event=4683&amp;file=1&amp;runner=38" TargetMode="External"/><Relationship Id="rId30" Type="http://schemas.openxmlformats.org/officeDocument/2006/relationships/hyperlink" Target="https://mulka2.com/lapcenter/lapcombat2/runner.jsp?event=4683&amp;file=1&amp;runner=35" TargetMode="External"/><Relationship Id="rId35" Type="http://schemas.openxmlformats.org/officeDocument/2006/relationships/hyperlink" Target="https://mulka2.com/lapcenter/lapcombat2/runner.jsp?event=4683&amp;file=1&amp;runner=30" TargetMode="External"/><Relationship Id="rId43" Type="http://schemas.openxmlformats.org/officeDocument/2006/relationships/hyperlink" Target="https://mulka2.com/lapcenter/lapcombat2/runner.jsp?event=4683&amp;file=1&amp;runner=22" TargetMode="External"/><Relationship Id="rId48" Type="http://schemas.openxmlformats.org/officeDocument/2006/relationships/hyperlink" Target="https://mulka2.com/lapcenter/lapcombat2/runner.jsp?event=4683&amp;file=1&amp;runner=17" TargetMode="External"/><Relationship Id="rId56" Type="http://schemas.openxmlformats.org/officeDocument/2006/relationships/hyperlink" Target="https://mulka2.com/lapcenter/lapcombat2/runner.jsp?event=4683&amp;file=1&amp;runner=9" TargetMode="External"/><Relationship Id="rId64" Type="http://schemas.openxmlformats.org/officeDocument/2006/relationships/hyperlink" Target="https://mulka2.com/lapcenter/lapcombat2/runner.jsp?event=4683&amp;file=1&amp;runner=1" TargetMode="External"/><Relationship Id="rId8" Type="http://schemas.openxmlformats.org/officeDocument/2006/relationships/hyperlink" Target="https://mulka2.com/lapcenter/lapcombat2/runner.jsp?event=4683&amp;file=1&amp;runner=57" TargetMode="External"/><Relationship Id="rId51" Type="http://schemas.openxmlformats.org/officeDocument/2006/relationships/hyperlink" Target="https://mulka2.com/lapcenter/lapcombat2/runner.jsp?event=4683&amp;file=1&amp;runner=14" TargetMode="External"/><Relationship Id="rId3" Type="http://schemas.openxmlformats.org/officeDocument/2006/relationships/hyperlink" Target="https://mulka2.com/lapcenter/lapcombat2/runner.jsp?event=4683&amp;file=1&amp;runner=61" TargetMode="External"/><Relationship Id="rId12" Type="http://schemas.openxmlformats.org/officeDocument/2006/relationships/hyperlink" Target="https://mulka2.com/lapcenter/lapcombat2/runner.jsp?event=4683&amp;file=1&amp;runner=53" TargetMode="External"/><Relationship Id="rId17" Type="http://schemas.openxmlformats.org/officeDocument/2006/relationships/hyperlink" Target="https://mulka2.com/lapcenter/lapcombat2/runner.jsp?event=4683&amp;file=1&amp;runner=48" TargetMode="External"/><Relationship Id="rId25" Type="http://schemas.openxmlformats.org/officeDocument/2006/relationships/hyperlink" Target="https://mulka2.com/lapcenter/lapcombat2/runner.jsp?event=4683&amp;file=1&amp;runner=40" TargetMode="External"/><Relationship Id="rId33" Type="http://schemas.openxmlformats.org/officeDocument/2006/relationships/hyperlink" Target="https://mulka2.com/lapcenter/lapcombat2/runner.jsp?event=4683&amp;file=1&amp;runner=32" TargetMode="External"/><Relationship Id="rId38" Type="http://schemas.openxmlformats.org/officeDocument/2006/relationships/hyperlink" Target="https://mulka2.com/lapcenter/lapcombat2/runner.jsp?event=4683&amp;file=1&amp;runner=27" TargetMode="External"/><Relationship Id="rId46" Type="http://schemas.openxmlformats.org/officeDocument/2006/relationships/hyperlink" Target="https://mulka2.com/lapcenter/lapcombat2/runner.jsp?event=4683&amp;file=1&amp;runner=19" TargetMode="External"/><Relationship Id="rId59" Type="http://schemas.openxmlformats.org/officeDocument/2006/relationships/hyperlink" Target="https://mulka2.com/lapcenter/lapcombat2/runner.jsp?event=4683&amp;file=1&amp;runner=6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ulka2.com/lapcenter/lapcombat2/runner.jsp?event=4678&amp;file=1&amp;runner=7" TargetMode="External"/><Relationship Id="rId13" Type="http://schemas.openxmlformats.org/officeDocument/2006/relationships/hyperlink" Target="https://mulka2.com/lapcenter/lapcombat2/runner.jsp?event=4678&amp;file=1&amp;runner=12" TargetMode="External"/><Relationship Id="rId18" Type="http://schemas.openxmlformats.org/officeDocument/2006/relationships/hyperlink" Target="https://mulka2.com/lapcenter/lapcombat2/runner.jsp?event=4678&amp;file=1&amp;runner=17" TargetMode="External"/><Relationship Id="rId26" Type="http://schemas.openxmlformats.org/officeDocument/2006/relationships/hyperlink" Target="https://mulka2.com/lapcenter/lapcombat2/runner.jsp?event=4678&amp;file=1&amp;runner=25" TargetMode="External"/><Relationship Id="rId39" Type="http://schemas.openxmlformats.org/officeDocument/2006/relationships/hyperlink" Target="https://mulka2.com/lapcenter/lapcombat2/runner.jsp?event=4678&amp;file=1&amp;runner=38" TargetMode="External"/><Relationship Id="rId3" Type="http://schemas.openxmlformats.org/officeDocument/2006/relationships/hyperlink" Target="https://mulka2.com/lapcenter/lapcombat2/runner.jsp?event=4678&amp;file=1&amp;runner=2" TargetMode="External"/><Relationship Id="rId21" Type="http://schemas.openxmlformats.org/officeDocument/2006/relationships/hyperlink" Target="https://mulka2.com/lapcenter/lapcombat2/runner.jsp?event=4678&amp;file=1&amp;runner=20" TargetMode="External"/><Relationship Id="rId34" Type="http://schemas.openxmlformats.org/officeDocument/2006/relationships/hyperlink" Target="https://mulka2.com/lapcenter/lapcombat2/runner.jsp?event=4678&amp;file=1&amp;runner=33" TargetMode="External"/><Relationship Id="rId42" Type="http://schemas.openxmlformats.org/officeDocument/2006/relationships/hyperlink" Target="https://mulka2.com/lapcenter/lapcombat2/runner.jsp?event=4678&amp;file=1&amp;runner=45" TargetMode="External"/><Relationship Id="rId47" Type="http://schemas.openxmlformats.org/officeDocument/2006/relationships/printerSettings" Target="../printerSettings/printerSettings7.bin"/><Relationship Id="rId7" Type="http://schemas.openxmlformats.org/officeDocument/2006/relationships/hyperlink" Target="https://mulka2.com/lapcenter/lapcombat2/runner.jsp?event=4678&amp;file=1&amp;runner=6" TargetMode="External"/><Relationship Id="rId12" Type="http://schemas.openxmlformats.org/officeDocument/2006/relationships/hyperlink" Target="https://mulka2.com/lapcenter/lapcombat2/runner.jsp?event=4678&amp;file=1&amp;runner=11" TargetMode="External"/><Relationship Id="rId17" Type="http://schemas.openxmlformats.org/officeDocument/2006/relationships/hyperlink" Target="https://mulka2.com/lapcenter/lapcombat2/runner.jsp?event=4678&amp;file=1&amp;runner=16" TargetMode="External"/><Relationship Id="rId25" Type="http://schemas.openxmlformats.org/officeDocument/2006/relationships/hyperlink" Target="https://mulka2.com/lapcenter/lapcombat2/runner.jsp?event=4678&amp;file=1&amp;runner=24" TargetMode="External"/><Relationship Id="rId33" Type="http://schemas.openxmlformats.org/officeDocument/2006/relationships/hyperlink" Target="https://mulka2.com/lapcenter/lapcombat2/runner.jsp?event=4678&amp;file=1&amp;runner=32" TargetMode="External"/><Relationship Id="rId38" Type="http://schemas.openxmlformats.org/officeDocument/2006/relationships/hyperlink" Target="https://mulka2.com/lapcenter/lapcombat2/runner.jsp?event=4678&amp;file=1&amp;runner=37" TargetMode="External"/><Relationship Id="rId46" Type="http://schemas.openxmlformats.org/officeDocument/2006/relationships/hyperlink" Target="https://mulka2.com/lapcenter/lapcombat2/runner.jsp?event=4678&amp;file=1&amp;runner=41" TargetMode="External"/><Relationship Id="rId2" Type="http://schemas.openxmlformats.org/officeDocument/2006/relationships/hyperlink" Target="https://mulka2.com/lapcenter/lapcombat2/runner.jsp?event=4678&amp;file=1&amp;runner=1" TargetMode="External"/><Relationship Id="rId16" Type="http://schemas.openxmlformats.org/officeDocument/2006/relationships/hyperlink" Target="https://mulka2.com/lapcenter/lapcombat2/runner.jsp?event=4678&amp;file=1&amp;runner=15" TargetMode="External"/><Relationship Id="rId20" Type="http://schemas.openxmlformats.org/officeDocument/2006/relationships/hyperlink" Target="https://mulka2.com/lapcenter/lapcombat2/runner.jsp?event=4678&amp;file=1&amp;runner=19" TargetMode="External"/><Relationship Id="rId29" Type="http://schemas.openxmlformats.org/officeDocument/2006/relationships/hyperlink" Target="https://mulka2.com/lapcenter/lapcombat2/runner.jsp?event=4678&amp;file=1&amp;runner=28" TargetMode="External"/><Relationship Id="rId41" Type="http://schemas.openxmlformats.org/officeDocument/2006/relationships/hyperlink" Target="https://mulka2.com/lapcenter/lapcombat2/runner.jsp?event=4678&amp;file=1&amp;runner=40" TargetMode="External"/><Relationship Id="rId1" Type="http://schemas.openxmlformats.org/officeDocument/2006/relationships/hyperlink" Target="https://mulka2.com/lapcenter/lapcombat2/runner.jsp?event=4678&amp;file=1&amp;runner=0" TargetMode="External"/><Relationship Id="rId6" Type="http://schemas.openxmlformats.org/officeDocument/2006/relationships/hyperlink" Target="https://mulka2.com/lapcenter/lapcombat2/runner.jsp?event=4678&amp;file=1&amp;runner=5" TargetMode="External"/><Relationship Id="rId11" Type="http://schemas.openxmlformats.org/officeDocument/2006/relationships/hyperlink" Target="https://mulka2.com/lapcenter/lapcombat2/runner.jsp?event=4678&amp;file=1&amp;runner=10" TargetMode="External"/><Relationship Id="rId24" Type="http://schemas.openxmlformats.org/officeDocument/2006/relationships/hyperlink" Target="https://mulka2.com/lapcenter/lapcombat2/runner.jsp?event=4678&amp;file=1&amp;runner=23" TargetMode="External"/><Relationship Id="rId32" Type="http://schemas.openxmlformats.org/officeDocument/2006/relationships/hyperlink" Target="https://mulka2.com/lapcenter/lapcombat2/runner.jsp?event=4678&amp;file=1&amp;runner=31" TargetMode="External"/><Relationship Id="rId37" Type="http://schemas.openxmlformats.org/officeDocument/2006/relationships/hyperlink" Target="https://mulka2.com/lapcenter/lapcombat2/runner.jsp?event=4678&amp;file=1&amp;runner=36" TargetMode="External"/><Relationship Id="rId40" Type="http://schemas.openxmlformats.org/officeDocument/2006/relationships/hyperlink" Target="https://mulka2.com/lapcenter/lapcombat2/runner.jsp?event=4678&amp;file=1&amp;runner=39" TargetMode="External"/><Relationship Id="rId45" Type="http://schemas.openxmlformats.org/officeDocument/2006/relationships/hyperlink" Target="https://mulka2.com/lapcenter/lapcombat2/runner.jsp?event=4678&amp;file=1&amp;runner=42" TargetMode="External"/><Relationship Id="rId5" Type="http://schemas.openxmlformats.org/officeDocument/2006/relationships/hyperlink" Target="https://mulka2.com/lapcenter/lapcombat2/runner.jsp?event=4678&amp;file=1&amp;runner=4" TargetMode="External"/><Relationship Id="rId15" Type="http://schemas.openxmlformats.org/officeDocument/2006/relationships/hyperlink" Target="https://mulka2.com/lapcenter/lapcombat2/runner.jsp?event=4678&amp;file=1&amp;runner=14" TargetMode="External"/><Relationship Id="rId23" Type="http://schemas.openxmlformats.org/officeDocument/2006/relationships/hyperlink" Target="https://mulka2.com/lapcenter/lapcombat2/runner.jsp?event=4678&amp;file=1&amp;runner=22" TargetMode="External"/><Relationship Id="rId28" Type="http://schemas.openxmlformats.org/officeDocument/2006/relationships/hyperlink" Target="https://mulka2.com/lapcenter/lapcombat2/runner.jsp?event=4678&amp;file=1&amp;runner=27" TargetMode="External"/><Relationship Id="rId36" Type="http://schemas.openxmlformats.org/officeDocument/2006/relationships/hyperlink" Target="https://mulka2.com/lapcenter/lapcombat2/runner.jsp?event=4678&amp;file=1&amp;runner=35" TargetMode="External"/><Relationship Id="rId10" Type="http://schemas.openxmlformats.org/officeDocument/2006/relationships/hyperlink" Target="https://mulka2.com/lapcenter/lapcombat2/runner.jsp?event=4678&amp;file=1&amp;runner=9" TargetMode="External"/><Relationship Id="rId19" Type="http://schemas.openxmlformats.org/officeDocument/2006/relationships/hyperlink" Target="https://mulka2.com/lapcenter/lapcombat2/runner.jsp?event=4678&amp;file=1&amp;runner=18" TargetMode="External"/><Relationship Id="rId31" Type="http://schemas.openxmlformats.org/officeDocument/2006/relationships/hyperlink" Target="https://mulka2.com/lapcenter/lapcombat2/runner.jsp?event=4678&amp;file=1&amp;runner=30" TargetMode="External"/><Relationship Id="rId44" Type="http://schemas.openxmlformats.org/officeDocument/2006/relationships/hyperlink" Target="https://mulka2.com/lapcenter/lapcombat2/runner.jsp?event=4678&amp;file=1&amp;runner=44" TargetMode="External"/><Relationship Id="rId4" Type="http://schemas.openxmlformats.org/officeDocument/2006/relationships/hyperlink" Target="https://mulka2.com/lapcenter/lapcombat2/runner.jsp?event=4678&amp;file=1&amp;runner=3" TargetMode="External"/><Relationship Id="rId9" Type="http://schemas.openxmlformats.org/officeDocument/2006/relationships/hyperlink" Target="https://mulka2.com/lapcenter/lapcombat2/runner.jsp?event=4678&amp;file=1&amp;runner=8" TargetMode="External"/><Relationship Id="rId14" Type="http://schemas.openxmlformats.org/officeDocument/2006/relationships/hyperlink" Target="https://mulka2.com/lapcenter/lapcombat2/runner.jsp?event=4678&amp;file=1&amp;runner=13" TargetMode="External"/><Relationship Id="rId22" Type="http://schemas.openxmlformats.org/officeDocument/2006/relationships/hyperlink" Target="https://mulka2.com/lapcenter/lapcombat2/runner.jsp?event=4678&amp;file=1&amp;runner=21" TargetMode="External"/><Relationship Id="rId27" Type="http://schemas.openxmlformats.org/officeDocument/2006/relationships/hyperlink" Target="https://mulka2.com/lapcenter/lapcombat2/runner.jsp?event=4678&amp;file=1&amp;runner=26" TargetMode="External"/><Relationship Id="rId30" Type="http://schemas.openxmlformats.org/officeDocument/2006/relationships/hyperlink" Target="https://mulka2.com/lapcenter/lapcombat2/runner.jsp?event=4678&amp;file=1&amp;runner=29" TargetMode="External"/><Relationship Id="rId35" Type="http://schemas.openxmlformats.org/officeDocument/2006/relationships/hyperlink" Target="https://mulka2.com/lapcenter/lapcombat2/runner.jsp?event=4678&amp;file=1&amp;runner=34" TargetMode="External"/><Relationship Id="rId43" Type="http://schemas.openxmlformats.org/officeDocument/2006/relationships/hyperlink" Target="https://mulka2.com/lapcenter/lapcombat2/runner.jsp?event=4678&amp;file=1&amp;runner=43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mulka2.com/lapcenter/lapcombat2/runner.jsp?event=4797&amp;file=1&amp;runner=25" TargetMode="External"/><Relationship Id="rId117" Type="http://schemas.openxmlformats.org/officeDocument/2006/relationships/hyperlink" Target="https://mulka2.com/lapcenter/lapcombat2/runner.jsp?event=4797&amp;file=1&amp;runner=72" TargetMode="External"/><Relationship Id="rId21" Type="http://schemas.openxmlformats.org/officeDocument/2006/relationships/hyperlink" Target="https://mulka2.com/lapcenter/lapcombat2/runner.jsp?event=4797&amp;file=1&amp;runner=20" TargetMode="External"/><Relationship Id="rId42" Type="http://schemas.openxmlformats.org/officeDocument/2006/relationships/hyperlink" Target="https://mulka2.com/lapcenter/lapcombat2/runner.jsp?event=4797&amp;file=1&amp;runner=41" TargetMode="External"/><Relationship Id="rId47" Type="http://schemas.openxmlformats.org/officeDocument/2006/relationships/hyperlink" Target="https://mulka2.com/lapcenter/lapcombat2/runner.jsp?event=4797&amp;file=1&amp;runner=136" TargetMode="External"/><Relationship Id="rId63" Type="http://schemas.openxmlformats.org/officeDocument/2006/relationships/hyperlink" Target="https://mulka2.com/lapcenter/lapcombat2/runner.jsp?event=4797&amp;file=1&amp;runner=126" TargetMode="External"/><Relationship Id="rId68" Type="http://schemas.openxmlformats.org/officeDocument/2006/relationships/hyperlink" Target="https://mulka2.com/lapcenter/lapcombat2/runner.jsp?event=4797&amp;file=1&amp;runner=121" TargetMode="External"/><Relationship Id="rId84" Type="http://schemas.openxmlformats.org/officeDocument/2006/relationships/hyperlink" Target="https://mulka2.com/lapcenter/lapcombat2/runner.jsp?event=4797&amp;file=1&amp;runner=105" TargetMode="External"/><Relationship Id="rId89" Type="http://schemas.openxmlformats.org/officeDocument/2006/relationships/hyperlink" Target="https://mulka2.com/lapcenter/lapcombat2/runner.jsp?event=4797&amp;file=1&amp;runner=100" TargetMode="External"/><Relationship Id="rId112" Type="http://schemas.openxmlformats.org/officeDocument/2006/relationships/hyperlink" Target="https://mulka2.com/lapcenter/lapcombat2/runner.jsp?event=4797&amp;file=1&amp;runner=77" TargetMode="External"/><Relationship Id="rId133" Type="http://schemas.openxmlformats.org/officeDocument/2006/relationships/hyperlink" Target="https://mulka2.com/lapcenter/lapcombat2/runner.jsp?event=4797&amp;file=1&amp;runner=166" TargetMode="External"/><Relationship Id="rId138" Type="http://schemas.openxmlformats.org/officeDocument/2006/relationships/hyperlink" Target="https://mulka2.com/lapcenter/lapcombat2/runner.jsp?event=4797&amp;file=1&amp;runner=171" TargetMode="External"/><Relationship Id="rId154" Type="http://schemas.openxmlformats.org/officeDocument/2006/relationships/hyperlink" Target="https://mulka2.com/lapcenter/lapcombat2/runner.jsp?event=4797&amp;file=1&amp;runner=187" TargetMode="External"/><Relationship Id="rId159" Type="http://schemas.openxmlformats.org/officeDocument/2006/relationships/hyperlink" Target="https://mulka2.com/lapcenter/lapcombat2/runner.jsp?event=4797&amp;file=1&amp;runner=200" TargetMode="External"/><Relationship Id="rId175" Type="http://schemas.openxmlformats.org/officeDocument/2006/relationships/hyperlink" Target="https://mulka2.com/lapcenter/lapcombat2/runner.jsp?event=4797&amp;file=1&amp;runner=216" TargetMode="External"/><Relationship Id="rId170" Type="http://schemas.openxmlformats.org/officeDocument/2006/relationships/hyperlink" Target="https://mulka2.com/lapcenter/lapcombat2/runner.jsp?event=4797&amp;file=1&amp;runner=211" TargetMode="External"/><Relationship Id="rId16" Type="http://schemas.openxmlformats.org/officeDocument/2006/relationships/hyperlink" Target="https://mulka2.com/lapcenter/lapcombat2/runner.jsp?event=4797&amp;file=1&amp;runner=15" TargetMode="External"/><Relationship Id="rId107" Type="http://schemas.openxmlformats.org/officeDocument/2006/relationships/hyperlink" Target="https://mulka2.com/lapcenter/lapcombat2/runner.jsp?event=4797&amp;file=1&amp;runner=82" TargetMode="External"/><Relationship Id="rId11" Type="http://schemas.openxmlformats.org/officeDocument/2006/relationships/hyperlink" Target="https://mulka2.com/lapcenter/lapcombat2/runner.jsp?event=4797&amp;file=1&amp;runner=10" TargetMode="External"/><Relationship Id="rId32" Type="http://schemas.openxmlformats.org/officeDocument/2006/relationships/hyperlink" Target="https://mulka2.com/lapcenter/lapcombat2/runner.jsp?event=4797&amp;file=1&amp;runner=31" TargetMode="External"/><Relationship Id="rId37" Type="http://schemas.openxmlformats.org/officeDocument/2006/relationships/hyperlink" Target="https://mulka2.com/lapcenter/lapcombat2/runner.jsp?event=4797&amp;file=1&amp;runner=36" TargetMode="External"/><Relationship Id="rId53" Type="http://schemas.openxmlformats.org/officeDocument/2006/relationships/hyperlink" Target="https://mulka2.com/lapcenter/lapcombat2/runner.jsp?event=4797&amp;file=1&amp;runner=137" TargetMode="External"/><Relationship Id="rId58" Type="http://schemas.openxmlformats.org/officeDocument/2006/relationships/hyperlink" Target="https://mulka2.com/lapcenter/lapcombat2/runner.jsp?event=4797&amp;file=1&amp;runner=139" TargetMode="External"/><Relationship Id="rId74" Type="http://schemas.openxmlformats.org/officeDocument/2006/relationships/hyperlink" Target="https://mulka2.com/lapcenter/lapcombat2/runner.jsp?event=4797&amp;file=1&amp;runner=115" TargetMode="External"/><Relationship Id="rId79" Type="http://schemas.openxmlformats.org/officeDocument/2006/relationships/hyperlink" Target="https://mulka2.com/lapcenter/lapcombat2/runner.jsp?event=4797&amp;file=1&amp;runner=110" TargetMode="External"/><Relationship Id="rId102" Type="http://schemas.openxmlformats.org/officeDocument/2006/relationships/hyperlink" Target="https://mulka2.com/lapcenter/lapcombat2/runner.jsp?event=4797&amp;file=1&amp;runner=87" TargetMode="External"/><Relationship Id="rId123" Type="http://schemas.openxmlformats.org/officeDocument/2006/relationships/hyperlink" Target="https://mulka2.com/lapcenter/lapcombat2/runner.jsp?event=4797&amp;file=1&amp;runner=66" TargetMode="External"/><Relationship Id="rId128" Type="http://schemas.openxmlformats.org/officeDocument/2006/relationships/hyperlink" Target="https://mulka2.com/lapcenter/lapcombat2/runner.jsp?event=4797&amp;file=1&amp;runner=61" TargetMode="External"/><Relationship Id="rId144" Type="http://schemas.openxmlformats.org/officeDocument/2006/relationships/hyperlink" Target="https://mulka2.com/lapcenter/lapcombat2/runner.jsp?event=4797&amp;file=1&amp;runner=177" TargetMode="External"/><Relationship Id="rId149" Type="http://schemas.openxmlformats.org/officeDocument/2006/relationships/hyperlink" Target="https://mulka2.com/lapcenter/lapcombat2/runner.jsp?event=4797&amp;file=1&amp;runner=182" TargetMode="External"/><Relationship Id="rId5" Type="http://schemas.openxmlformats.org/officeDocument/2006/relationships/hyperlink" Target="https://mulka2.com/lapcenter/lapcombat2/runner.jsp?event=4797&amp;file=1&amp;runner=4" TargetMode="External"/><Relationship Id="rId90" Type="http://schemas.openxmlformats.org/officeDocument/2006/relationships/hyperlink" Target="https://mulka2.com/lapcenter/lapcombat2/runner.jsp?event=4797&amp;file=1&amp;runner=98" TargetMode="External"/><Relationship Id="rId95" Type="http://schemas.openxmlformats.org/officeDocument/2006/relationships/hyperlink" Target="https://mulka2.com/lapcenter/lapcombat2/runner.jsp?event=4797&amp;file=1&amp;runner=94" TargetMode="External"/><Relationship Id="rId160" Type="http://schemas.openxmlformats.org/officeDocument/2006/relationships/hyperlink" Target="https://mulka2.com/lapcenter/lapcombat2/runner.jsp?event=4797&amp;file=1&amp;runner=201" TargetMode="External"/><Relationship Id="rId165" Type="http://schemas.openxmlformats.org/officeDocument/2006/relationships/hyperlink" Target="https://mulka2.com/lapcenter/lapcombat2/runner.jsp?event=4797&amp;file=1&amp;runner=206" TargetMode="External"/><Relationship Id="rId181" Type="http://schemas.openxmlformats.org/officeDocument/2006/relationships/hyperlink" Target="https://mulka2.com/lapcenter/lapcombat2/runner.jsp?event=4797&amp;file=1&amp;runner=222" TargetMode="External"/><Relationship Id="rId186" Type="http://schemas.openxmlformats.org/officeDocument/2006/relationships/hyperlink" Target="https://mulka2.com/lapcenter/lapcombat2/runner.jsp?event=4797&amp;file=1&amp;runner=228" TargetMode="External"/><Relationship Id="rId22" Type="http://schemas.openxmlformats.org/officeDocument/2006/relationships/hyperlink" Target="https://mulka2.com/lapcenter/lapcombat2/runner.jsp?event=4797&amp;file=1&amp;runner=21" TargetMode="External"/><Relationship Id="rId27" Type="http://schemas.openxmlformats.org/officeDocument/2006/relationships/hyperlink" Target="https://mulka2.com/lapcenter/lapcombat2/runner.jsp?event=4797&amp;file=1&amp;runner=26" TargetMode="External"/><Relationship Id="rId43" Type="http://schemas.openxmlformats.org/officeDocument/2006/relationships/hyperlink" Target="https://mulka2.com/lapcenter/lapcombat2/runner.jsp?event=4797&amp;file=1&amp;runner=42" TargetMode="External"/><Relationship Id="rId48" Type="http://schemas.openxmlformats.org/officeDocument/2006/relationships/hyperlink" Target="https://mulka2.com/lapcenter/lapcombat2/runner.jsp?event=4797&amp;file=1&amp;runner=140" TargetMode="External"/><Relationship Id="rId64" Type="http://schemas.openxmlformats.org/officeDocument/2006/relationships/hyperlink" Target="https://mulka2.com/lapcenter/lapcombat2/runner.jsp?event=4797&amp;file=1&amp;runner=125" TargetMode="External"/><Relationship Id="rId69" Type="http://schemas.openxmlformats.org/officeDocument/2006/relationships/hyperlink" Target="https://mulka2.com/lapcenter/lapcombat2/runner.jsp?event=4797&amp;file=1&amp;runner=120" TargetMode="External"/><Relationship Id="rId113" Type="http://schemas.openxmlformats.org/officeDocument/2006/relationships/hyperlink" Target="https://mulka2.com/lapcenter/lapcombat2/runner.jsp?event=4797&amp;file=1&amp;runner=76" TargetMode="External"/><Relationship Id="rId118" Type="http://schemas.openxmlformats.org/officeDocument/2006/relationships/hyperlink" Target="https://mulka2.com/lapcenter/lapcombat2/runner.jsp?event=4797&amp;file=1&amp;runner=71" TargetMode="External"/><Relationship Id="rId134" Type="http://schemas.openxmlformats.org/officeDocument/2006/relationships/hyperlink" Target="https://mulka2.com/lapcenter/lapcombat2/runner.jsp?event=4797&amp;file=1&amp;runner=167" TargetMode="External"/><Relationship Id="rId139" Type="http://schemas.openxmlformats.org/officeDocument/2006/relationships/hyperlink" Target="https://mulka2.com/lapcenter/lapcombat2/runner.jsp?event=4797&amp;file=1&amp;runner=172" TargetMode="External"/><Relationship Id="rId80" Type="http://schemas.openxmlformats.org/officeDocument/2006/relationships/hyperlink" Target="https://mulka2.com/lapcenter/lapcombat2/runner.jsp?event=4797&amp;file=1&amp;runner=109" TargetMode="External"/><Relationship Id="rId85" Type="http://schemas.openxmlformats.org/officeDocument/2006/relationships/hyperlink" Target="https://mulka2.com/lapcenter/lapcombat2/runner.jsp?event=4797&amp;file=1&amp;runner=104" TargetMode="External"/><Relationship Id="rId150" Type="http://schemas.openxmlformats.org/officeDocument/2006/relationships/hyperlink" Target="https://mulka2.com/lapcenter/lapcombat2/runner.jsp?event=4797&amp;file=1&amp;runner=183" TargetMode="External"/><Relationship Id="rId155" Type="http://schemas.openxmlformats.org/officeDocument/2006/relationships/hyperlink" Target="https://mulka2.com/lapcenter/lapcombat2/runner.jsp?event=4797&amp;file=1&amp;runner=188" TargetMode="External"/><Relationship Id="rId171" Type="http://schemas.openxmlformats.org/officeDocument/2006/relationships/hyperlink" Target="https://mulka2.com/lapcenter/lapcombat2/runner.jsp?event=4797&amp;file=1&amp;runner=212" TargetMode="External"/><Relationship Id="rId176" Type="http://schemas.openxmlformats.org/officeDocument/2006/relationships/hyperlink" Target="https://mulka2.com/lapcenter/lapcombat2/runner.jsp?event=4797&amp;file=1&amp;runner=217" TargetMode="External"/><Relationship Id="rId12" Type="http://schemas.openxmlformats.org/officeDocument/2006/relationships/hyperlink" Target="https://mulka2.com/lapcenter/lapcombat2/runner.jsp?event=4797&amp;file=1&amp;runner=11" TargetMode="External"/><Relationship Id="rId17" Type="http://schemas.openxmlformats.org/officeDocument/2006/relationships/hyperlink" Target="https://mulka2.com/lapcenter/lapcombat2/runner.jsp?event=4797&amp;file=1&amp;runner=16" TargetMode="External"/><Relationship Id="rId33" Type="http://schemas.openxmlformats.org/officeDocument/2006/relationships/hyperlink" Target="https://mulka2.com/lapcenter/lapcombat2/runner.jsp?event=4797&amp;file=1&amp;runner=32" TargetMode="External"/><Relationship Id="rId38" Type="http://schemas.openxmlformats.org/officeDocument/2006/relationships/hyperlink" Target="https://mulka2.com/lapcenter/lapcombat2/runner.jsp?event=4797&amp;file=1&amp;runner=37" TargetMode="External"/><Relationship Id="rId59" Type="http://schemas.openxmlformats.org/officeDocument/2006/relationships/hyperlink" Target="https://mulka2.com/lapcenter/lapcombat2/runner.jsp?event=4797&amp;file=1&amp;runner=130" TargetMode="External"/><Relationship Id="rId103" Type="http://schemas.openxmlformats.org/officeDocument/2006/relationships/hyperlink" Target="https://mulka2.com/lapcenter/lapcombat2/runner.jsp?event=4797&amp;file=1&amp;runner=86" TargetMode="External"/><Relationship Id="rId108" Type="http://schemas.openxmlformats.org/officeDocument/2006/relationships/hyperlink" Target="https://mulka2.com/lapcenter/lapcombat2/runner.jsp?event=4797&amp;file=1&amp;runner=81" TargetMode="External"/><Relationship Id="rId124" Type="http://schemas.openxmlformats.org/officeDocument/2006/relationships/hyperlink" Target="https://mulka2.com/lapcenter/lapcombat2/runner.jsp?event=4797&amp;file=1&amp;runner=65" TargetMode="External"/><Relationship Id="rId129" Type="http://schemas.openxmlformats.org/officeDocument/2006/relationships/hyperlink" Target="https://mulka2.com/lapcenter/lapcombat2/runner.jsp?event=4797&amp;file=1&amp;runner=162" TargetMode="External"/><Relationship Id="rId54" Type="http://schemas.openxmlformats.org/officeDocument/2006/relationships/hyperlink" Target="https://mulka2.com/lapcenter/lapcombat2/runner.jsp?event=4797&amp;file=1&amp;runner=132" TargetMode="External"/><Relationship Id="rId70" Type="http://schemas.openxmlformats.org/officeDocument/2006/relationships/hyperlink" Target="https://mulka2.com/lapcenter/lapcombat2/runner.jsp?event=4797&amp;file=1&amp;runner=119" TargetMode="External"/><Relationship Id="rId75" Type="http://schemas.openxmlformats.org/officeDocument/2006/relationships/hyperlink" Target="https://mulka2.com/lapcenter/lapcombat2/runner.jsp?event=4797&amp;file=1&amp;runner=114" TargetMode="External"/><Relationship Id="rId91" Type="http://schemas.openxmlformats.org/officeDocument/2006/relationships/hyperlink" Target="https://mulka2.com/lapcenter/lapcombat2/runner.jsp?event=4797&amp;file=1&amp;runner=99" TargetMode="External"/><Relationship Id="rId96" Type="http://schemas.openxmlformats.org/officeDocument/2006/relationships/hyperlink" Target="https://mulka2.com/lapcenter/lapcombat2/runner.jsp?event=4797&amp;file=1&amp;runner=93" TargetMode="External"/><Relationship Id="rId140" Type="http://schemas.openxmlformats.org/officeDocument/2006/relationships/hyperlink" Target="https://mulka2.com/lapcenter/lapcombat2/runner.jsp?event=4797&amp;file=1&amp;runner=173" TargetMode="External"/><Relationship Id="rId145" Type="http://schemas.openxmlformats.org/officeDocument/2006/relationships/hyperlink" Target="https://mulka2.com/lapcenter/lapcombat2/runner.jsp?event=4797&amp;file=1&amp;runner=178" TargetMode="External"/><Relationship Id="rId161" Type="http://schemas.openxmlformats.org/officeDocument/2006/relationships/hyperlink" Target="https://mulka2.com/lapcenter/lapcombat2/runner.jsp?event=4797&amp;file=1&amp;runner=202" TargetMode="External"/><Relationship Id="rId166" Type="http://schemas.openxmlformats.org/officeDocument/2006/relationships/hyperlink" Target="https://mulka2.com/lapcenter/lapcombat2/runner.jsp?event=4797&amp;file=1&amp;runner=207" TargetMode="External"/><Relationship Id="rId182" Type="http://schemas.openxmlformats.org/officeDocument/2006/relationships/hyperlink" Target="https://mulka2.com/lapcenter/lapcombat2/runner.jsp?event=4797&amp;file=1&amp;runner=223" TargetMode="External"/><Relationship Id="rId187" Type="http://schemas.openxmlformats.org/officeDocument/2006/relationships/hyperlink" Target="https://mulka2.com/lapcenter/lapcombat2/runner.jsp?event=4797&amp;file=1&amp;runner=230" TargetMode="External"/><Relationship Id="rId1" Type="http://schemas.openxmlformats.org/officeDocument/2006/relationships/hyperlink" Target="https://mulka2.com/lapcenter/lapcombat2/runner.jsp?event=4797&amp;file=1&amp;runner=0" TargetMode="External"/><Relationship Id="rId6" Type="http://schemas.openxmlformats.org/officeDocument/2006/relationships/hyperlink" Target="https://mulka2.com/lapcenter/lapcombat2/runner.jsp?event=4797&amp;file=1&amp;runner=5" TargetMode="External"/><Relationship Id="rId23" Type="http://schemas.openxmlformats.org/officeDocument/2006/relationships/hyperlink" Target="https://mulka2.com/lapcenter/lapcombat2/runner.jsp?event=4797&amp;file=1&amp;runner=22" TargetMode="External"/><Relationship Id="rId28" Type="http://schemas.openxmlformats.org/officeDocument/2006/relationships/hyperlink" Target="https://mulka2.com/lapcenter/lapcombat2/runner.jsp?event=4797&amp;file=1&amp;runner=27" TargetMode="External"/><Relationship Id="rId49" Type="http://schemas.openxmlformats.org/officeDocument/2006/relationships/hyperlink" Target="https://mulka2.com/lapcenter/lapcombat2/runner.jsp?event=4797&amp;file=1&amp;runner=141" TargetMode="External"/><Relationship Id="rId114" Type="http://schemas.openxmlformats.org/officeDocument/2006/relationships/hyperlink" Target="https://mulka2.com/lapcenter/lapcombat2/runner.jsp?event=4797&amp;file=1&amp;runner=75" TargetMode="External"/><Relationship Id="rId119" Type="http://schemas.openxmlformats.org/officeDocument/2006/relationships/hyperlink" Target="https://mulka2.com/lapcenter/lapcombat2/runner.jsp?event=4797&amp;file=1&amp;runner=70" TargetMode="External"/><Relationship Id="rId44" Type="http://schemas.openxmlformats.org/officeDocument/2006/relationships/hyperlink" Target="https://mulka2.com/lapcenter/lapcombat2/runner.jsp?event=4797&amp;file=1&amp;runner=43" TargetMode="External"/><Relationship Id="rId60" Type="http://schemas.openxmlformats.org/officeDocument/2006/relationships/hyperlink" Target="https://mulka2.com/lapcenter/lapcombat2/runner.jsp?event=4797&amp;file=1&amp;runner=129" TargetMode="External"/><Relationship Id="rId65" Type="http://schemas.openxmlformats.org/officeDocument/2006/relationships/hyperlink" Target="https://mulka2.com/lapcenter/lapcombat2/runner.jsp?event=4797&amp;file=1&amp;runner=124" TargetMode="External"/><Relationship Id="rId81" Type="http://schemas.openxmlformats.org/officeDocument/2006/relationships/hyperlink" Target="https://mulka2.com/lapcenter/lapcombat2/runner.jsp?event=4797&amp;file=1&amp;runner=108" TargetMode="External"/><Relationship Id="rId86" Type="http://schemas.openxmlformats.org/officeDocument/2006/relationships/hyperlink" Target="https://mulka2.com/lapcenter/lapcombat2/runner.jsp?event=4797&amp;file=1&amp;runner=103" TargetMode="External"/><Relationship Id="rId130" Type="http://schemas.openxmlformats.org/officeDocument/2006/relationships/hyperlink" Target="https://mulka2.com/lapcenter/lapcombat2/runner.jsp?event=4797&amp;file=1&amp;runner=163" TargetMode="External"/><Relationship Id="rId135" Type="http://schemas.openxmlformats.org/officeDocument/2006/relationships/hyperlink" Target="https://mulka2.com/lapcenter/lapcombat2/runner.jsp?event=4797&amp;file=1&amp;runner=168" TargetMode="External"/><Relationship Id="rId151" Type="http://schemas.openxmlformats.org/officeDocument/2006/relationships/hyperlink" Target="https://mulka2.com/lapcenter/lapcombat2/runner.jsp?event=4797&amp;file=1&amp;runner=184" TargetMode="External"/><Relationship Id="rId156" Type="http://schemas.openxmlformats.org/officeDocument/2006/relationships/hyperlink" Target="https://mulka2.com/lapcenter/lapcombat2/runner.jsp?event=4797&amp;file=1&amp;runner=189" TargetMode="External"/><Relationship Id="rId177" Type="http://schemas.openxmlformats.org/officeDocument/2006/relationships/hyperlink" Target="https://mulka2.com/lapcenter/lapcombat2/runner.jsp?event=4797&amp;file=1&amp;runner=218" TargetMode="External"/><Relationship Id="rId172" Type="http://schemas.openxmlformats.org/officeDocument/2006/relationships/hyperlink" Target="https://mulka2.com/lapcenter/lapcombat2/runner.jsp?event=4797&amp;file=1&amp;runner=213" TargetMode="External"/><Relationship Id="rId13" Type="http://schemas.openxmlformats.org/officeDocument/2006/relationships/hyperlink" Target="https://mulka2.com/lapcenter/lapcombat2/runner.jsp?event=4797&amp;file=1&amp;runner=12" TargetMode="External"/><Relationship Id="rId18" Type="http://schemas.openxmlformats.org/officeDocument/2006/relationships/hyperlink" Target="https://mulka2.com/lapcenter/lapcombat2/runner.jsp?event=4797&amp;file=1&amp;runner=17" TargetMode="External"/><Relationship Id="rId39" Type="http://schemas.openxmlformats.org/officeDocument/2006/relationships/hyperlink" Target="https://mulka2.com/lapcenter/lapcombat2/runner.jsp?event=4797&amp;file=1&amp;runner=38" TargetMode="External"/><Relationship Id="rId109" Type="http://schemas.openxmlformats.org/officeDocument/2006/relationships/hyperlink" Target="https://mulka2.com/lapcenter/lapcombat2/runner.jsp?event=4797&amp;file=1&amp;runner=80" TargetMode="External"/><Relationship Id="rId34" Type="http://schemas.openxmlformats.org/officeDocument/2006/relationships/hyperlink" Target="https://mulka2.com/lapcenter/lapcombat2/runner.jsp?event=4797&amp;file=1&amp;runner=33" TargetMode="External"/><Relationship Id="rId50" Type="http://schemas.openxmlformats.org/officeDocument/2006/relationships/hyperlink" Target="https://mulka2.com/lapcenter/lapcombat2/runner.jsp?event=4797&amp;file=1&amp;runner=131" TargetMode="External"/><Relationship Id="rId55" Type="http://schemas.openxmlformats.org/officeDocument/2006/relationships/hyperlink" Target="https://mulka2.com/lapcenter/lapcombat2/runner.jsp?event=4797&amp;file=1&amp;runner=142" TargetMode="External"/><Relationship Id="rId76" Type="http://schemas.openxmlformats.org/officeDocument/2006/relationships/hyperlink" Target="https://mulka2.com/lapcenter/lapcombat2/runner.jsp?event=4797&amp;file=1&amp;runner=113" TargetMode="External"/><Relationship Id="rId97" Type="http://schemas.openxmlformats.org/officeDocument/2006/relationships/hyperlink" Target="https://mulka2.com/lapcenter/lapcombat2/runner.jsp?event=4797&amp;file=1&amp;runner=92" TargetMode="External"/><Relationship Id="rId104" Type="http://schemas.openxmlformats.org/officeDocument/2006/relationships/hyperlink" Target="https://mulka2.com/lapcenter/lapcombat2/runner.jsp?event=4797&amp;file=1&amp;runner=85" TargetMode="External"/><Relationship Id="rId120" Type="http://schemas.openxmlformats.org/officeDocument/2006/relationships/hyperlink" Target="https://mulka2.com/lapcenter/lapcombat2/runner.jsp?event=4797&amp;file=1&amp;runner=69" TargetMode="External"/><Relationship Id="rId125" Type="http://schemas.openxmlformats.org/officeDocument/2006/relationships/hyperlink" Target="https://mulka2.com/lapcenter/lapcombat2/runner.jsp?event=4797&amp;file=1&amp;runner=64" TargetMode="External"/><Relationship Id="rId141" Type="http://schemas.openxmlformats.org/officeDocument/2006/relationships/hyperlink" Target="https://mulka2.com/lapcenter/lapcombat2/runner.jsp?event=4797&amp;file=1&amp;runner=174" TargetMode="External"/><Relationship Id="rId146" Type="http://schemas.openxmlformats.org/officeDocument/2006/relationships/hyperlink" Target="https://mulka2.com/lapcenter/lapcombat2/runner.jsp?event=4797&amp;file=1&amp;runner=179" TargetMode="External"/><Relationship Id="rId167" Type="http://schemas.openxmlformats.org/officeDocument/2006/relationships/hyperlink" Target="https://mulka2.com/lapcenter/lapcombat2/runner.jsp?event=4797&amp;file=1&amp;runner=208" TargetMode="External"/><Relationship Id="rId188" Type="http://schemas.openxmlformats.org/officeDocument/2006/relationships/hyperlink" Target="https://mulka2.com/lapcenter/lapcombat2/runner.jsp?event=4797&amp;file=1&amp;runner=229" TargetMode="External"/><Relationship Id="rId7" Type="http://schemas.openxmlformats.org/officeDocument/2006/relationships/hyperlink" Target="https://mulka2.com/lapcenter/lapcombat2/runner.jsp?event=4797&amp;file=1&amp;runner=6" TargetMode="External"/><Relationship Id="rId71" Type="http://schemas.openxmlformats.org/officeDocument/2006/relationships/hyperlink" Target="https://mulka2.com/lapcenter/lapcombat2/runner.jsp?event=4797&amp;file=1&amp;runner=118" TargetMode="External"/><Relationship Id="rId92" Type="http://schemas.openxmlformats.org/officeDocument/2006/relationships/hyperlink" Target="https://mulka2.com/lapcenter/lapcombat2/runner.jsp?event=4797&amp;file=1&amp;runner=97" TargetMode="External"/><Relationship Id="rId162" Type="http://schemas.openxmlformats.org/officeDocument/2006/relationships/hyperlink" Target="https://mulka2.com/lapcenter/lapcombat2/runner.jsp?event=4797&amp;file=1&amp;runner=203" TargetMode="External"/><Relationship Id="rId183" Type="http://schemas.openxmlformats.org/officeDocument/2006/relationships/hyperlink" Target="https://mulka2.com/lapcenter/lapcombat2/runner.jsp?event=4797&amp;file=1&amp;runner=227" TargetMode="External"/><Relationship Id="rId2" Type="http://schemas.openxmlformats.org/officeDocument/2006/relationships/hyperlink" Target="https://mulka2.com/lapcenter/lapcombat2/runner.jsp?event=4797&amp;file=1&amp;runner=1" TargetMode="External"/><Relationship Id="rId29" Type="http://schemas.openxmlformats.org/officeDocument/2006/relationships/hyperlink" Target="https://mulka2.com/lapcenter/lapcombat2/runner.jsp?event=4797&amp;file=1&amp;runner=28" TargetMode="External"/><Relationship Id="rId24" Type="http://schemas.openxmlformats.org/officeDocument/2006/relationships/hyperlink" Target="https://mulka2.com/lapcenter/lapcombat2/runner.jsp?event=4797&amp;file=1&amp;runner=23" TargetMode="External"/><Relationship Id="rId40" Type="http://schemas.openxmlformats.org/officeDocument/2006/relationships/hyperlink" Target="https://mulka2.com/lapcenter/lapcombat2/runner.jsp?event=4797&amp;file=1&amp;runner=39" TargetMode="External"/><Relationship Id="rId45" Type="http://schemas.openxmlformats.org/officeDocument/2006/relationships/hyperlink" Target="https://mulka2.com/lapcenter/lapcombat2/runner.jsp?event=4797&amp;file=1&amp;runner=44" TargetMode="External"/><Relationship Id="rId66" Type="http://schemas.openxmlformats.org/officeDocument/2006/relationships/hyperlink" Target="https://mulka2.com/lapcenter/lapcombat2/runner.jsp?event=4797&amp;file=1&amp;runner=123" TargetMode="External"/><Relationship Id="rId87" Type="http://schemas.openxmlformats.org/officeDocument/2006/relationships/hyperlink" Target="https://mulka2.com/lapcenter/lapcombat2/runner.jsp?event=4797&amp;file=1&amp;runner=102" TargetMode="External"/><Relationship Id="rId110" Type="http://schemas.openxmlformats.org/officeDocument/2006/relationships/hyperlink" Target="https://mulka2.com/lapcenter/lapcombat2/runner.jsp?event=4797&amp;file=1&amp;runner=79" TargetMode="External"/><Relationship Id="rId115" Type="http://schemas.openxmlformats.org/officeDocument/2006/relationships/hyperlink" Target="https://mulka2.com/lapcenter/lapcombat2/runner.jsp?event=4797&amp;file=1&amp;runner=74" TargetMode="External"/><Relationship Id="rId131" Type="http://schemas.openxmlformats.org/officeDocument/2006/relationships/hyperlink" Target="https://mulka2.com/lapcenter/lapcombat2/runner.jsp?event=4797&amp;file=1&amp;runner=164" TargetMode="External"/><Relationship Id="rId136" Type="http://schemas.openxmlformats.org/officeDocument/2006/relationships/hyperlink" Target="https://mulka2.com/lapcenter/lapcombat2/runner.jsp?event=4797&amp;file=1&amp;runner=169" TargetMode="External"/><Relationship Id="rId157" Type="http://schemas.openxmlformats.org/officeDocument/2006/relationships/hyperlink" Target="https://mulka2.com/lapcenter/lapcombat2/runner.jsp?event=4797&amp;file=1&amp;runner=190" TargetMode="External"/><Relationship Id="rId178" Type="http://schemas.openxmlformats.org/officeDocument/2006/relationships/hyperlink" Target="https://mulka2.com/lapcenter/lapcombat2/runner.jsp?event=4797&amp;file=1&amp;runner=219" TargetMode="External"/><Relationship Id="rId61" Type="http://schemas.openxmlformats.org/officeDocument/2006/relationships/hyperlink" Target="https://mulka2.com/lapcenter/lapcombat2/runner.jsp?event=4797&amp;file=1&amp;runner=128" TargetMode="External"/><Relationship Id="rId82" Type="http://schemas.openxmlformats.org/officeDocument/2006/relationships/hyperlink" Target="https://mulka2.com/lapcenter/lapcombat2/runner.jsp?event=4797&amp;file=1&amp;runner=107" TargetMode="External"/><Relationship Id="rId152" Type="http://schemas.openxmlformats.org/officeDocument/2006/relationships/hyperlink" Target="https://mulka2.com/lapcenter/lapcombat2/runner.jsp?event=4797&amp;file=1&amp;runner=185" TargetMode="External"/><Relationship Id="rId173" Type="http://schemas.openxmlformats.org/officeDocument/2006/relationships/hyperlink" Target="https://mulka2.com/lapcenter/lapcombat2/runner.jsp?event=4797&amp;file=1&amp;runner=214" TargetMode="External"/><Relationship Id="rId19" Type="http://schemas.openxmlformats.org/officeDocument/2006/relationships/hyperlink" Target="https://mulka2.com/lapcenter/lapcombat2/runner.jsp?event=4797&amp;file=1&amp;runner=18" TargetMode="External"/><Relationship Id="rId14" Type="http://schemas.openxmlformats.org/officeDocument/2006/relationships/hyperlink" Target="https://mulka2.com/lapcenter/lapcombat2/runner.jsp?event=4797&amp;file=1&amp;runner=13" TargetMode="External"/><Relationship Id="rId30" Type="http://schemas.openxmlformats.org/officeDocument/2006/relationships/hyperlink" Target="https://mulka2.com/lapcenter/lapcombat2/runner.jsp?event=4797&amp;file=1&amp;runner=29" TargetMode="External"/><Relationship Id="rId35" Type="http://schemas.openxmlformats.org/officeDocument/2006/relationships/hyperlink" Target="https://mulka2.com/lapcenter/lapcombat2/runner.jsp?event=4797&amp;file=1&amp;runner=34" TargetMode="External"/><Relationship Id="rId56" Type="http://schemas.openxmlformats.org/officeDocument/2006/relationships/hyperlink" Target="https://mulka2.com/lapcenter/lapcombat2/runner.jsp?event=4797&amp;file=1&amp;runner=135" TargetMode="External"/><Relationship Id="rId77" Type="http://schemas.openxmlformats.org/officeDocument/2006/relationships/hyperlink" Target="https://mulka2.com/lapcenter/lapcombat2/runner.jsp?event=4797&amp;file=1&amp;runner=112" TargetMode="External"/><Relationship Id="rId100" Type="http://schemas.openxmlformats.org/officeDocument/2006/relationships/hyperlink" Target="https://mulka2.com/lapcenter/lapcombat2/runner.jsp?event=4797&amp;file=1&amp;runner=89" TargetMode="External"/><Relationship Id="rId105" Type="http://schemas.openxmlformats.org/officeDocument/2006/relationships/hyperlink" Target="https://mulka2.com/lapcenter/lapcombat2/runner.jsp?event=4797&amp;file=1&amp;runner=84" TargetMode="External"/><Relationship Id="rId126" Type="http://schemas.openxmlformats.org/officeDocument/2006/relationships/hyperlink" Target="https://mulka2.com/lapcenter/lapcombat2/runner.jsp?event=4797&amp;file=1&amp;runner=63" TargetMode="External"/><Relationship Id="rId147" Type="http://schemas.openxmlformats.org/officeDocument/2006/relationships/hyperlink" Target="https://mulka2.com/lapcenter/lapcombat2/runner.jsp?event=4797&amp;file=1&amp;runner=180" TargetMode="External"/><Relationship Id="rId168" Type="http://schemas.openxmlformats.org/officeDocument/2006/relationships/hyperlink" Target="https://mulka2.com/lapcenter/lapcombat2/runner.jsp?event=4797&amp;file=1&amp;runner=209" TargetMode="External"/><Relationship Id="rId8" Type="http://schemas.openxmlformats.org/officeDocument/2006/relationships/hyperlink" Target="https://mulka2.com/lapcenter/lapcombat2/runner.jsp?event=4797&amp;file=1&amp;runner=7" TargetMode="External"/><Relationship Id="rId51" Type="http://schemas.openxmlformats.org/officeDocument/2006/relationships/hyperlink" Target="https://mulka2.com/lapcenter/lapcombat2/runner.jsp?event=4797&amp;file=1&amp;runner=134" TargetMode="External"/><Relationship Id="rId72" Type="http://schemas.openxmlformats.org/officeDocument/2006/relationships/hyperlink" Target="https://mulka2.com/lapcenter/lapcombat2/runner.jsp?event=4797&amp;file=1&amp;runner=117" TargetMode="External"/><Relationship Id="rId93" Type="http://schemas.openxmlformats.org/officeDocument/2006/relationships/hyperlink" Target="https://mulka2.com/lapcenter/lapcombat2/runner.jsp?event=4797&amp;file=1&amp;runner=96" TargetMode="External"/><Relationship Id="rId98" Type="http://schemas.openxmlformats.org/officeDocument/2006/relationships/hyperlink" Target="https://mulka2.com/lapcenter/lapcombat2/runner.jsp?event=4797&amp;file=1&amp;runner=91" TargetMode="External"/><Relationship Id="rId121" Type="http://schemas.openxmlformats.org/officeDocument/2006/relationships/hyperlink" Target="https://mulka2.com/lapcenter/lapcombat2/runner.jsp?event=4797&amp;file=1&amp;runner=68" TargetMode="External"/><Relationship Id="rId142" Type="http://schemas.openxmlformats.org/officeDocument/2006/relationships/hyperlink" Target="https://mulka2.com/lapcenter/lapcombat2/runner.jsp?event=4797&amp;file=1&amp;runner=175" TargetMode="External"/><Relationship Id="rId163" Type="http://schemas.openxmlformats.org/officeDocument/2006/relationships/hyperlink" Target="https://mulka2.com/lapcenter/lapcombat2/runner.jsp?event=4797&amp;file=1&amp;runner=204" TargetMode="External"/><Relationship Id="rId184" Type="http://schemas.openxmlformats.org/officeDocument/2006/relationships/hyperlink" Target="https://mulka2.com/lapcenter/lapcombat2/runner.jsp?event=4797&amp;file=1&amp;runner=224" TargetMode="External"/><Relationship Id="rId189" Type="http://schemas.openxmlformats.org/officeDocument/2006/relationships/hyperlink" Target="https://mulka2.com/lapcenter/lapcombat2/runner.jsp?event=4797&amp;file=1&amp;runner=225" TargetMode="External"/><Relationship Id="rId3" Type="http://schemas.openxmlformats.org/officeDocument/2006/relationships/hyperlink" Target="https://mulka2.com/lapcenter/lapcombat2/runner.jsp?event=4797&amp;file=1&amp;runner=2" TargetMode="External"/><Relationship Id="rId25" Type="http://schemas.openxmlformats.org/officeDocument/2006/relationships/hyperlink" Target="https://mulka2.com/lapcenter/lapcombat2/runner.jsp?event=4797&amp;file=1&amp;runner=24" TargetMode="External"/><Relationship Id="rId46" Type="http://schemas.openxmlformats.org/officeDocument/2006/relationships/hyperlink" Target="https://mulka2.com/lapcenter/lapcombat2/runner.jsp?event=4797&amp;file=1&amp;runner=45" TargetMode="External"/><Relationship Id="rId67" Type="http://schemas.openxmlformats.org/officeDocument/2006/relationships/hyperlink" Target="https://mulka2.com/lapcenter/lapcombat2/runner.jsp?event=4797&amp;file=1&amp;runner=122" TargetMode="External"/><Relationship Id="rId116" Type="http://schemas.openxmlformats.org/officeDocument/2006/relationships/hyperlink" Target="https://mulka2.com/lapcenter/lapcombat2/runner.jsp?event=4797&amp;file=1&amp;runner=73" TargetMode="External"/><Relationship Id="rId137" Type="http://schemas.openxmlformats.org/officeDocument/2006/relationships/hyperlink" Target="https://mulka2.com/lapcenter/lapcombat2/runner.jsp?event=4797&amp;file=1&amp;runner=170" TargetMode="External"/><Relationship Id="rId158" Type="http://schemas.openxmlformats.org/officeDocument/2006/relationships/hyperlink" Target="https://mulka2.com/lapcenter/lapcombat2/runner.jsp?event=4797&amp;file=1&amp;runner=199" TargetMode="External"/><Relationship Id="rId20" Type="http://schemas.openxmlformats.org/officeDocument/2006/relationships/hyperlink" Target="https://mulka2.com/lapcenter/lapcombat2/runner.jsp?event=4797&amp;file=1&amp;runner=19" TargetMode="External"/><Relationship Id="rId41" Type="http://schemas.openxmlformats.org/officeDocument/2006/relationships/hyperlink" Target="https://mulka2.com/lapcenter/lapcombat2/runner.jsp?event=4797&amp;file=1&amp;runner=40" TargetMode="External"/><Relationship Id="rId62" Type="http://schemas.openxmlformats.org/officeDocument/2006/relationships/hyperlink" Target="https://mulka2.com/lapcenter/lapcombat2/runner.jsp?event=4797&amp;file=1&amp;runner=127" TargetMode="External"/><Relationship Id="rId83" Type="http://schemas.openxmlformats.org/officeDocument/2006/relationships/hyperlink" Target="https://mulka2.com/lapcenter/lapcombat2/runner.jsp?event=4797&amp;file=1&amp;runner=106" TargetMode="External"/><Relationship Id="rId88" Type="http://schemas.openxmlformats.org/officeDocument/2006/relationships/hyperlink" Target="https://mulka2.com/lapcenter/lapcombat2/runner.jsp?event=4797&amp;file=1&amp;runner=101" TargetMode="External"/><Relationship Id="rId111" Type="http://schemas.openxmlformats.org/officeDocument/2006/relationships/hyperlink" Target="https://mulka2.com/lapcenter/lapcombat2/runner.jsp?event=4797&amp;file=1&amp;runner=78" TargetMode="External"/><Relationship Id="rId132" Type="http://schemas.openxmlformats.org/officeDocument/2006/relationships/hyperlink" Target="https://mulka2.com/lapcenter/lapcombat2/runner.jsp?event=4797&amp;file=1&amp;runner=165" TargetMode="External"/><Relationship Id="rId153" Type="http://schemas.openxmlformats.org/officeDocument/2006/relationships/hyperlink" Target="https://mulka2.com/lapcenter/lapcombat2/runner.jsp?event=4797&amp;file=1&amp;runner=186" TargetMode="External"/><Relationship Id="rId174" Type="http://schemas.openxmlformats.org/officeDocument/2006/relationships/hyperlink" Target="https://mulka2.com/lapcenter/lapcombat2/runner.jsp?event=4797&amp;file=1&amp;runner=215" TargetMode="External"/><Relationship Id="rId179" Type="http://schemas.openxmlformats.org/officeDocument/2006/relationships/hyperlink" Target="https://mulka2.com/lapcenter/lapcombat2/runner.jsp?event=4797&amp;file=1&amp;runner=220" TargetMode="External"/><Relationship Id="rId190" Type="http://schemas.openxmlformats.org/officeDocument/2006/relationships/printerSettings" Target="../printerSettings/printerSettings8.bin"/><Relationship Id="rId15" Type="http://schemas.openxmlformats.org/officeDocument/2006/relationships/hyperlink" Target="https://mulka2.com/lapcenter/lapcombat2/runner.jsp?event=4797&amp;file=1&amp;runner=14" TargetMode="External"/><Relationship Id="rId36" Type="http://schemas.openxmlformats.org/officeDocument/2006/relationships/hyperlink" Target="https://mulka2.com/lapcenter/lapcombat2/runner.jsp?event=4797&amp;file=1&amp;runner=35" TargetMode="External"/><Relationship Id="rId57" Type="http://schemas.openxmlformats.org/officeDocument/2006/relationships/hyperlink" Target="https://mulka2.com/lapcenter/lapcombat2/runner.jsp?event=4797&amp;file=1&amp;runner=138" TargetMode="External"/><Relationship Id="rId106" Type="http://schemas.openxmlformats.org/officeDocument/2006/relationships/hyperlink" Target="https://mulka2.com/lapcenter/lapcombat2/runner.jsp?event=4797&amp;file=1&amp;runner=83" TargetMode="External"/><Relationship Id="rId127" Type="http://schemas.openxmlformats.org/officeDocument/2006/relationships/hyperlink" Target="https://mulka2.com/lapcenter/lapcombat2/runner.jsp?event=4797&amp;file=1&amp;runner=62" TargetMode="External"/><Relationship Id="rId10" Type="http://schemas.openxmlformats.org/officeDocument/2006/relationships/hyperlink" Target="https://mulka2.com/lapcenter/lapcombat2/runner.jsp?event=4797&amp;file=1&amp;runner=9" TargetMode="External"/><Relationship Id="rId31" Type="http://schemas.openxmlformats.org/officeDocument/2006/relationships/hyperlink" Target="https://mulka2.com/lapcenter/lapcombat2/runner.jsp?event=4797&amp;file=1&amp;runner=30" TargetMode="External"/><Relationship Id="rId52" Type="http://schemas.openxmlformats.org/officeDocument/2006/relationships/hyperlink" Target="https://mulka2.com/lapcenter/lapcombat2/runner.jsp?event=4797&amp;file=1&amp;runner=133" TargetMode="External"/><Relationship Id="rId73" Type="http://schemas.openxmlformats.org/officeDocument/2006/relationships/hyperlink" Target="https://mulka2.com/lapcenter/lapcombat2/runner.jsp?event=4797&amp;file=1&amp;runner=116" TargetMode="External"/><Relationship Id="rId78" Type="http://schemas.openxmlformats.org/officeDocument/2006/relationships/hyperlink" Target="https://mulka2.com/lapcenter/lapcombat2/runner.jsp?event=4797&amp;file=1&amp;runner=111" TargetMode="External"/><Relationship Id="rId94" Type="http://schemas.openxmlformats.org/officeDocument/2006/relationships/hyperlink" Target="https://mulka2.com/lapcenter/lapcombat2/runner.jsp?event=4797&amp;file=1&amp;runner=95" TargetMode="External"/><Relationship Id="rId99" Type="http://schemas.openxmlformats.org/officeDocument/2006/relationships/hyperlink" Target="https://mulka2.com/lapcenter/lapcombat2/runner.jsp?event=4797&amp;file=1&amp;runner=90" TargetMode="External"/><Relationship Id="rId101" Type="http://schemas.openxmlformats.org/officeDocument/2006/relationships/hyperlink" Target="https://mulka2.com/lapcenter/lapcombat2/runner.jsp?event=4797&amp;file=1&amp;runner=88" TargetMode="External"/><Relationship Id="rId122" Type="http://schemas.openxmlformats.org/officeDocument/2006/relationships/hyperlink" Target="https://mulka2.com/lapcenter/lapcombat2/runner.jsp?event=4797&amp;file=1&amp;runner=67" TargetMode="External"/><Relationship Id="rId143" Type="http://schemas.openxmlformats.org/officeDocument/2006/relationships/hyperlink" Target="https://mulka2.com/lapcenter/lapcombat2/runner.jsp?event=4797&amp;file=1&amp;runner=176" TargetMode="External"/><Relationship Id="rId148" Type="http://schemas.openxmlformats.org/officeDocument/2006/relationships/hyperlink" Target="https://mulka2.com/lapcenter/lapcombat2/runner.jsp?event=4797&amp;file=1&amp;runner=181" TargetMode="External"/><Relationship Id="rId164" Type="http://schemas.openxmlformats.org/officeDocument/2006/relationships/hyperlink" Target="https://mulka2.com/lapcenter/lapcombat2/runner.jsp?event=4797&amp;file=1&amp;runner=205" TargetMode="External"/><Relationship Id="rId169" Type="http://schemas.openxmlformats.org/officeDocument/2006/relationships/hyperlink" Target="https://mulka2.com/lapcenter/lapcombat2/runner.jsp?event=4797&amp;file=1&amp;runner=210" TargetMode="External"/><Relationship Id="rId185" Type="http://schemas.openxmlformats.org/officeDocument/2006/relationships/hyperlink" Target="https://mulka2.com/lapcenter/lapcombat2/runner.jsp?event=4797&amp;file=1&amp;runner=226" TargetMode="External"/><Relationship Id="rId4" Type="http://schemas.openxmlformats.org/officeDocument/2006/relationships/hyperlink" Target="https://mulka2.com/lapcenter/lapcombat2/runner.jsp?event=4797&amp;file=1&amp;runner=3" TargetMode="External"/><Relationship Id="rId9" Type="http://schemas.openxmlformats.org/officeDocument/2006/relationships/hyperlink" Target="https://mulka2.com/lapcenter/lapcombat2/runner.jsp?event=4797&amp;file=1&amp;runner=8" TargetMode="External"/><Relationship Id="rId180" Type="http://schemas.openxmlformats.org/officeDocument/2006/relationships/hyperlink" Target="https://mulka2.com/lapcenter/lapcombat2/runner.jsp?event=4797&amp;file=1&amp;runner=221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22&amp;file=1&amp;runner=136" TargetMode="External"/><Relationship Id="rId299" Type="http://schemas.openxmlformats.org/officeDocument/2006/relationships/hyperlink" Target="https://mulka2.com/lapcenter/lapcombat2/runner.jsp?event=4822&amp;file=1&amp;runner=359" TargetMode="External"/><Relationship Id="rId303" Type="http://schemas.openxmlformats.org/officeDocument/2006/relationships/hyperlink" Target="https://mulka2.com/lapcenter/lapcombat2/runner.jsp?event=4822&amp;file=1&amp;runner=355" TargetMode="External"/><Relationship Id="rId21" Type="http://schemas.openxmlformats.org/officeDocument/2006/relationships/hyperlink" Target="https://mulka2.com/lapcenter/lapcombat2/runner.jsp?event=4822&amp;file=1&amp;runner=27" TargetMode="External"/><Relationship Id="rId42" Type="http://schemas.openxmlformats.org/officeDocument/2006/relationships/hyperlink" Target="https://mulka2.com/lapcenter/lapcombat2/runner.jsp?event=4822&amp;file=1&amp;runner=6" TargetMode="External"/><Relationship Id="rId63" Type="http://schemas.openxmlformats.org/officeDocument/2006/relationships/hyperlink" Target="https://mulka2.com/lapcenter/lapcombat2/runner.jsp?event=4822&amp;file=1&amp;runner=62" TargetMode="External"/><Relationship Id="rId84" Type="http://schemas.openxmlformats.org/officeDocument/2006/relationships/hyperlink" Target="https://mulka2.com/lapcenter/lapcombat2/runner.jsp?event=4822&amp;file=1&amp;runner=170" TargetMode="External"/><Relationship Id="rId138" Type="http://schemas.openxmlformats.org/officeDocument/2006/relationships/hyperlink" Target="https://mulka2.com/lapcenter/lapcombat2/runner.jsp?event=4822&amp;file=1&amp;runner=116" TargetMode="External"/><Relationship Id="rId159" Type="http://schemas.openxmlformats.org/officeDocument/2006/relationships/hyperlink" Target="https://mulka2.com/lapcenter/lapcombat2/runner.jsp?event=4822&amp;file=1&amp;runner=198" TargetMode="External"/><Relationship Id="rId324" Type="http://schemas.openxmlformats.org/officeDocument/2006/relationships/hyperlink" Target="https://mulka2.com/lapcenter/lapcombat2/runner.jsp?event=4822&amp;file=1&amp;runner=334" TargetMode="External"/><Relationship Id="rId345" Type="http://schemas.openxmlformats.org/officeDocument/2006/relationships/hyperlink" Target="https://mulka2.com/lapcenter/lapcombat2/runner.jsp?event=4822&amp;file=1&amp;runner=313" TargetMode="External"/><Relationship Id="rId170" Type="http://schemas.openxmlformats.org/officeDocument/2006/relationships/hyperlink" Target="https://mulka2.com/lapcenter/lapcombat2/runner.jsp?event=4822&amp;file=1&amp;runner=285" TargetMode="External"/><Relationship Id="rId191" Type="http://schemas.openxmlformats.org/officeDocument/2006/relationships/hyperlink" Target="https://mulka2.com/lapcenter/lapcombat2/runner.jsp?event=4822&amp;file=1&amp;runner=264" TargetMode="External"/><Relationship Id="rId205" Type="http://schemas.openxmlformats.org/officeDocument/2006/relationships/hyperlink" Target="https://mulka2.com/lapcenter/lapcombat2/runner.jsp?event=4822&amp;file=1&amp;runner=250" TargetMode="External"/><Relationship Id="rId226" Type="http://schemas.openxmlformats.org/officeDocument/2006/relationships/hyperlink" Target="https://mulka2.com/lapcenter/lapcombat2/runner.jsp?event=4822&amp;file=1&amp;runner=228" TargetMode="External"/><Relationship Id="rId247" Type="http://schemas.openxmlformats.org/officeDocument/2006/relationships/hyperlink" Target="https://mulka2.com/lapcenter/lapcombat2/runner.jsp?event=4822&amp;file=1&amp;runner=208" TargetMode="External"/><Relationship Id="rId107" Type="http://schemas.openxmlformats.org/officeDocument/2006/relationships/hyperlink" Target="https://mulka2.com/lapcenter/lapcombat2/runner.jsp?event=4822&amp;file=1&amp;runner=147" TargetMode="External"/><Relationship Id="rId268" Type="http://schemas.openxmlformats.org/officeDocument/2006/relationships/hyperlink" Target="https://mulka2.com/lapcenter/lapcombat2/runner.jsp?event=4822&amp;file=1&amp;runner=389" TargetMode="External"/><Relationship Id="rId289" Type="http://schemas.openxmlformats.org/officeDocument/2006/relationships/hyperlink" Target="https://mulka2.com/lapcenter/lapcombat2/runner.jsp?event=4822&amp;file=1&amp;runner=368" TargetMode="External"/><Relationship Id="rId11" Type="http://schemas.openxmlformats.org/officeDocument/2006/relationships/hyperlink" Target="https://mulka2.com/lapcenter/lapcombat2/runner.jsp?event=4822&amp;file=1&amp;runner=37" TargetMode="External"/><Relationship Id="rId32" Type="http://schemas.openxmlformats.org/officeDocument/2006/relationships/hyperlink" Target="https://mulka2.com/lapcenter/lapcombat2/runner.jsp?event=4822&amp;file=1&amp;runner=16" TargetMode="External"/><Relationship Id="rId53" Type="http://schemas.openxmlformats.org/officeDocument/2006/relationships/hyperlink" Target="https://mulka2.com/lapcenter/lapcombat2/runner.jsp?event=4822&amp;file=1&amp;runner=52" TargetMode="External"/><Relationship Id="rId74" Type="http://schemas.openxmlformats.org/officeDocument/2006/relationships/hyperlink" Target="https://mulka2.com/lapcenter/lapcombat2/runner.jsp?event=4822&amp;file=1&amp;runner=180" TargetMode="External"/><Relationship Id="rId128" Type="http://schemas.openxmlformats.org/officeDocument/2006/relationships/hyperlink" Target="https://mulka2.com/lapcenter/lapcombat2/runner.jsp?event=4822&amp;file=1&amp;runner=126" TargetMode="External"/><Relationship Id="rId149" Type="http://schemas.openxmlformats.org/officeDocument/2006/relationships/hyperlink" Target="https://mulka2.com/lapcenter/lapcombat2/runner.jsp?event=4822&amp;file=1&amp;runner=105" TargetMode="External"/><Relationship Id="rId314" Type="http://schemas.openxmlformats.org/officeDocument/2006/relationships/hyperlink" Target="https://mulka2.com/lapcenter/lapcombat2/runner.jsp?event=4822&amp;file=1&amp;runner=344" TargetMode="External"/><Relationship Id="rId335" Type="http://schemas.openxmlformats.org/officeDocument/2006/relationships/hyperlink" Target="https://mulka2.com/lapcenter/lapcombat2/runner.jsp?event=4822&amp;file=1&amp;runner=323" TargetMode="External"/><Relationship Id="rId356" Type="http://schemas.openxmlformats.org/officeDocument/2006/relationships/hyperlink" Target="https://mulka2.com/lapcenter/lapcombat2/runner.jsp?event=4822&amp;file=1&amp;runner=302" TargetMode="External"/><Relationship Id="rId5" Type="http://schemas.openxmlformats.org/officeDocument/2006/relationships/hyperlink" Target="https://mulka2.com/lapcenter/lapcombat2/runner.jsp?event=4822&amp;file=1&amp;runner=43" TargetMode="External"/><Relationship Id="rId95" Type="http://schemas.openxmlformats.org/officeDocument/2006/relationships/hyperlink" Target="https://mulka2.com/lapcenter/lapcombat2/runner.jsp?event=4822&amp;file=1&amp;runner=159" TargetMode="External"/><Relationship Id="rId160" Type="http://schemas.openxmlformats.org/officeDocument/2006/relationships/hyperlink" Target="https://mulka2.com/lapcenter/lapcombat2/runner.jsp?event=4822&amp;file=1&amp;runner=199" TargetMode="External"/><Relationship Id="rId181" Type="http://schemas.openxmlformats.org/officeDocument/2006/relationships/hyperlink" Target="https://mulka2.com/lapcenter/lapcombat2/runner.jsp?event=4822&amp;file=1&amp;runner=274" TargetMode="External"/><Relationship Id="rId216" Type="http://schemas.openxmlformats.org/officeDocument/2006/relationships/hyperlink" Target="https://mulka2.com/lapcenter/lapcombat2/runner.jsp?event=4822&amp;file=1&amp;runner=239" TargetMode="External"/><Relationship Id="rId237" Type="http://schemas.openxmlformats.org/officeDocument/2006/relationships/hyperlink" Target="https://mulka2.com/lapcenter/lapcombat2/runner.jsp?event=4822&amp;file=1&amp;runner=218" TargetMode="External"/><Relationship Id="rId258" Type="http://schemas.openxmlformats.org/officeDocument/2006/relationships/hyperlink" Target="https://mulka2.com/lapcenter/lapcombat2/runner.jsp?event=4822&amp;file=1&amp;runner=297" TargetMode="External"/><Relationship Id="rId279" Type="http://schemas.openxmlformats.org/officeDocument/2006/relationships/hyperlink" Target="https://mulka2.com/lapcenter/lapcombat2/runner.jsp?event=4822&amp;file=1&amp;runner=379" TargetMode="External"/><Relationship Id="rId22" Type="http://schemas.openxmlformats.org/officeDocument/2006/relationships/hyperlink" Target="https://mulka2.com/lapcenter/lapcombat2/runner.jsp?event=4822&amp;file=1&amp;runner=26" TargetMode="External"/><Relationship Id="rId43" Type="http://schemas.openxmlformats.org/officeDocument/2006/relationships/hyperlink" Target="https://mulka2.com/lapcenter/lapcombat2/runner.jsp?event=4822&amp;file=1&amp;runner=5" TargetMode="External"/><Relationship Id="rId64" Type="http://schemas.openxmlformats.org/officeDocument/2006/relationships/hyperlink" Target="https://mulka2.com/lapcenter/lapcombat2/runner.jsp?event=4822&amp;file=1&amp;runner=190" TargetMode="External"/><Relationship Id="rId118" Type="http://schemas.openxmlformats.org/officeDocument/2006/relationships/hyperlink" Target="https://mulka2.com/lapcenter/lapcombat2/runner.jsp?event=4822&amp;file=1&amp;runner=137" TargetMode="External"/><Relationship Id="rId139" Type="http://schemas.openxmlformats.org/officeDocument/2006/relationships/hyperlink" Target="https://mulka2.com/lapcenter/lapcombat2/runner.jsp?event=4822&amp;file=1&amp;runner=115" TargetMode="External"/><Relationship Id="rId290" Type="http://schemas.openxmlformats.org/officeDocument/2006/relationships/hyperlink" Target="https://mulka2.com/lapcenter/lapcombat2/runner.jsp?event=4822&amp;file=1&amp;runner=369" TargetMode="External"/><Relationship Id="rId304" Type="http://schemas.openxmlformats.org/officeDocument/2006/relationships/hyperlink" Target="https://mulka2.com/lapcenter/lapcombat2/runner.jsp?event=4822&amp;file=1&amp;runner=354" TargetMode="External"/><Relationship Id="rId325" Type="http://schemas.openxmlformats.org/officeDocument/2006/relationships/hyperlink" Target="https://mulka2.com/lapcenter/lapcombat2/runner.jsp?event=4822&amp;file=1&amp;runner=333" TargetMode="External"/><Relationship Id="rId346" Type="http://schemas.openxmlformats.org/officeDocument/2006/relationships/hyperlink" Target="https://mulka2.com/lapcenter/lapcombat2/runner.jsp?event=4822&amp;file=1&amp;runner=312" TargetMode="External"/><Relationship Id="rId85" Type="http://schemas.openxmlformats.org/officeDocument/2006/relationships/hyperlink" Target="https://mulka2.com/lapcenter/lapcombat2/runner.jsp?event=4822&amp;file=1&amp;runner=169" TargetMode="External"/><Relationship Id="rId150" Type="http://schemas.openxmlformats.org/officeDocument/2006/relationships/hyperlink" Target="https://mulka2.com/lapcenter/lapcombat2/runner.jsp?event=4822&amp;file=1&amp;runner=104" TargetMode="External"/><Relationship Id="rId171" Type="http://schemas.openxmlformats.org/officeDocument/2006/relationships/hyperlink" Target="https://mulka2.com/lapcenter/lapcombat2/runner.jsp?event=4822&amp;file=1&amp;runner=284" TargetMode="External"/><Relationship Id="rId192" Type="http://schemas.openxmlformats.org/officeDocument/2006/relationships/hyperlink" Target="https://mulka2.com/lapcenter/lapcombat2/runner.jsp?event=4822&amp;file=1&amp;runner=262" TargetMode="External"/><Relationship Id="rId206" Type="http://schemas.openxmlformats.org/officeDocument/2006/relationships/hyperlink" Target="https://mulka2.com/lapcenter/lapcombat2/runner.jsp?event=4822&amp;file=1&amp;runner=249" TargetMode="External"/><Relationship Id="rId227" Type="http://schemas.openxmlformats.org/officeDocument/2006/relationships/hyperlink" Target="https://mulka2.com/lapcenter/lapcombat2/runner.jsp?event=4822&amp;file=1&amp;runner=229" TargetMode="External"/><Relationship Id="rId248" Type="http://schemas.openxmlformats.org/officeDocument/2006/relationships/hyperlink" Target="https://mulka2.com/lapcenter/lapcombat2/runner.jsp?event=4822&amp;file=1&amp;runner=207" TargetMode="External"/><Relationship Id="rId269" Type="http://schemas.openxmlformats.org/officeDocument/2006/relationships/hyperlink" Target="https://mulka2.com/lapcenter/lapcombat2/runner.jsp?event=4822&amp;file=1&amp;runner=390" TargetMode="External"/><Relationship Id="rId12" Type="http://schemas.openxmlformats.org/officeDocument/2006/relationships/hyperlink" Target="https://mulka2.com/lapcenter/lapcombat2/runner.jsp?event=4822&amp;file=1&amp;runner=36" TargetMode="External"/><Relationship Id="rId33" Type="http://schemas.openxmlformats.org/officeDocument/2006/relationships/hyperlink" Target="https://mulka2.com/lapcenter/lapcombat2/runner.jsp?event=4822&amp;file=1&amp;runner=15" TargetMode="External"/><Relationship Id="rId108" Type="http://schemas.openxmlformats.org/officeDocument/2006/relationships/hyperlink" Target="https://mulka2.com/lapcenter/lapcombat2/runner.jsp?event=4822&amp;file=1&amp;runner=146" TargetMode="External"/><Relationship Id="rId129" Type="http://schemas.openxmlformats.org/officeDocument/2006/relationships/hyperlink" Target="https://mulka2.com/lapcenter/lapcombat2/runner.jsp?event=4822&amp;file=1&amp;runner=125" TargetMode="External"/><Relationship Id="rId280" Type="http://schemas.openxmlformats.org/officeDocument/2006/relationships/hyperlink" Target="https://mulka2.com/lapcenter/lapcombat2/runner.jsp?event=4822&amp;file=1&amp;runner=378" TargetMode="External"/><Relationship Id="rId315" Type="http://schemas.openxmlformats.org/officeDocument/2006/relationships/hyperlink" Target="https://mulka2.com/lapcenter/lapcombat2/runner.jsp?event=4822&amp;file=1&amp;runner=343" TargetMode="External"/><Relationship Id="rId336" Type="http://schemas.openxmlformats.org/officeDocument/2006/relationships/hyperlink" Target="https://mulka2.com/lapcenter/lapcombat2/runner.jsp?event=4822&amp;file=1&amp;runner=322" TargetMode="External"/><Relationship Id="rId357" Type="http://schemas.openxmlformats.org/officeDocument/2006/relationships/hyperlink" Target="https://mulka2.com/lapcenter/lapcombat2/runner.jsp?event=4822&amp;file=1&amp;runner=396" TargetMode="External"/><Relationship Id="rId54" Type="http://schemas.openxmlformats.org/officeDocument/2006/relationships/hyperlink" Target="https://mulka2.com/lapcenter/lapcombat2/runner.jsp?event=4822&amp;file=1&amp;runner=53" TargetMode="External"/><Relationship Id="rId75" Type="http://schemas.openxmlformats.org/officeDocument/2006/relationships/hyperlink" Target="https://mulka2.com/lapcenter/lapcombat2/runner.jsp?event=4822&amp;file=1&amp;runner=179" TargetMode="External"/><Relationship Id="rId96" Type="http://schemas.openxmlformats.org/officeDocument/2006/relationships/hyperlink" Target="https://mulka2.com/lapcenter/lapcombat2/runner.jsp?event=4822&amp;file=1&amp;runner=158" TargetMode="External"/><Relationship Id="rId140" Type="http://schemas.openxmlformats.org/officeDocument/2006/relationships/hyperlink" Target="https://mulka2.com/lapcenter/lapcombat2/runner.jsp?event=4822&amp;file=1&amp;runner=114" TargetMode="External"/><Relationship Id="rId161" Type="http://schemas.openxmlformats.org/officeDocument/2006/relationships/hyperlink" Target="https://mulka2.com/lapcenter/lapcombat2/runner.jsp?event=4822&amp;file=1&amp;runner=200" TargetMode="External"/><Relationship Id="rId182" Type="http://schemas.openxmlformats.org/officeDocument/2006/relationships/hyperlink" Target="https://mulka2.com/lapcenter/lapcombat2/runner.jsp?event=4822&amp;file=1&amp;runner=273" TargetMode="External"/><Relationship Id="rId217" Type="http://schemas.openxmlformats.org/officeDocument/2006/relationships/hyperlink" Target="https://mulka2.com/lapcenter/lapcombat2/runner.jsp?event=4822&amp;file=1&amp;runner=238" TargetMode="External"/><Relationship Id="rId6" Type="http://schemas.openxmlformats.org/officeDocument/2006/relationships/hyperlink" Target="https://mulka2.com/lapcenter/lapcombat2/runner.jsp?event=4822&amp;file=1&amp;runner=42" TargetMode="External"/><Relationship Id="rId238" Type="http://schemas.openxmlformats.org/officeDocument/2006/relationships/hyperlink" Target="https://mulka2.com/lapcenter/lapcombat2/runner.jsp?event=4822&amp;file=1&amp;runner=217" TargetMode="External"/><Relationship Id="rId259" Type="http://schemas.openxmlformats.org/officeDocument/2006/relationships/hyperlink" Target="https://mulka2.com/lapcenter/lapcombat2/runner.jsp?event=4822&amp;file=1&amp;runner=298" TargetMode="External"/><Relationship Id="rId23" Type="http://schemas.openxmlformats.org/officeDocument/2006/relationships/hyperlink" Target="https://mulka2.com/lapcenter/lapcombat2/runner.jsp?event=4822&amp;file=1&amp;runner=25" TargetMode="External"/><Relationship Id="rId119" Type="http://schemas.openxmlformats.org/officeDocument/2006/relationships/hyperlink" Target="https://mulka2.com/lapcenter/lapcombat2/runner.jsp?event=4822&amp;file=1&amp;runner=135" TargetMode="External"/><Relationship Id="rId270" Type="http://schemas.openxmlformats.org/officeDocument/2006/relationships/hyperlink" Target="https://mulka2.com/lapcenter/lapcombat2/runner.jsp?event=4822&amp;file=1&amp;runner=388" TargetMode="External"/><Relationship Id="rId291" Type="http://schemas.openxmlformats.org/officeDocument/2006/relationships/hyperlink" Target="https://mulka2.com/lapcenter/lapcombat2/runner.jsp?event=4822&amp;file=1&amp;runner=366" TargetMode="External"/><Relationship Id="rId305" Type="http://schemas.openxmlformats.org/officeDocument/2006/relationships/hyperlink" Target="https://mulka2.com/lapcenter/lapcombat2/runner.jsp?event=4822&amp;file=1&amp;runner=353" TargetMode="External"/><Relationship Id="rId326" Type="http://schemas.openxmlformats.org/officeDocument/2006/relationships/hyperlink" Target="https://mulka2.com/lapcenter/lapcombat2/runner.jsp?event=4822&amp;file=1&amp;runner=332" TargetMode="External"/><Relationship Id="rId347" Type="http://schemas.openxmlformats.org/officeDocument/2006/relationships/hyperlink" Target="https://mulka2.com/lapcenter/lapcombat2/runner.jsp?event=4822&amp;file=1&amp;runner=311" TargetMode="External"/><Relationship Id="rId44" Type="http://schemas.openxmlformats.org/officeDocument/2006/relationships/hyperlink" Target="https://mulka2.com/lapcenter/lapcombat2/runner.jsp?event=4822&amp;file=1&amp;runner=4" TargetMode="External"/><Relationship Id="rId65" Type="http://schemas.openxmlformats.org/officeDocument/2006/relationships/hyperlink" Target="https://mulka2.com/lapcenter/lapcombat2/runner.jsp?event=4822&amp;file=1&amp;runner=189" TargetMode="External"/><Relationship Id="rId86" Type="http://schemas.openxmlformats.org/officeDocument/2006/relationships/hyperlink" Target="https://mulka2.com/lapcenter/lapcombat2/runner.jsp?event=4822&amp;file=1&amp;runner=168" TargetMode="External"/><Relationship Id="rId130" Type="http://schemas.openxmlformats.org/officeDocument/2006/relationships/hyperlink" Target="https://mulka2.com/lapcenter/lapcombat2/runner.jsp?event=4822&amp;file=1&amp;runner=124" TargetMode="External"/><Relationship Id="rId151" Type="http://schemas.openxmlformats.org/officeDocument/2006/relationships/hyperlink" Target="https://mulka2.com/lapcenter/lapcombat2/runner.jsp?event=4822&amp;file=1&amp;runner=103" TargetMode="External"/><Relationship Id="rId172" Type="http://schemas.openxmlformats.org/officeDocument/2006/relationships/hyperlink" Target="https://mulka2.com/lapcenter/lapcombat2/runner.jsp?event=4822&amp;file=1&amp;runner=283" TargetMode="External"/><Relationship Id="rId193" Type="http://schemas.openxmlformats.org/officeDocument/2006/relationships/hyperlink" Target="https://mulka2.com/lapcenter/lapcombat2/runner.jsp?event=4822&amp;file=1&amp;runner=263" TargetMode="External"/><Relationship Id="rId207" Type="http://schemas.openxmlformats.org/officeDocument/2006/relationships/hyperlink" Target="https://mulka2.com/lapcenter/lapcombat2/runner.jsp?event=4822&amp;file=1&amp;runner=248" TargetMode="External"/><Relationship Id="rId228" Type="http://schemas.openxmlformats.org/officeDocument/2006/relationships/hyperlink" Target="https://mulka2.com/lapcenter/lapcombat2/runner.jsp?event=4822&amp;file=1&amp;runner=227" TargetMode="External"/><Relationship Id="rId249" Type="http://schemas.openxmlformats.org/officeDocument/2006/relationships/hyperlink" Target="https://mulka2.com/lapcenter/lapcombat2/runner.jsp?event=4822&amp;file=1&amp;runner=206" TargetMode="External"/><Relationship Id="rId13" Type="http://schemas.openxmlformats.org/officeDocument/2006/relationships/hyperlink" Target="https://mulka2.com/lapcenter/lapcombat2/runner.jsp?event=4822&amp;file=1&amp;runner=35" TargetMode="External"/><Relationship Id="rId109" Type="http://schemas.openxmlformats.org/officeDocument/2006/relationships/hyperlink" Target="https://mulka2.com/lapcenter/lapcombat2/runner.jsp?event=4822&amp;file=1&amp;runner=145" TargetMode="External"/><Relationship Id="rId260" Type="http://schemas.openxmlformats.org/officeDocument/2006/relationships/hyperlink" Target="https://mulka2.com/lapcenter/lapcombat2/runner.jsp?event=4822&amp;file=1&amp;runner=299" TargetMode="External"/><Relationship Id="rId281" Type="http://schemas.openxmlformats.org/officeDocument/2006/relationships/hyperlink" Target="https://mulka2.com/lapcenter/lapcombat2/runner.jsp?event=4822&amp;file=1&amp;runner=376" TargetMode="External"/><Relationship Id="rId316" Type="http://schemas.openxmlformats.org/officeDocument/2006/relationships/hyperlink" Target="https://mulka2.com/lapcenter/lapcombat2/runner.jsp?event=4822&amp;file=1&amp;runner=342" TargetMode="External"/><Relationship Id="rId337" Type="http://schemas.openxmlformats.org/officeDocument/2006/relationships/hyperlink" Target="https://mulka2.com/lapcenter/lapcombat2/runner.jsp?event=4822&amp;file=1&amp;runner=321" TargetMode="External"/><Relationship Id="rId34" Type="http://schemas.openxmlformats.org/officeDocument/2006/relationships/hyperlink" Target="https://mulka2.com/lapcenter/lapcombat2/runner.jsp?event=4822&amp;file=1&amp;runner=14" TargetMode="External"/><Relationship Id="rId55" Type="http://schemas.openxmlformats.org/officeDocument/2006/relationships/hyperlink" Target="https://mulka2.com/lapcenter/lapcombat2/runner.jsp?event=4822&amp;file=1&amp;runner=54" TargetMode="External"/><Relationship Id="rId76" Type="http://schemas.openxmlformats.org/officeDocument/2006/relationships/hyperlink" Target="https://mulka2.com/lapcenter/lapcombat2/runner.jsp?event=4822&amp;file=1&amp;runner=178" TargetMode="External"/><Relationship Id="rId97" Type="http://schemas.openxmlformats.org/officeDocument/2006/relationships/hyperlink" Target="https://mulka2.com/lapcenter/lapcombat2/runner.jsp?event=4822&amp;file=1&amp;runner=157" TargetMode="External"/><Relationship Id="rId120" Type="http://schemas.openxmlformats.org/officeDocument/2006/relationships/hyperlink" Target="https://mulka2.com/lapcenter/lapcombat2/runner.jsp?event=4822&amp;file=1&amp;runner=134" TargetMode="External"/><Relationship Id="rId141" Type="http://schemas.openxmlformats.org/officeDocument/2006/relationships/hyperlink" Target="https://mulka2.com/lapcenter/lapcombat2/runner.jsp?event=4822&amp;file=1&amp;runner=113" TargetMode="External"/><Relationship Id="rId358" Type="http://schemas.openxmlformats.org/officeDocument/2006/relationships/hyperlink" Target="https://mulka2.com/lapcenter/lapcombat2/runner.jsp?event=4822&amp;file=1&amp;runner=397" TargetMode="External"/><Relationship Id="rId7" Type="http://schemas.openxmlformats.org/officeDocument/2006/relationships/hyperlink" Target="https://mulka2.com/lapcenter/lapcombat2/runner.jsp?event=4822&amp;file=1&amp;runner=41" TargetMode="External"/><Relationship Id="rId162" Type="http://schemas.openxmlformats.org/officeDocument/2006/relationships/hyperlink" Target="https://mulka2.com/lapcenter/lapcombat2/runner.jsp?event=4822&amp;file=1&amp;runner=201" TargetMode="External"/><Relationship Id="rId183" Type="http://schemas.openxmlformats.org/officeDocument/2006/relationships/hyperlink" Target="https://mulka2.com/lapcenter/lapcombat2/runner.jsp?event=4822&amp;file=1&amp;runner=272" TargetMode="External"/><Relationship Id="rId218" Type="http://schemas.openxmlformats.org/officeDocument/2006/relationships/hyperlink" Target="https://mulka2.com/lapcenter/lapcombat2/runner.jsp?event=4822&amp;file=1&amp;runner=237" TargetMode="External"/><Relationship Id="rId239" Type="http://schemas.openxmlformats.org/officeDocument/2006/relationships/hyperlink" Target="https://mulka2.com/lapcenter/lapcombat2/runner.jsp?event=4822&amp;file=1&amp;runner=215" TargetMode="External"/><Relationship Id="rId250" Type="http://schemas.openxmlformats.org/officeDocument/2006/relationships/hyperlink" Target="https://mulka2.com/lapcenter/lapcombat2/runner.jsp?event=4822&amp;file=1&amp;runner=205" TargetMode="External"/><Relationship Id="rId271" Type="http://schemas.openxmlformats.org/officeDocument/2006/relationships/hyperlink" Target="https://mulka2.com/lapcenter/lapcombat2/runner.jsp?event=4822&amp;file=1&amp;runner=387" TargetMode="External"/><Relationship Id="rId292" Type="http://schemas.openxmlformats.org/officeDocument/2006/relationships/hyperlink" Target="https://mulka2.com/lapcenter/lapcombat2/runner.jsp?event=4822&amp;file=1&amp;runner=367" TargetMode="External"/><Relationship Id="rId306" Type="http://schemas.openxmlformats.org/officeDocument/2006/relationships/hyperlink" Target="https://mulka2.com/lapcenter/lapcombat2/runner.jsp?event=4822&amp;file=1&amp;runner=352" TargetMode="External"/><Relationship Id="rId24" Type="http://schemas.openxmlformats.org/officeDocument/2006/relationships/hyperlink" Target="https://mulka2.com/lapcenter/lapcombat2/runner.jsp?event=4822&amp;file=1&amp;runner=24" TargetMode="External"/><Relationship Id="rId45" Type="http://schemas.openxmlformats.org/officeDocument/2006/relationships/hyperlink" Target="https://mulka2.com/lapcenter/lapcombat2/runner.jsp?event=4822&amp;file=1&amp;runner=3" TargetMode="External"/><Relationship Id="rId66" Type="http://schemas.openxmlformats.org/officeDocument/2006/relationships/hyperlink" Target="https://mulka2.com/lapcenter/lapcombat2/runner.jsp?event=4822&amp;file=1&amp;runner=188" TargetMode="External"/><Relationship Id="rId87" Type="http://schemas.openxmlformats.org/officeDocument/2006/relationships/hyperlink" Target="https://mulka2.com/lapcenter/lapcombat2/runner.jsp?event=4822&amp;file=1&amp;runner=167" TargetMode="External"/><Relationship Id="rId110" Type="http://schemas.openxmlformats.org/officeDocument/2006/relationships/hyperlink" Target="https://mulka2.com/lapcenter/lapcombat2/runner.jsp?event=4822&amp;file=1&amp;runner=144" TargetMode="External"/><Relationship Id="rId131" Type="http://schemas.openxmlformats.org/officeDocument/2006/relationships/hyperlink" Target="https://mulka2.com/lapcenter/lapcombat2/runner.jsp?event=4822&amp;file=1&amp;runner=123" TargetMode="External"/><Relationship Id="rId327" Type="http://schemas.openxmlformats.org/officeDocument/2006/relationships/hyperlink" Target="https://mulka2.com/lapcenter/lapcombat2/runner.jsp?event=4822&amp;file=1&amp;runner=331" TargetMode="External"/><Relationship Id="rId348" Type="http://schemas.openxmlformats.org/officeDocument/2006/relationships/hyperlink" Target="https://mulka2.com/lapcenter/lapcombat2/runner.jsp?event=4822&amp;file=1&amp;runner=310" TargetMode="External"/><Relationship Id="rId152" Type="http://schemas.openxmlformats.org/officeDocument/2006/relationships/hyperlink" Target="https://mulka2.com/lapcenter/lapcombat2/runner.jsp?event=4822&amp;file=1&amp;runner=191" TargetMode="External"/><Relationship Id="rId173" Type="http://schemas.openxmlformats.org/officeDocument/2006/relationships/hyperlink" Target="https://mulka2.com/lapcenter/lapcombat2/runner.jsp?event=4822&amp;file=1&amp;runner=282" TargetMode="External"/><Relationship Id="rId194" Type="http://schemas.openxmlformats.org/officeDocument/2006/relationships/hyperlink" Target="https://mulka2.com/lapcenter/lapcombat2/runner.jsp?event=4822&amp;file=1&amp;runner=261" TargetMode="External"/><Relationship Id="rId208" Type="http://schemas.openxmlformats.org/officeDocument/2006/relationships/hyperlink" Target="https://mulka2.com/lapcenter/lapcombat2/runner.jsp?event=4822&amp;file=1&amp;runner=247" TargetMode="External"/><Relationship Id="rId229" Type="http://schemas.openxmlformats.org/officeDocument/2006/relationships/hyperlink" Target="https://mulka2.com/lapcenter/lapcombat2/runner.jsp?event=4822&amp;file=1&amp;runner=226" TargetMode="External"/><Relationship Id="rId240" Type="http://schemas.openxmlformats.org/officeDocument/2006/relationships/hyperlink" Target="https://mulka2.com/lapcenter/lapcombat2/runner.jsp?event=4822&amp;file=1&amp;runner=216" TargetMode="External"/><Relationship Id="rId261" Type="http://schemas.openxmlformats.org/officeDocument/2006/relationships/hyperlink" Target="https://mulka2.com/lapcenter/lapcombat2/runner.jsp?event=4822&amp;file=1&amp;runner=300" TargetMode="External"/><Relationship Id="rId14" Type="http://schemas.openxmlformats.org/officeDocument/2006/relationships/hyperlink" Target="https://mulka2.com/lapcenter/lapcombat2/runner.jsp?event=4822&amp;file=1&amp;runner=34" TargetMode="External"/><Relationship Id="rId35" Type="http://schemas.openxmlformats.org/officeDocument/2006/relationships/hyperlink" Target="https://mulka2.com/lapcenter/lapcombat2/runner.jsp?event=4822&amp;file=1&amp;runner=13" TargetMode="External"/><Relationship Id="rId56" Type="http://schemas.openxmlformats.org/officeDocument/2006/relationships/hyperlink" Target="https://mulka2.com/lapcenter/lapcombat2/runner.jsp?event=4822&amp;file=1&amp;runner=55" TargetMode="External"/><Relationship Id="rId77" Type="http://schemas.openxmlformats.org/officeDocument/2006/relationships/hyperlink" Target="https://mulka2.com/lapcenter/lapcombat2/runner.jsp?event=4822&amp;file=1&amp;runner=177" TargetMode="External"/><Relationship Id="rId100" Type="http://schemas.openxmlformats.org/officeDocument/2006/relationships/hyperlink" Target="https://mulka2.com/lapcenter/lapcombat2/runner.jsp?event=4822&amp;file=1&amp;runner=154" TargetMode="External"/><Relationship Id="rId282" Type="http://schemas.openxmlformats.org/officeDocument/2006/relationships/hyperlink" Target="https://mulka2.com/lapcenter/lapcombat2/runner.jsp?event=4822&amp;file=1&amp;runner=377" TargetMode="External"/><Relationship Id="rId317" Type="http://schemas.openxmlformats.org/officeDocument/2006/relationships/hyperlink" Target="https://mulka2.com/lapcenter/lapcombat2/runner.jsp?event=4822&amp;file=1&amp;runner=340" TargetMode="External"/><Relationship Id="rId338" Type="http://schemas.openxmlformats.org/officeDocument/2006/relationships/hyperlink" Target="https://mulka2.com/lapcenter/lapcombat2/runner.jsp?event=4822&amp;file=1&amp;runner=320" TargetMode="External"/><Relationship Id="rId359" Type="http://schemas.openxmlformats.org/officeDocument/2006/relationships/hyperlink" Target="https://mulka2.com/lapcenter/lapcombat2/runner.jsp?event=4822&amp;file=1&amp;runner=398" TargetMode="External"/><Relationship Id="rId8" Type="http://schemas.openxmlformats.org/officeDocument/2006/relationships/hyperlink" Target="https://mulka2.com/lapcenter/lapcombat2/runner.jsp?event=4822&amp;file=1&amp;runner=40" TargetMode="External"/><Relationship Id="rId98" Type="http://schemas.openxmlformats.org/officeDocument/2006/relationships/hyperlink" Target="https://mulka2.com/lapcenter/lapcombat2/runner.jsp?event=4822&amp;file=1&amp;runner=156" TargetMode="External"/><Relationship Id="rId121" Type="http://schemas.openxmlformats.org/officeDocument/2006/relationships/hyperlink" Target="https://mulka2.com/lapcenter/lapcombat2/runner.jsp?event=4822&amp;file=1&amp;runner=133" TargetMode="External"/><Relationship Id="rId142" Type="http://schemas.openxmlformats.org/officeDocument/2006/relationships/hyperlink" Target="https://mulka2.com/lapcenter/lapcombat2/runner.jsp?event=4822&amp;file=1&amp;runner=112" TargetMode="External"/><Relationship Id="rId163" Type="http://schemas.openxmlformats.org/officeDocument/2006/relationships/hyperlink" Target="https://mulka2.com/lapcenter/lapcombat2/runner.jsp?event=4822&amp;file=1&amp;runner=202" TargetMode="External"/><Relationship Id="rId184" Type="http://schemas.openxmlformats.org/officeDocument/2006/relationships/hyperlink" Target="https://mulka2.com/lapcenter/lapcombat2/runner.jsp?event=4822&amp;file=1&amp;runner=271" TargetMode="External"/><Relationship Id="rId219" Type="http://schemas.openxmlformats.org/officeDocument/2006/relationships/hyperlink" Target="https://mulka2.com/lapcenter/lapcombat2/runner.jsp?event=4822&amp;file=1&amp;runner=236" TargetMode="External"/><Relationship Id="rId230" Type="http://schemas.openxmlformats.org/officeDocument/2006/relationships/hyperlink" Target="https://mulka2.com/lapcenter/lapcombat2/runner.jsp?event=4822&amp;file=1&amp;runner=225" TargetMode="External"/><Relationship Id="rId251" Type="http://schemas.openxmlformats.org/officeDocument/2006/relationships/hyperlink" Target="https://mulka2.com/lapcenter/lapcombat2/runner.jsp?event=4822&amp;file=1&amp;runner=204" TargetMode="External"/><Relationship Id="rId25" Type="http://schemas.openxmlformats.org/officeDocument/2006/relationships/hyperlink" Target="https://mulka2.com/lapcenter/lapcombat2/runner.jsp?event=4822&amp;file=1&amp;runner=23" TargetMode="External"/><Relationship Id="rId46" Type="http://schemas.openxmlformats.org/officeDocument/2006/relationships/hyperlink" Target="https://mulka2.com/lapcenter/lapcombat2/runner.jsp?event=4822&amp;file=1&amp;runner=2" TargetMode="External"/><Relationship Id="rId67" Type="http://schemas.openxmlformats.org/officeDocument/2006/relationships/hyperlink" Target="https://mulka2.com/lapcenter/lapcombat2/runner.jsp?event=4822&amp;file=1&amp;runner=187" TargetMode="External"/><Relationship Id="rId272" Type="http://schemas.openxmlformats.org/officeDocument/2006/relationships/hyperlink" Target="https://mulka2.com/lapcenter/lapcombat2/runner.jsp?event=4822&amp;file=1&amp;runner=386" TargetMode="External"/><Relationship Id="rId293" Type="http://schemas.openxmlformats.org/officeDocument/2006/relationships/hyperlink" Target="https://mulka2.com/lapcenter/lapcombat2/runner.jsp?event=4822&amp;file=1&amp;runner=365" TargetMode="External"/><Relationship Id="rId307" Type="http://schemas.openxmlformats.org/officeDocument/2006/relationships/hyperlink" Target="https://mulka2.com/lapcenter/lapcombat2/runner.jsp?event=4822&amp;file=1&amp;runner=351" TargetMode="External"/><Relationship Id="rId328" Type="http://schemas.openxmlformats.org/officeDocument/2006/relationships/hyperlink" Target="https://mulka2.com/lapcenter/lapcombat2/runner.jsp?event=4822&amp;file=1&amp;runner=330" TargetMode="External"/><Relationship Id="rId349" Type="http://schemas.openxmlformats.org/officeDocument/2006/relationships/hyperlink" Target="https://mulka2.com/lapcenter/lapcombat2/runner.jsp?event=4822&amp;file=1&amp;runner=309" TargetMode="External"/><Relationship Id="rId88" Type="http://schemas.openxmlformats.org/officeDocument/2006/relationships/hyperlink" Target="https://mulka2.com/lapcenter/lapcombat2/runner.jsp?event=4822&amp;file=1&amp;runner=166" TargetMode="External"/><Relationship Id="rId111" Type="http://schemas.openxmlformats.org/officeDocument/2006/relationships/hyperlink" Target="https://mulka2.com/lapcenter/lapcombat2/runner.jsp?event=4822&amp;file=1&amp;runner=143" TargetMode="External"/><Relationship Id="rId132" Type="http://schemas.openxmlformats.org/officeDocument/2006/relationships/hyperlink" Target="https://mulka2.com/lapcenter/lapcombat2/runner.jsp?event=4822&amp;file=1&amp;runner=122" TargetMode="External"/><Relationship Id="rId153" Type="http://schemas.openxmlformats.org/officeDocument/2006/relationships/hyperlink" Target="https://mulka2.com/lapcenter/lapcombat2/runner.jsp?event=4822&amp;file=1&amp;runner=192" TargetMode="External"/><Relationship Id="rId174" Type="http://schemas.openxmlformats.org/officeDocument/2006/relationships/hyperlink" Target="https://mulka2.com/lapcenter/lapcombat2/runner.jsp?event=4822&amp;file=1&amp;runner=281" TargetMode="External"/><Relationship Id="rId195" Type="http://schemas.openxmlformats.org/officeDocument/2006/relationships/hyperlink" Target="https://mulka2.com/lapcenter/lapcombat2/runner.jsp?event=4822&amp;file=1&amp;runner=260" TargetMode="External"/><Relationship Id="rId209" Type="http://schemas.openxmlformats.org/officeDocument/2006/relationships/hyperlink" Target="https://mulka2.com/lapcenter/lapcombat2/runner.jsp?event=4822&amp;file=1&amp;runner=246" TargetMode="External"/><Relationship Id="rId360" Type="http://schemas.openxmlformats.org/officeDocument/2006/relationships/hyperlink" Target="https://mulka2.com/lapcenter/lapcombat2/runner.jsp?event=4822&amp;file=1&amp;runner=399" TargetMode="External"/><Relationship Id="rId220" Type="http://schemas.openxmlformats.org/officeDocument/2006/relationships/hyperlink" Target="https://mulka2.com/lapcenter/lapcombat2/runner.jsp?event=4822&amp;file=1&amp;runner=235" TargetMode="External"/><Relationship Id="rId241" Type="http://schemas.openxmlformats.org/officeDocument/2006/relationships/hyperlink" Target="https://mulka2.com/lapcenter/lapcombat2/runner.jsp?event=4822&amp;file=1&amp;runner=214" TargetMode="External"/><Relationship Id="rId15" Type="http://schemas.openxmlformats.org/officeDocument/2006/relationships/hyperlink" Target="https://mulka2.com/lapcenter/lapcombat2/runner.jsp?event=4822&amp;file=1&amp;runner=33" TargetMode="External"/><Relationship Id="rId36" Type="http://schemas.openxmlformats.org/officeDocument/2006/relationships/hyperlink" Target="https://mulka2.com/lapcenter/lapcombat2/runner.jsp?event=4822&amp;file=1&amp;runner=12" TargetMode="External"/><Relationship Id="rId57" Type="http://schemas.openxmlformats.org/officeDocument/2006/relationships/hyperlink" Target="https://mulka2.com/lapcenter/lapcombat2/runner.jsp?event=4822&amp;file=1&amp;runner=56" TargetMode="External"/><Relationship Id="rId106" Type="http://schemas.openxmlformats.org/officeDocument/2006/relationships/hyperlink" Target="https://mulka2.com/lapcenter/lapcombat2/runner.jsp?event=4822&amp;file=1&amp;runner=148" TargetMode="External"/><Relationship Id="rId127" Type="http://schemas.openxmlformats.org/officeDocument/2006/relationships/hyperlink" Target="https://mulka2.com/lapcenter/lapcombat2/runner.jsp?event=4822&amp;file=1&amp;runner=127" TargetMode="External"/><Relationship Id="rId262" Type="http://schemas.openxmlformats.org/officeDocument/2006/relationships/hyperlink" Target="https://mulka2.com/lapcenter/lapcombat2/runner.jsp?event=4822&amp;file=1&amp;runner=301" TargetMode="External"/><Relationship Id="rId283" Type="http://schemas.openxmlformats.org/officeDocument/2006/relationships/hyperlink" Target="https://mulka2.com/lapcenter/lapcombat2/runner.jsp?event=4822&amp;file=1&amp;runner=375" TargetMode="External"/><Relationship Id="rId313" Type="http://schemas.openxmlformats.org/officeDocument/2006/relationships/hyperlink" Target="https://mulka2.com/lapcenter/lapcombat2/runner.jsp?event=4822&amp;file=1&amp;runner=345" TargetMode="External"/><Relationship Id="rId318" Type="http://schemas.openxmlformats.org/officeDocument/2006/relationships/hyperlink" Target="https://mulka2.com/lapcenter/lapcombat2/runner.jsp?event=4822&amp;file=1&amp;runner=341" TargetMode="External"/><Relationship Id="rId339" Type="http://schemas.openxmlformats.org/officeDocument/2006/relationships/hyperlink" Target="https://mulka2.com/lapcenter/lapcombat2/runner.jsp?event=4822&amp;file=1&amp;runner=319" TargetMode="External"/><Relationship Id="rId10" Type="http://schemas.openxmlformats.org/officeDocument/2006/relationships/hyperlink" Target="https://mulka2.com/lapcenter/lapcombat2/runner.jsp?event=4822&amp;file=1&amp;runner=38" TargetMode="External"/><Relationship Id="rId31" Type="http://schemas.openxmlformats.org/officeDocument/2006/relationships/hyperlink" Target="https://mulka2.com/lapcenter/lapcombat2/runner.jsp?event=4822&amp;file=1&amp;runner=17" TargetMode="External"/><Relationship Id="rId52" Type="http://schemas.openxmlformats.org/officeDocument/2006/relationships/hyperlink" Target="https://mulka2.com/lapcenter/lapcombat2/runner.jsp?event=4822&amp;file=1&amp;runner=51" TargetMode="External"/><Relationship Id="rId73" Type="http://schemas.openxmlformats.org/officeDocument/2006/relationships/hyperlink" Target="https://mulka2.com/lapcenter/lapcombat2/runner.jsp?event=4822&amp;file=1&amp;runner=181" TargetMode="External"/><Relationship Id="rId78" Type="http://schemas.openxmlformats.org/officeDocument/2006/relationships/hyperlink" Target="https://mulka2.com/lapcenter/lapcombat2/runner.jsp?event=4822&amp;file=1&amp;runner=176" TargetMode="External"/><Relationship Id="rId94" Type="http://schemas.openxmlformats.org/officeDocument/2006/relationships/hyperlink" Target="https://mulka2.com/lapcenter/lapcombat2/runner.jsp?event=4822&amp;file=1&amp;runner=160" TargetMode="External"/><Relationship Id="rId99" Type="http://schemas.openxmlformats.org/officeDocument/2006/relationships/hyperlink" Target="https://mulka2.com/lapcenter/lapcombat2/runner.jsp?event=4822&amp;file=1&amp;runner=155" TargetMode="External"/><Relationship Id="rId101" Type="http://schemas.openxmlformats.org/officeDocument/2006/relationships/hyperlink" Target="https://mulka2.com/lapcenter/lapcombat2/runner.jsp?event=4822&amp;file=1&amp;runner=153" TargetMode="External"/><Relationship Id="rId122" Type="http://schemas.openxmlformats.org/officeDocument/2006/relationships/hyperlink" Target="https://mulka2.com/lapcenter/lapcombat2/runner.jsp?event=4822&amp;file=1&amp;runner=132" TargetMode="External"/><Relationship Id="rId143" Type="http://schemas.openxmlformats.org/officeDocument/2006/relationships/hyperlink" Target="https://mulka2.com/lapcenter/lapcombat2/runner.jsp?event=4822&amp;file=1&amp;runner=111" TargetMode="External"/><Relationship Id="rId148" Type="http://schemas.openxmlformats.org/officeDocument/2006/relationships/hyperlink" Target="https://mulka2.com/lapcenter/lapcombat2/runner.jsp?event=4822&amp;file=1&amp;runner=106" TargetMode="External"/><Relationship Id="rId164" Type="http://schemas.openxmlformats.org/officeDocument/2006/relationships/hyperlink" Target="https://mulka2.com/lapcenter/lapcombat2/runner.jsp?event=4822&amp;file=1&amp;runner=203" TargetMode="External"/><Relationship Id="rId169" Type="http://schemas.openxmlformats.org/officeDocument/2006/relationships/hyperlink" Target="https://mulka2.com/lapcenter/lapcombat2/runner.jsp?event=4822&amp;file=1&amp;runner=286" TargetMode="External"/><Relationship Id="rId185" Type="http://schemas.openxmlformats.org/officeDocument/2006/relationships/hyperlink" Target="https://mulka2.com/lapcenter/lapcombat2/runner.jsp?event=4822&amp;file=1&amp;runner=270" TargetMode="External"/><Relationship Id="rId334" Type="http://schemas.openxmlformats.org/officeDocument/2006/relationships/hyperlink" Target="https://mulka2.com/lapcenter/lapcombat2/runner.jsp?event=4822&amp;file=1&amp;runner=324" TargetMode="External"/><Relationship Id="rId350" Type="http://schemas.openxmlformats.org/officeDocument/2006/relationships/hyperlink" Target="https://mulka2.com/lapcenter/lapcombat2/runner.jsp?event=4822&amp;file=1&amp;runner=308" TargetMode="External"/><Relationship Id="rId355" Type="http://schemas.openxmlformats.org/officeDocument/2006/relationships/hyperlink" Target="https://mulka2.com/lapcenter/lapcombat2/runner.jsp?event=4822&amp;file=1&amp;runner=303" TargetMode="External"/><Relationship Id="rId4" Type="http://schemas.openxmlformats.org/officeDocument/2006/relationships/hyperlink" Target="https://mulka2.com/lapcenter/lapcombat2/runner.jsp?event=4822&amp;file=1&amp;runner=44" TargetMode="External"/><Relationship Id="rId9" Type="http://schemas.openxmlformats.org/officeDocument/2006/relationships/hyperlink" Target="https://mulka2.com/lapcenter/lapcombat2/runner.jsp?event=4822&amp;file=1&amp;runner=39" TargetMode="External"/><Relationship Id="rId180" Type="http://schemas.openxmlformats.org/officeDocument/2006/relationships/hyperlink" Target="https://mulka2.com/lapcenter/lapcombat2/runner.jsp?event=4822&amp;file=1&amp;runner=275" TargetMode="External"/><Relationship Id="rId210" Type="http://schemas.openxmlformats.org/officeDocument/2006/relationships/hyperlink" Target="https://mulka2.com/lapcenter/lapcombat2/runner.jsp?event=4822&amp;file=1&amp;runner=245" TargetMode="External"/><Relationship Id="rId215" Type="http://schemas.openxmlformats.org/officeDocument/2006/relationships/hyperlink" Target="https://mulka2.com/lapcenter/lapcombat2/runner.jsp?event=4822&amp;file=1&amp;runner=240" TargetMode="External"/><Relationship Id="rId236" Type="http://schemas.openxmlformats.org/officeDocument/2006/relationships/hyperlink" Target="https://mulka2.com/lapcenter/lapcombat2/runner.jsp?event=4822&amp;file=1&amp;runner=219" TargetMode="External"/><Relationship Id="rId257" Type="http://schemas.openxmlformats.org/officeDocument/2006/relationships/hyperlink" Target="https://mulka2.com/lapcenter/lapcombat2/runner.jsp?event=4822&amp;file=1&amp;runner=296" TargetMode="External"/><Relationship Id="rId278" Type="http://schemas.openxmlformats.org/officeDocument/2006/relationships/hyperlink" Target="https://mulka2.com/lapcenter/lapcombat2/runner.jsp?event=4822&amp;file=1&amp;runner=380" TargetMode="External"/><Relationship Id="rId26" Type="http://schemas.openxmlformats.org/officeDocument/2006/relationships/hyperlink" Target="https://mulka2.com/lapcenter/lapcombat2/runner.jsp?event=4822&amp;file=1&amp;runner=22" TargetMode="External"/><Relationship Id="rId231" Type="http://schemas.openxmlformats.org/officeDocument/2006/relationships/hyperlink" Target="https://mulka2.com/lapcenter/lapcombat2/runner.jsp?event=4822&amp;file=1&amp;runner=224" TargetMode="External"/><Relationship Id="rId252" Type="http://schemas.openxmlformats.org/officeDocument/2006/relationships/hyperlink" Target="https://mulka2.com/lapcenter/lapcombat2/runner.jsp?event=4822&amp;file=1&amp;runner=291" TargetMode="External"/><Relationship Id="rId273" Type="http://schemas.openxmlformats.org/officeDocument/2006/relationships/hyperlink" Target="https://mulka2.com/lapcenter/lapcombat2/runner.jsp?event=4822&amp;file=1&amp;runner=385" TargetMode="External"/><Relationship Id="rId294" Type="http://schemas.openxmlformats.org/officeDocument/2006/relationships/hyperlink" Target="https://mulka2.com/lapcenter/lapcombat2/runner.jsp?event=4822&amp;file=1&amp;runner=364" TargetMode="External"/><Relationship Id="rId308" Type="http://schemas.openxmlformats.org/officeDocument/2006/relationships/hyperlink" Target="https://mulka2.com/lapcenter/lapcombat2/runner.jsp?event=4822&amp;file=1&amp;runner=350" TargetMode="External"/><Relationship Id="rId329" Type="http://schemas.openxmlformats.org/officeDocument/2006/relationships/hyperlink" Target="https://mulka2.com/lapcenter/lapcombat2/runner.jsp?event=4822&amp;file=1&amp;runner=329" TargetMode="External"/><Relationship Id="rId47" Type="http://schemas.openxmlformats.org/officeDocument/2006/relationships/hyperlink" Target="https://mulka2.com/lapcenter/lapcombat2/runner.jsp?event=4822&amp;file=1&amp;runner=1" TargetMode="External"/><Relationship Id="rId68" Type="http://schemas.openxmlformats.org/officeDocument/2006/relationships/hyperlink" Target="https://mulka2.com/lapcenter/lapcombat2/runner.jsp?event=4822&amp;file=1&amp;runner=186" TargetMode="External"/><Relationship Id="rId89" Type="http://schemas.openxmlformats.org/officeDocument/2006/relationships/hyperlink" Target="https://mulka2.com/lapcenter/lapcombat2/runner.jsp?event=4822&amp;file=1&amp;runner=165" TargetMode="External"/><Relationship Id="rId112" Type="http://schemas.openxmlformats.org/officeDocument/2006/relationships/hyperlink" Target="https://mulka2.com/lapcenter/lapcombat2/runner.jsp?event=4822&amp;file=1&amp;runner=142" TargetMode="External"/><Relationship Id="rId133" Type="http://schemas.openxmlformats.org/officeDocument/2006/relationships/hyperlink" Target="https://mulka2.com/lapcenter/lapcombat2/runner.jsp?event=4822&amp;file=1&amp;runner=121" TargetMode="External"/><Relationship Id="rId154" Type="http://schemas.openxmlformats.org/officeDocument/2006/relationships/hyperlink" Target="https://mulka2.com/lapcenter/lapcombat2/runner.jsp?event=4822&amp;file=1&amp;runner=193" TargetMode="External"/><Relationship Id="rId175" Type="http://schemas.openxmlformats.org/officeDocument/2006/relationships/hyperlink" Target="https://mulka2.com/lapcenter/lapcombat2/runner.jsp?event=4822&amp;file=1&amp;runner=280" TargetMode="External"/><Relationship Id="rId340" Type="http://schemas.openxmlformats.org/officeDocument/2006/relationships/hyperlink" Target="https://mulka2.com/lapcenter/lapcombat2/runner.jsp?event=4822&amp;file=1&amp;runner=318" TargetMode="External"/><Relationship Id="rId361" Type="http://schemas.openxmlformats.org/officeDocument/2006/relationships/hyperlink" Target="https://mulka2.com/lapcenter/lapcombat2/runner.jsp?event=4822&amp;file=1&amp;runner=400" TargetMode="External"/><Relationship Id="rId196" Type="http://schemas.openxmlformats.org/officeDocument/2006/relationships/hyperlink" Target="https://mulka2.com/lapcenter/lapcombat2/runner.jsp?event=4822&amp;file=1&amp;runner=259" TargetMode="External"/><Relationship Id="rId200" Type="http://schemas.openxmlformats.org/officeDocument/2006/relationships/hyperlink" Target="https://mulka2.com/lapcenter/lapcombat2/runner.jsp?event=4822&amp;file=1&amp;runner=255" TargetMode="External"/><Relationship Id="rId16" Type="http://schemas.openxmlformats.org/officeDocument/2006/relationships/hyperlink" Target="https://mulka2.com/lapcenter/lapcombat2/runner.jsp?event=4822&amp;file=1&amp;runner=32" TargetMode="External"/><Relationship Id="rId221" Type="http://schemas.openxmlformats.org/officeDocument/2006/relationships/hyperlink" Target="https://mulka2.com/lapcenter/lapcombat2/runner.jsp?event=4822&amp;file=1&amp;runner=234" TargetMode="External"/><Relationship Id="rId242" Type="http://schemas.openxmlformats.org/officeDocument/2006/relationships/hyperlink" Target="https://mulka2.com/lapcenter/lapcombat2/runner.jsp?event=4822&amp;file=1&amp;runner=213" TargetMode="External"/><Relationship Id="rId263" Type="http://schemas.openxmlformats.org/officeDocument/2006/relationships/hyperlink" Target="https://mulka2.com/lapcenter/lapcombat2/runner.jsp?event=4822&amp;file=1&amp;runner=395" TargetMode="External"/><Relationship Id="rId284" Type="http://schemas.openxmlformats.org/officeDocument/2006/relationships/hyperlink" Target="https://mulka2.com/lapcenter/lapcombat2/runner.jsp?event=4822&amp;file=1&amp;runner=374" TargetMode="External"/><Relationship Id="rId319" Type="http://schemas.openxmlformats.org/officeDocument/2006/relationships/hyperlink" Target="https://mulka2.com/lapcenter/lapcombat2/runner.jsp?event=4822&amp;file=1&amp;runner=339" TargetMode="External"/><Relationship Id="rId37" Type="http://schemas.openxmlformats.org/officeDocument/2006/relationships/hyperlink" Target="https://mulka2.com/lapcenter/lapcombat2/runner.jsp?event=4822&amp;file=1&amp;runner=11" TargetMode="External"/><Relationship Id="rId58" Type="http://schemas.openxmlformats.org/officeDocument/2006/relationships/hyperlink" Target="https://mulka2.com/lapcenter/lapcombat2/runner.jsp?event=4822&amp;file=1&amp;runner=57" TargetMode="External"/><Relationship Id="rId79" Type="http://schemas.openxmlformats.org/officeDocument/2006/relationships/hyperlink" Target="https://mulka2.com/lapcenter/lapcombat2/runner.jsp?event=4822&amp;file=1&amp;runner=175" TargetMode="External"/><Relationship Id="rId102" Type="http://schemas.openxmlformats.org/officeDocument/2006/relationships/hyperlink" Target="https://mulka2.com/lapcenter/lapcombat2/runner.jsp?event=4822&amp;file=1&amp;runner=152" TargetMode="External"/><Relationship Id="rId123" Type="http://schemas.openxmlformats.org/officeDocument/2006/relationships/hyperlink" Target="https://mulka2.com/lapcenter/lapcombat2/runner.jsp?event=4822&amp;file=1&amp;runner=131" TargetMode="External"/><Relationship Id="rId144" Type="http://schemas.openxmlformats.org/officeDocument/2006/relationships/hyperlink" Target="https://mulka2.com/lapcenter/lapcombat2/runner.jsp?event=4822&amp;file=1&amp;runner=110" TargetMode="External"/><Relationship Id="rId330" Type="http://schemas.openxmlformats.org/officeDocument/2006/relationships/hyperlink" Target="https://mulka2.com/lapcenter/lapcombat2/runner.jsp?event=4822&amp;file=1&amp;runner=328" TargetMode="External"/><Relationship Id="rId90" Type="http://schemas.openxmlformats.org/officeDocument/2006/relationships/hyperlink" Target="https://mulka2.com/lapcenter/lapcombat2/runner.jsp?event=4822&amp;file=1&amp;runner=164" TargetMode="External"/><Relationship Id="rId165" Type="http://schemas.openxmlformats.org/officeDocument/2006/relationships/hyperlink" Target="https://mulka2.com/lapcenter/lapcombat2/runner.jsp?event=4822&amp;file=1&amp;runner=290" TargetMode="External"/><Relationship Id="rId186" Type="http://schemas.openxmlformats.org/officeDocument/2006/relationships/hyperlink" Target="https://mulka2.com/lapcenter/lapcombat2/runner.jsp?event=4822&amp;file=1&amp;runner=269" TargetMode="External"/><Relationship Id="rId351" Type="http://schemas.openxmlformats.org/officeDocument/2006/relationships/hyperlink" Target="https://mulka2.com/lapcenter/lapcombat2/runner.jsp?event=4822&amp;file=1&amp;runner=307" TargetMode="External"/><Relationship Id="rId211" Type="http://schemas.openxmlformats.org/officeDocument/2006/relationships/hyperlink" Target="https://mulka2.com/lapcenter/lapcombat2/runner.jsp?event=4822&amp;file=1&amp;runner=244" TargetMode="External"/><Relationship Id="rId232" Type="http://schemas.openxmlformats.org/officeDocument/2006/relationships/hyperlink" Target="https://mulka2.com/lapcenter/lapcombat2/runner.jsp?event=4822&amp;file=1&amp;runner=223" TargetMode="External"/><Relationship Id="rId253" Type="http://schemas.openxmlformats.org/officeDocument/2006/relationships/hyperlink" Target="https://mulka2.com/lapcenter/lapcombat2/runner.jsp?event=4822&amp;file=1&amp;runner=292" TargetMode="External"/><Relationship Id="rId274" Type="http://schemas.openxmlformats.org/officeDocument/2006/relationships/hyperlink" Target="https://mulka2.com/lapcenter/lapcombat2/runner.jsp?event=4822&amp;file=1&amp;runner=384" TargetMode="External"/><Relationship Id="rId295" Type="http://schemas.openxmlformats.org/officeDocument/2006/relationships/hyperlink" Target="https://mulka2.com/lapcenter/lapcombat2/runner.jsp?event=4822&amp;file=1&amp;runner=362" TargetMode="External"/><Relationship Id="rId309" Type="http://schemas.openxmlformats.org/officeDocument/2006/relationships/hyperlink" Target="https://mulka2.com/lapcenter/lapcombat2/runner.jsp?event=4822&amp;file=1&amp;runner=349" TargetMode="External"/><Relationship Id="rId27" Type="http://schemas.openxmlformats.org/officeDocument/2006/relationships/hyperlink" Target="https://mulka2.com/lapcenter/lapcombat2/runner.jsp?event=4822&amp;file=1&amp;runner=21" TargetMode="External"/><Relationship Id="rId48" Type="http://schemas.openxmlformats.org/officeDocument/2006/relationships/hyperlink" Target="https://mulka2.com/lapcenter/lapcombat2/runner.jsp?event=4822&amp;file=1&amp;runner=0" TargetMode="External"/><Relationship Id="rId69" Type="http://schemas.openxmlformats.org/officeDocument/2006/relationships/hyperlink" Target="https://mulka2.com/lapcenter/lapcombat2/runner.jsp?event=4822&amp;file=1&amp;runner=185" TargetMode="External"/><Relationship Id="rId113" Type="http://schemas.openxmlformats.org/officeDocument/2006/relationships/hyperlink" Target="https://mulka2.com/lapcenter/lapcombat2/runner.jsp?event=4822&amp;file=1&amp;runner=141" TargetMode="External"/><Relationship Id="rId134" Type="http://schemas.openxmlformats.org/officeDocument/2006/relationships/hyperlink" Target="https://mulka2.com/lapcenter/lapcombat2/runner.jsp?event=4822&amp;file=1&amp;runner=120" TargetMode="External"/><Relationship Id="rId320" Type="http://schemas.openxmlformats.org/officeDocument/2006/relationships/hyperlink" Target="https://mulka2.com/lapcenter/lapcombat2/runner.jsp?event=4822&amp;file=1&amp;runner=338" TargetMode="External"/><Relationship Id="rId80" Type="http://schemas.openxmlformats.org/officeDocument/2006/relationships/hyperlink" Target="https://mulka2.com/lapcenter/lapcombat2/runner.jsp?event=4822&amp;file=1&amp;runner=174" TargetMode="External"/><Relationship Id="rId155" Type="http://schemas.openxmlformats.org/officeDocument/2006/relationships/hyperlink" Target="https://mulka2.com/lapcenter/lapcombat2/runner.jsp?event=4822&amp;file=1&amp;runner=194" TargetMode="External"/><Relationship Id="rId176" Type="http://schemas.openxmlformats.org/officeDocument/2006/relationships/hyperlink" Target="https://mulka2.com/lapcenter/lapcombat2/runner.jsp?event=4822&amp;file=1&amp;runner=279" TargetMode="External"/><Relationship Id="rId197" Type="http://schemas.openxmlformats.org/officeDocument/2006/relationships/hyperlink" Target="https://mulka2.com/lapcenter/lapcombat2/runner.jsp?event=4822&amp;file=1&amp;runner=258" TargetMode="External"/><Relationship Id="rId341" Type="http://schemas.openxmlformats.org/officeDocument/2006/relationships/hyperlink" Target="https://mulka2.com/lapcenter/lapcombat2/runner.jsp?event=4822&amp;file=1&amp;runner=317" TargetMode="External"/><Relationship Id="rId362" Type="http://schemas.openxmlformats.org/officeDocument/2006/relationships/hyperlink" Target="https://mulka2.com/lapcenter/lapcombat2/runner.jsp?event=4822&amp;file=1&amp;runner=401" TargetMode="External"/><Relationship Id="rId201" Type="http://schemas.openxmlformats.org/officeDocument/2006/relationships/hyperlink" Target="https://mulka2.com/lapcenter/lapcombat2/runner.jsp?event=4822&amp;file=1&amp;runner=254" TargetMode="External"/><Relationship Id="rId222" Type="http://schemas.openxmlformats.org/officeDocument/2006/relationships/hyperlink" Target="https://mulka2.com/lapcenter/lapcombat2/runner.jsp?event=4822&amp;file=1&amp;runner=233" TargetMode="External"/><Relationship Id="rId243" Type="http://schemas.openxmlformats.org/officeDocument/2006/relationships/hyperlink" Target="https://mulka2.com/lapcenter/lapcombat2/runner.jsp?event=4822&amp;file=1&amp;runner=212" TargetMode="External"/><Relationship Id="rId264" Type="http://schemas.openxmlformats.org/officeDocument/2006/relationships/hyperlink" Target="https://mulka2.com/lapcenter/lapcombat2/runner.jsp?event=4822&amp;file=1&amp;runner=394" TargetMode="External"/><Relationship Id="rId285" Type="http://schemas.openxmlformats.org/officeDocument/2006/relationships/hyperlink" Target="https://mulka2.com/lapcenter/lapcombat2/runner.jsp?event=4822&amp;file=1&amp;runner=372" TargetMode="External"/><Relationship Id="rId17" Type="http://schemas.openxmlformats.org/officeDocument/2006/relationships/hyperlink" Target="https://mulka2.com/lapcenter/lapcombat2/runner.jsp?event=4822&amp;file=1&amp;runner=31" TargetMode="External"/><Relationship Id="rId38" Type="http://schemas.openxmlformats.org/officeDocument/2006/relationships/hyperlink" Target="https://mulka2.com/lapcenter/lapcombat2/runner.jsp?event=4822&amp;file=1&amp;runner=10" TargetMode="External"/><Relationship Id="rId59" Type="http://schemas.openxmlformats.org/officeDocument/2006/relationships/hyperlink" Target="https://mulka2.com/lapcenter/lapcombat2/runner.jsp?event=4822&amp;file=1&amp;runner=58" TargetMode="External"/><Relationship Id="rId103" Type="http://schemas.openxmlformats.org/officeDocument/2006/relationships/hyperlink" Target="https://mulka2.com/lapcenter/lapcombat2/runner.jsp?event=4822&amp;file=1&amp;runner=151" TargetMode="External"/><Relationship Id="rId124" Type="http://schemas.openxmlformats.org/officeDocument/2006/relationships/hyperlink" Target="https://mulka2.com/lapcenter/lapcombat2/runner.jsp?event=4822&amp;file=1&amp;runner=130" TargetMode="External"/><Relationship Id="rId310" Type="http://schemas.openxmlformats.org/officeDocument/2006/relationships/hyperlink" Target="https://mulka2.com/lapcenter/lapcombat2/runner.jsp?event=4822&amp;file=1&amp;runner=348" TargetMode="External"/><Relationship Id="rId70" Type="http://schemas.openxmlformats.org/officeDocument/2006/relationships/hyperlink" Target="https://mulka2.com/lapcenter/lapcombat2/runner.jsp?event=4822&amp;file=1&amp;runner=184" TargetMode="External"/><Relationship Id="rId91" Type="http://schemas.openxmlformats.org/officeDocument/2006/relationships/hyperlink" Target="https://mulka2.com/lapcenter/lapcombat2/runner.jsp?event=4822&amp;file=1&amp;runner=163" TargetMode="External"/><Relationship Id="rId145" Type="http://schemas.openxmlformats.org/officeDocument/2006/relationships/hyperlink" Target="https://mulka2.com/lapcenter/lapcombat2/runner.jsp?event=4822&amp;file=1&amp;runner=109" TargetMode="External"/><Relationship Id="rId166" Type="http://schemas.openxmlformats.org/officeDocument/2006/relationships/hyperlink" Target="https://mulka2.com/lapcenter/lapcombat2/runner.jsp?event=4822&amp;file=1&amp;runner=289" TargetMode="External"/><Relationship Id="rId187" Type="http://schemas.openxmlformats.org/officeDocument/2006/relationships/hyperlink" Target="https://mulka2.com/lapcenter/lapcombat2/runner.jsp?event=4822&amp;file=1&amp;runner=268" TargetMode="External"/><Relationship Id="rId331" Type="http://schemas.openxmlformats.org/officeDocument/2006/relationships/hyperlink" Target="https://mulka2.com/lapcenter/lapcombat2/runner.jsp?event=4822&amp;file=1&amp;runner=327" TargetMode="External"/><Relationship Id="rId352" Type="http://schemas.openxmlformats.org/officeDocument/2006/relationships/hyperlink" Target="https://mulka2.com/lapcenter/lapcombat2/runner.jsp?event=4822&amp;file=1&amp;runner=306" TargetMode="External"/><Relationship Id="rId1" Type="http://schemas.openxmlformats.org/officeDocument/2006/relationships/hyperlink" Target="https://mulka2.com/lapcenter/lapcombat2/runner.jsp?event=4822&amp;file=1&amp;runner=47" TargetMode="External"/><Relationship Id="rId212" Type="http://schemas.openxmlformats.org/officeDocument/2006/relationships/hyperlink" Target="https://mulka2.com/lapcenter/lapcombat2/runner.jsp?event=4822&amp;file=1&amp;runner=243" TargetMode="External"/><Relationship Id="rId233" Type="http://schemas.openxmlformats.org/officeDocument/2006/relationships/hyperlink" Target="https://mulka2.com/lapcenter/lapcombat2/runner.jsp?event=4822&amp;file=1&amp;runner=222" TargetMode="External"/><Relationship Id="rId254" Type="http://schemas.openxmlformats.org/officeDocument/2006/relationships/hyperlink" Target="https://mulka2.com/lapcenter/lapcombat2/runner.jsp?event=4822&amp;file=1&amp;runner=293" TargetMode="External"/><Relationship Id="rId28" Type="http://schemas.openxmlformats.org/officeDocument/2006/relationships/hyperlink" Target="https://mulka2.com/lapcenter/lapcombat2/runner.jsp?event=4822&amp;file=1&amp;runner=20" TargetMode="External"/><Relationship Id="rId49" Type="http://schemas.openxmlformats.org/officeDocument/2006/relationships/hyperlink" Target="https://mulka2.com/lapcenter/lapcombat2/runner.jsp?event=4822&amp;file=1&amp;runner=48" TargetMode="External"/><Relationship Id="rId114" Type="http://schemas.openxmlformats.org/officeDocument/2006/relationships/hyperlink" Target="https://mulka2.com/lapcenter/lapcombat2/runner.jsp?event=4822&amp;file=1&amp;runner=140" TargetMode="External"/><Relationship Id="rId275" Type="http://schemas.openxmlformats.org/officeDocument/2006/relationships/hyperlink" Target="https://mulka2.com/lapcenter/lapcombat2/runner.jsp?event=4822&amp;file=1&amp;runner=382" TargetMode="External"/><Relationship Id="rId296" Type="http://schemas.openxmlformats.org/officeDocument/2006/relationships/hyperlink" Target="https://mulka2.com/lapcenter/lapcombat2/runner.jsp?event=4822&amp;file=1&amp;runner=363" TargetMode="External"/><Relationship Id="rId300" Type="http://schemas.openxmlformats.org/officeDocument/2006/relationships/hyperlink" Target="https://mulka2.com/lapcenter/lapcombat2/runner.jsp?event=4822&amp;file=1&amp;runner=358" TargetMode="External"/><Relationship Id="rId60" Type="http://schemas.openxmlformats.org/officeDocument/2006/relationships/hyperlink" Target="https://mulka2.com/lapcenter/lapcombat2/runner.jsp?event=4822&amp;file=1&amp;runner=59" TargetMode="External"/><Relationship Id="rId81" Type="http://schemas.openxmlformats.org/officeDocument/2006/relationships/hyperlink" Target="https://mulka2.com/lapcenter/lapcombat2/runner.jsp?event=4822&amp;file=1&amp;runner=173" TargetMode="External"/><Relationship Id="rId135" Type="http://schemas.openxmlformats.org/officeDocument/2006/relationships/hyperlink" Target="https://mulka2.com/lapcenter/lapcombat2/runner.jsp?event=4822&amp;file=1&amp;runner=119" TargetMode="External"/><Relationship Id="rId156" Type="http://schemas.openxmlformats.org/officeDocument/2006/relationships/hyperlink" Target="https://mulka2.com/lapcenter/lapcombat2/runner.jsp?event=4822&amp;file=1&amp;runner=195" TargetMode="External"/><Relationship Id="rId177" Type="http://schemas.openxmlformats.org/officeDocument/2006/relationships/hyperlink" Target="https://mulka2.com/lapcenter/lapcombat2/runner.jsp?event=4822&amp;file=1&amp;runner=278" TargetMode="External"/><Relationship Id="rId198" Type="http://schemas.openxmlformats.org/officeDocument/2006/relationships/hyperlink" Target="https://mulka2.com/lapcenter/lapcombat2/runner.jsp?event=4822&amp;file=1&amp;runner=257" TargetMode="External"/><Relationship Id="rId321" Type="http://schemas.openxmlformats.org/officeDocument/2006/relationships/hyperlink" Target="https://mulka2.com/lapcenter/lapcombat2/runner.jsp?event=4822&amp;file=1&amp;runner=337" TargetMode="External"/><Relationship Id="rId342" Type="http://schemas.openxmlformats.org/officeDocument/2006/relationships/hyperlink" Target="https://mulka2.com/lapcenter/lapcombat2/runner.jsp?event=4822&amp;file=1&amp;runner=316" TargetMode="External"/><Relationship Id="rId363" Type="http://schemas.openxmlformats.org/officeDocument/2006/relationships/hyperlink" Target="https://mulka2.com/lapcenter/lapcombat2/runner.jsp?event=4822&amp;file=1&amp;runner=402" TargetMode="External"/><Relationship Id="rId202" Type="http://schemas.openxmlformats.org/officeDocument/2006/relationships/hyperlink" Target="https://mulka2.com/lapcenter/lapcombat2/runner.jsp?event=4822&amp;file=1&amp;runner=253" TargetMode="External"/><Relationship Id="rId223" Type="http://schemas.openxmlformats.org/officeDocument/2006/relationships/hyperlink" Target="https://mulka2.com/lapcenter/lapcombat2/runner.jsp?event=4822&amp;file=1&amp;runner=232" TargetMode="External"/><Relationship Id="rId244" Type="http://schemas.openxmlformats.org/officeDocument/2006/relationships/hyperlink" Target="https://mulka2.com/lapcenter/lapcombat2/runner.jsp?event=4822&amp;file=1&amp;runner=211" TargetMode="External"/><Relationship Id="rId18" Type="http://schemas.openxmlformats.org/officeDocument/2006/relationships/hyperlink" Target="https://mulka2.com/lapcenter/lapcombat2/runner.jsp?event=4822&amp;file=1&amp;runner=30" TargetMode="External"/><Relationship Id="rId39" Type="http://schemas.openxmlformats.org/officeDocument/2006/relationships/hyperlink" Target="https://mulka2.com/lapcenter/lapcombat2/runner.jsp?event=4822&amp;file=1&amp;runner=9" TargetMode="External"/><Relationship Id="rId265" Type="http://schemas.openxmlformats.org/officeDocument/2006/relationships/hyperlink" Target="https://mulka2.com/lapcenter/lapcombat2/runner.jsp?event=4822&amp;file=1&amp;runner=393" TargetMode="External"/><Relationship Id="rId286" Type="http://schemas.openxmlformats.org/officeDocument/2006/relationships/hyperlink" Target="https://mulka2.com/lapcenter/lapcombat2/runner.jsp?event=4822&amp;file=1&amp;runner=373" TargetMode="External"/><Relationship Id="rId50" Type="http://schemas.openxmlformats.org/officeDocument/2006/relationships/hyperlink" Target="https://mulka2.com/lapcenter/lapcombat2/runner.jsp?event=4822&amp;file=1&amp;runner=49" TargetMode="External"/><Relationship Id="rId104" Type="http://schemas.openxmlformats.org/officeDocument/2006/relationships/hyperlink" Target="https://mulka2.com/lapcenter/lapcombat2/runner.jsp?event=4822&amp;file=1&amp;runner=150" TargetMode="External"/><Relationship Id="rId125" Type="http://schemas.openxmlformats.org/officeDocument/2006/relationships/hyperlink" Target="https://mulka2.com/lapcenter/lapcombat2/runner.jsp?event=4822&amp;file=1&amp;runner=129" TargetMode="External"/><Relationship Id="rId146" Type="http://schemas.openxmlformats.org/officeDocument/2006/relationships/hyperlink" Target="https://mulka2.com/lapcenter/lapcombat2/runner.jsp?event=4822&amp;file=1&amp;runner=108" TargetMode="External"/><Relationship Id="rId167" Type="http://schemas.openxmlformats.org/officeDocument/2006/relationships/hyperlink" Target="https://mulka2.com/lapcenter/lapcombat2/runner.jsp?event=4822&amp;file=1&amp;runner=287" TargetMode="External"/><Relationship Id="rId188" Type="http://schemas.openxmlformats.org/officeDocument/2006/relationships/hyperlink" Target="https://mulka2.com/lapcenter/lapcombat2/runner.jsp?event=4822&amp;file=1&amp;runner=266" TargetMode="External"/><Relationship Id="rId311" Type="http://schemas.openxmlformats.org/officeDocument/2006/relationships/hyperlink" Target="https://mulka2.com/lapcenter/lapcombat2/runner.jsp?event=4822&amp;file=1&amp;runner=347" TargetMode="External"/><Relationship Id="rId332" Type="http://schemas.openxmlformats.org/officeDocument/2006/relationships/hyperlink" Target="https://mulka2.com/lapcenter/lapcombat2/runner.jsp?event=4822&amp;file=1&amp;runner=326" TargetMode="External"/><Relationship Id="rId353" Type="http://schemas.openxmlformats.org/officeDocument/2006/relationships/hyperlink" Target="https://mulka2.com/lapcenter/lapcombat2/runner.jsp?event=4822&amp;file=1&amp;runner=305" TargetMode="External"/><Relationship Id="rId71" Type="http://schemas.openxmlformats.org/officeDocument/2006/relationships/hyperlink" Target="https://mulka2.com/lapcenter/lapcombat2/runner.jsp?event=4822&amp;file=1&amp;runner=183" TargetMode="External"/><Relationship Id="rId92" Type="http://schemas.openxmlformats.org/officeDocument/2006/relationships/hyperlink" Target="https://mulka2.com/lapcenter/lapcombat2/runner.jsp?event=4822&amp;file=1&amp;runner=162" TargetMode="External"/><Relationship Id="rId213" Type="http://schemas.openxmlformats.org/officeDocument/2006/relationships/hyperlink" Target="https://mulka2.com/lapcenter/lapcombat2/runner.jsp?event=4822&amp;file=1&amp;runner=242" TargetMode="External"/><Relationship Id="rId234" Type="http://schemas.openxmlformats.org/officeDocument/2006/relationships/hyperlink" Target="https://mulka2.com/lapcenter/lapcombat2/runner.jsp?event=4822&amp;file=1&amp;runner=221" TargetMode="External"/><Relationship Id="rId2" Type="http://schemas.openxmlformats.org/officeDocument/2006/relationships/hyperlink" Target="https://mulka2.com/lapcenter/lapcombat2/runner.jsp?event=4822&amp;file=1&amp;runner=46" TargetMode="External"/><Relationship Id="rId29" Type="http://schemas.openxmlformats.org/officeDocument/2006/relationships/hyperlink" Target="https://mulka2.com/lapcenter/lapcombat2/runner.jsp?event=4822&amp;file=1&amp;runner=19" TargetMode="External"/><Relationship Id="rId255" Type="http://schemas.openxmlformats.org/officeDocument/2006/relationships/hyperlink" Target="https://mulka2.com/lapcenter/lapcombat2/runner.jsp?event=4822&amp;file=1&amp;runner=294" TargetMode="External"/><Relationship Id="rId276" Type="http://schemas.openxmlformats.org/officeDocument/2006/relationships/hyperlink" Target="https://mulka2.com/lapcenter/lapcombat2/runner.jsp?event=4822&amp;file=1&amp;runner=383" TargetMode="External"/><Relationship Id="rId297" Type="http://schemas.openxmlformats.org/officeDocument/2006/relationships/hyperlink" Target="https://mulka2.com/lapcenter/lapcombat2/runner.jsp?event=4822&amp;file=1&amp;runner=361" TargetMode="External"/><Relationship Id="rId40" Type="http://schemas.openxmlformats.org/officeDocument/2006/relationships/hyperlink" Target="https://mulka2.com/lapcenter/lapcombat2/runner.jsp?event=4822&amp;file=1&amp;runner=8" TargetMode="External"/><Relationship Id="rId115" Type="http://schemas.openxmlformats.org/officeDocument/2006/relationships/hyperlink" Target="https://mulka2.com/lapcenter/lapcombat2/runner.jsp?event=4822&amp;file=1&amp;runner=139" TargetMode="External"/><Relationship Id="rId136" Type="http://schemas.openxmlformats.org/officeDocument/2006/relationships/hyperlink" Target="https://mulka2.com/lapcenter/lapcombat2/runner.jsp?event=4822&amp;file=1&amp;runner=118" TargetMode="External"/><Relationship Id="rId157" Type="http://schemas.openxmlformats.org/officeDocument/2006/relationships/hyperlink" Target="https://mulka2.com/lapcenter/lapcombat2/runner.jsp?event=4822&amp;file=1&amp;runner=196" TargetMode="External"/><Relationship Id="rId178" Type="http://schemas.openxmlformats.org/officeDocument/2006/relationships/hyperlink" Target="https://mulka2.com/lapcenter/lapcombat2/runner.jsp?event=4822&amp;file=1&amp;runner=277" TargetMode="External"/><Relationship Id="rId301" Type="http://schemas.openxmlformats.org/officeDocument/2006/relationships/hyperlink" Target="https://mulka2.com/lapcenter/lapcombat2/runner.jsp?event=4822&amp;file=1&amp;runner=357" TargetMode="External"/><Relationship Id="rId322" Type="http://schemas.openxmlformats.org/officeDocument/2006/relationships/hyperlink" Target="https://mulka2.com/lapcenter/lapcombat2/runner.jsp?event=4822&amp;file=1&amp;runner=336" TargetMode="External"/><Relationship Id="rId343" Type="http://schemas.openxmlformats.org/officeDocument/2006/relationships/hyperlink" Target="https://mulka2.com/lapcenter/lapcombat2/runner.jsp?event=4822&amp;file=1&amp;runner=315" TargetMode="External"/><Relationship Id="rId364" Type="http://schemas.openxmlformats.org/officeDocument/2006/relationships/hyperlink" Target="https://mulka2.com/lapcenter/lapcombat2/runner.jsp?event=4822&amp;file=1&amp;runner=403" TargetMode="External"/><Relationship Id="rId61" Type="http://schemas.openxmlformats.org/officeDocument/2006/relationships/hyperlink" Target="https://mulka2.com/lapcenter/lapcombat2/runner.jsp?event=4822&amp;file=1&amp;runner=60" TargetMode="External"/><Relationship Id="rId82" Type="http://schemas.openxmlformats.org/officeDocument/2006/relationships/hyperlink" Target="https://mulka2.com/lapcenter/lapcombat2/runner.jsp?event=4822&amp;file=1&amp;runner=172" TargetMode="External"/><Relationship Id="rId199" Type="http://schemas.openxmlformats.org/officeDocument/2006/relationships/hyperlink" Target="https://mulka2.com/lapcenter/lapcombat2/runner.jsp?event=4822&amp;file=1&amp;runner=256" TargetMode="External"/><Relationship Id="rId203" Type="http://schemas.openxmlformats.org/officeDocument/2006/relationships/hyperlink" Target="https://mulka2.com/lapcenter/lapcombat2/runner.jsp?event=4822&amp;file=1&amp;runner=252" TargetMode="External"/><Relationship Id="rId19" Type="http://schemas.openxmlformats.org/officeDocument/2006/relationships/hyperlink" Target="https://mulka2.com/lapcenter/lapcombat2/runner.jsp?event=4822&amp;file=1&amp;runner=29" TargetMode="External"/><Relationship Id="rId224" Type="http://schemas.openxmlformats.org/officeDocument/2006/relationships/hyperlink" Target="https://mulka2.com/lapcenter/lapcombat2/runner.jsp?event=4822&amp;file=1&amp;runner=231" TargetMode="External"/><Relationship Id="rId245" Type="http://schemas.openxmlformats.org/officeDocument/2006/relationships/hyperlink" Target="https://mulka2.com/lapcenter/lapcombat2/runner.jsp?event=4822&amp;file=1&amp;runner=210" TargetMode="External"/><Relationship Id="rId266" Type="http://schemas.openxmlformats.org/officeDocument/2006/relationships/hyperlink" Target="https://mulka2.com/lapcenter/lapcombat2/runner.jsp?event=4822&amp;file=1&amp;runner=392" TargetMode="External"/><Relationship Id="rId287" Type="http://schemas.openxmlformats.org/officeDocument/2006/relationships/hyperlink" Target="https://mulka2.com/lapcenter/lapcombat2/runner.jsp?event=4822&amp;file=1&amp;runner=371" TargetMode="External"/><Relationship Id="rId30" Type="http://schemas.openxmlformats.org/officeDocument/2006/relationships/hyperlink" Target="https://mulka2.com/lapcenter/lapcombat2/runner.jsp?event=4822&amp;file=1&amp;runner=18" TargetMode="External"/><Relationship Id="rId105" Type="http://schemas.openxmlformats.org/officeDocument/2006/relationships/hyperlink" Target="https://mulka2.com/lapcenter/lapcombat2/runner.jsp?event=4822&amp;file=1&amp;runner=149" TargetMode="External"/><Relationship Id="rId126" Type="http://schemas.openxmlformats.org/officeDocument/2006/relationships/hyperlink" Target="https://mulka2.com/lapcenter/lapcombat2/runner.jsp?event=4822&amp;file=1&amp;runner=128" TargetMode="External"/><Relationship Id="rId147" Type="http://schemas.openxmlformats.org/officeDocument/2006/relationships/hyperlink" Target="https://mulka2.com/lapcenter/lapcombat2/runner.jsp?event=4822&amp;file=1&amp;runner=107" TargetMode="External"/><Relationship Id="rId168" Type="http://schemas.openxmlformats.org/officeDocument/2006/relationships/hyperlink" Target="https://mulka2.com/lapcenter/lapcombat2/runner.jsp?event=4822&amp;file=1&amp;runner=288" TargetMode="External"/><Relationship Id="rId312" Type="http://schemas.openxmlformats.org/officeDocument/2006/relationships/hyperlink" Target="https://mulka2.com/lapcenter/lapcombat2/runner.jsp?event=4822&amp;file=1&amp;runner=346" TargetMode="External"/><Relationship Id="rId333" Type="http://schemas.openxmlformats.org/officeDocument/2006/relationships/hyperlink" Target="https://mulka2.com/lapcenter/lapcombat2/runner.jsp?event=4822&amp;file=1&amp;runner=325" TargetMode="External"/><Relationship Id="rId354" Type="http://schemas.openxmlformats.org/officeDocument/2006/relationships/hyperlink" Target="https://mulka2.com/lapcenter/lapcombat2/runner.jsp?event=4822&amp;file=1&amp;runner=304" TargetMode="External"/><Relationship Id="rId51" Type="http://schemas.openxmlformats.org/officeDocument/2006/relationships/hyperlink" Target="https://mulka2.com/lapcenter/lapcombat2/runner.jsp?event=4822&amp;file=1&amp;runner=50" TargetMode="External"/><Relationship Id="rId72" Type="http://schemas.openxmlformats.org/officeDocument/2006/relationships/hyperlink" Target="https://mulka2.com/lapcenter/lapcombat2/runner.jsp?event=4822&amp;file=1&amp;runner=182" TargetMode="External"/><Relationship Id="rId93" Type="http://schemas.openxmlformats.org/officeDocument/2006/relationships/hyperlink" Target="https://mulka2.com/lapcenter/lapcombat2/runner.jsp?event=4822&amp;file=1&amp;runner=161" TargetMode="External"/><Relationship Id="rId189" Type="http://schemas.openxmlformats.org/officeDocument/2006/relationships/hyperlink" Target="https://mulka2.com/lapcenter/lapcombat2/runner.jsp?event=4822&amp;file=1&amp;runner=267" TargetMode="External"/><Relationship Id="rId3" Type="http://schemas.openxmlformats.org/officeDocument/2006/relationships/hyperlink" Target="https://mulka2.com/lapcenter/lapcombat2/runner.jsp?event=4822&amp;file=1&amp;runner=45" TargetMode="External"/><Relationship Id="rId214" Type="http://schemas.openxmlformats.org/officeDocument/2006/relationships/hyperlink" Target="https://mulka2.com/lapcenter/lapcombat2/runner.jsp?event=4822&amp;file=1&amp;runner=241" TargetMode="External"/><Relationship Id="rId235" Type="http://schemas.openxmlformats.org/officeDocument/2006/relationships/hyperlink" Target="https://mulka2.com/lapcenter/lapcombat2/runner.jsp?event=4822&amp;file=1&amp;runner=220" TargetMode="External"/><Relationship Id="rId256" Type="http://schemas.openxmlformats.org/officeDocument/2006/relationships/hyperlink" Target="https://mulka2.com/lapcenter/lapcombat2/runner.jsp?event=4822&amp;file=1&amp;runner=295" TargetMode="External"/><Relationship Id="rId277" Type="http://schemas.openxmlformats.org/officeDocument/2006/relationships/hyperlink" Target="https://mulka2.com/lapcenter/lapcombat2/runner.jsp?event=4822&amp;file=1&amp;runner=381" TargetMode="External"/><Relationship Id="rId298" Type="http://schemas.openxmlformats.org/officeDocument/2006/relationships/hyperlink" Target="https://mulka2.com/lapcenter/lapcombat2/runner.jsp?event=4822&amp;file=1&amp;runner=360" TargetMode="External"/><Relationship Id="rId116" Type="http://schemas.openxmlformats.org/officeDocument/2006/relationships/hyperlink" Target="https://mulka2.com/lapcenter/lapcombat2/runner.jsp?event=4822&amp;file=1&amp;runner=138" TargetMode="External"/><Relationship Id="rId137" Type="http://schemas.openxmlformats.org/officeDocument/2006/relationships/hyperlink" Target="https://mulka2.com/lapcenter/lapcombat2/runner.jsp?event=4822&amp;file=1&amp;runner=117" TargetMode="External"/><Relationship Id="rId158" Type="http://schemas.openxmlformats.org/officeDocument/2006/relationships/hyperlink" Target="https://mulka2.com/lapcenter/lapcombat2/runner.jsp?event=4822&amp;file=1&amp;runner=197" TargetMode="External"/><Relationship Id="rId302" Type="http://schemas.openxmlformats.org/officeDocument/2006/relationships/hyperlink" Target="https://mulka2.com/lapcenter/lapcombat2/runner.jsp?event=4822&amp;file=1&amp;runner=356" TargetMode="External"/><Relationship Id="rId323" Type="http://schemas.openxmlformats.org/officeDocument/2006/relationships/hyperlink" Target="https://mulka2.com/lapcenter/lapcombat2/runner.jsp?event=4822&amp;file=1&amp;runner=335" TargetMode="External"/><Relationship Id="rId344" Type="http://schemas.openxmlformats.org/officeDocument/2006/relationships/hyperlink" Target="https://mulka2.com/lapcenter/lapcombat2/runner.jsp?event=4822&amp;file=1&amp;runner=314" TargetMode="External"/><Relationship Id="rId20" Type="http://schemas.openxmlformats.org/officeDocument/2006/relationships/hyperlink" Target="https://mulka2.com/lapcenter/lapcombat2/runner.jsp?event=4822&amp;file=1&amp;runner=28" TargetMode="External"/><Relationship Id="rId41" Type="http://schemas.openxmlformats.org/officeDocument/2006/relationships/hyperlink" Target="https://mulka2.com/lapcenter/lapcombat2/runner.jsp?event=4822&amp;file=1&amp;runner=7" TargetMode="External"/><Relationship Id="rId62" Type="http://schemas.openxmlformats.org/officeDocument/2006/relationships/hyperlink" Target="https://mulka2.com/lapcenter/lapcombat2/runner.jsp?event=4822&amp;file=1&amp;runner=61" TargetMode="External"/><Relationship Id="rId83" Type="http://schemas.openxmlformats.org/officeDocument/2006/relationships/hyperlink" Target="https://mulka2.com/lapcenter/lapcombat2/runner.jsp?event=4822&amp;file=1&amp;runner=171" TargetMode="External"/><Relationship Id="rId179" Type="http://schemas.openxmlformats.org/officeDocument/2006/relationships/hyperlink" Target="https://mulka2.com/lapcenter/lapcombat2/runner.jsp?event=4822&amp;file=1&amp;runner=276" TargetMode="External"/><Relationship Id="rId365" Type="http://schemas.openxmlformats.org/officeDocument/2006/relationships/printerSettings" Target="../printerSettings/printerSettings9.bin"/><Relationship Id="rId190" Type="http://schemas.openxmlformats.org/officeDocument/2006/relationships/hyperlink" Target="https://mulka2.com/lapcenter/lapcombat2/runner.jsp?event=4822&amp;file=1&amp;runner=265" TargetMode="External"/><Relationship Id="rId204" Type="http://schemas.openxmlformats.org/officeDocument/2006/relationships/hyperlink" Target="https://mulka2.com/lapcenter/lapcombat2/runner.jsp?event=4822&amp;file=1&amp;runner=251" TargetMode="External"/><Relationship Id="rId225" Type="http://schemas.openxmlformats.org/officeDocument/2006/relationships/hyperlink" Target="https://mulka2.com/lapcenter/lapcombat2/runner.jsp?event=4822&amp;file=1&amp;runner=230" TargetMode="External"/><Relationship Id="rId246" Type="http://schemas.openxmlformats.org/officeDocument/2006/relationships/hyperlink" Target="https://mulka2.com/lapcenter/lapcombat2/runner.jsp?event=4822&amp;file=1&amp;runner=209" TargetMode="External"/><Relationship Id="rId267" Type="http://schemas.openxmlformats.org/officeDocument/2006/relationships/hyperlink" Target="https://mulka2.com/lapcenter/lapcombat2/runner.jsp?event=4822&amp;file=1&amp;runner=391" TargetMode="External"/><Relationship Id="rId288" Type="http://schemas.openxmlformats.org/officeDocument/2006/relationships/hyperlink" Target="https://mulka2.com/lapcenter/lapcombat2/runner.jsp?event=4822&amp;file=1&amp;runner=370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23&amp;file=1&amp;runner=191" TargetMode="External"/><Relationship Id="rId299" Type="http://schemas.openxmlformats.org/officeDocument/2006/relationships/hyperlink" Target="https://mulka2.com/lapcenter/lapcombat2/runner.jsp?event=4823&amp;file=1&amp;runner=373" TargetMode="External"/><Relationship Id="rId21" Type="http://schemas.openxmlformats.org/officeDocument/2006/relationships/hyperlink" Target="https://mulka2.com/lapcenter/lapcombat2/runner.jsp?event=4823&amp;file=1&amp;runner=95" TargetMode="External"/><Relationship Id="rId63" Type="http://schemas.openxmlformats.org/officeDocument/2006/relationships/hyperlink" Target="https://mulka2.com/lapcenter/lapcombat2/runner.jsp?event=4823&amp;file=1&amp;runner=137" TargetMode="External"/><Relationship Id="rId159" Type="http://schemas.openxmlformats.org/officeDocument/2006/relationships/hyperlink" Target="https://mulka2.com/lapcenter/lapcombat2/runner.jsp?event=4823&amp;file=1&amp;runner=233" TargetMode="External"/><Relationship Id="rId324" Type="http://schemas.openxmlformats.org/officeDocument/2006/relationships/hyperlink" Target="https://mulka2.com/lapcenter/lapcombat2/runner.jsp?event=4823&amp;file=1&amp;runner=397" TargetMode="External"/><Relationship Id="rId366" Type="http://schemas.openxmlformats.org/officeDocument/2006/relationships/hyperlink" Target="https://mulka2.com/lapcenter/lapcombat2/runner.jsp?event=4823&amp;file=1&amp;runner=41" TargetMode="External"/><Relationship Id="rId170" Type="http://schemas.openxmlformats.org/officeDocument/2006/relationships/hyperlink" Target="https://mulka2.com/lapcenter/lapcombat2/runner.jsp?event=4823&amp;file=1&amp;runner=244" TargetMode="External"/><Relationship Id="rId191" Type="http://schemas.openxmlformats.org/officeDocument/2006/relationships/hyperlink" Target="https://mulka2.com/lapcenter/lapcombat2/runner.jsp?event=4823&amp;file=1&amp;runner=265" TargetMode="External"/><Relationship Id="rId205" Type="http://schemas.openxmlformats.org/officeDocument/2006/relationships/hyperlink" Target="https://mulka2.com/lapcenter/lapcombat2/runner.jsp?event=4823&amp;file=1&amp;runner=279" TargetMode="External"/><Relationship Id="rId226" Type="http://schemas.openxmlformats.org/officeDocument/2006/relationships/hyperlink" Target="https://mulka2.com/lapcenter/lapcombat2/runner.jsp?event=4823&amp;file=1&amp;runner=300" TargetMode="External"/><Relationship Id="rId247" Type="http://schemas.openxmlformats.org/officeDocument/2006/relationships/hyperlink" Target="https://mulka2.com/lapcenter/lapcombat2/runner.jsp?event=4823&amp;file=1&amp;runner=321" TargetMode="External"/><Relationship Id="rId107" Type="http://schemas.openxmlformats.org/officeDocument/2006/relationships/hyperlink" Target="https://mulka2.com/lapcenter/lapcombat2/runner.jsp?event=4823&amp;file=1&amp;runner=182" TargetMode="External"/><Relationship Id="rId268" Type="http://schemas.openxmlformats.org/officeDocument/2006/relationships/hyperlink" Target="https://mulka2.com/lapcenter/lapcombat2/runner.jsp?event=4823&amp;file=1&amp;runner=342" TargetMode="External"/><Relationship Id="rId289" Type="http://schemas.openxmlformats.org/officeDocument/2006/relationships/hyperlink" Target="https://mulka2.com/lapcenter/lapcombat2/runner.jsp?event=4823&amp;file=1&amp;runner=363" TargetMode="External"/><Relationship Id="rId11" Type="http://schemas.openxmlformats.org/officeDocument/2006/relationships/hyperlink" Target="https://mulka2.com/lapcenter/lapcombat2/runner.jsp?event=4823&amp;file=1&amp;runner=85" TargetMode="External"/><Relationship Id="rId32" Type="http://schemas.openxmlformats.org/officeDocument/2006/relationships/hyperlink" Target="https://mulka2.com/lapcenter/lapcombat2/runner.jsp?event=4823&amp;file=1&amp;runner=106" TargetMode="External"/><Relationship Id="rId53" Type="http://schemas.openxmlformats.org/officeDocument/2006/relationships/hyperlink" Target="https://mulka2.com/lapcenter/lapcombat2/runner.jsp?event=4823&amp;file=1&amp;runner=127" TargetMode="External"/><Relationship Id="rId74" Type="http://schemas.openxmlformats.org/officeDocument/2006/relationships/hyperlink" Target="https://mulka2.com/lapcenter/lapcombat2/runner.jsp?event=4823&amp;file=1&amp;runner=148" TargetMode="External"/><Relationship Id="rId128" Type="http://schemas.openxmlformats.org/officeDocument/2006/relationships/hyperlink" Target="https://mulka2.com/lapcenter/lapcombat2/runner.jsp?event=4823&amp;file=1&amp;runner=202" TargetMode="External"/><Relationship Id="rId149" Type="http://schemas.openxmlformats.org/officeDocument/2006/relationships/hyperlink" Target="https://mulka2.com/lapcenter/lapcombat2/runner.jsp?event=4823&amp;file=1&amp;runner=223" TargetMode="External"/><Relationship Id="rId314" Type="http://schemas.openxmlformats.org/officeDocument/2006/relationships/hyperlink" Target="https://mulka2.com/lapcenter/lapcombat2/runner.jsp?event=4823&amp;file=1&amp;runner=388" TargetMode="External"/><Relationship Id="rId335" Type="http://schemas.openxmlformats.org/officeDocument/2006/relationships/hyperlink" Target="https://mulka2.com/lapcenter/lapcombat2/runner.jsp?event=4823&amp;file=1&amp;runner=10" TargetMode="External"/><Relationship Id="rId356" Type="http://schemas.openxmlformats.org/officeDocument/2006/relationships/hyperlink" Target="https://mulka2.com/lapcenter/lapcombat2/runner.jsp?event=4823&amp;file=1&amp;runner=31" TargetMode="External"/><Relationship Id="rId377" Type="http://schemas.openxmlformats.org/officeDocument/2006/relationships/hyperlink" Target="https://mulka2.com/lapcenter/lapcombat2/runner.jsp?event=4823&amp;file=1&amp;runner=52" TargetMode="External"/><Relationship Id="rId5" Type="http://schemas.openxmlformats.org/officeDocument/2006/relationships/hyperlink" Target="https://mulka2.com/lapcenter/lapcombat2/runner.jsp?event=4823&amp;file=1&amp;runner=79" TargetMode="External"/><Relationship Id="rId95" Type="http://schemas.openxmlformats.org/officeDocument/2006/relationships/hyperlink" Target="https://mulka2.com/lapcenter/lapcombat2/runner.jsp?event=4823&amp;file=1&amp;runner=170" TargetMode="External"/><Relationship Id="rId160" Type="http://schemas.openxmlformats.org/officeDocument/2006/relationships/hyperlink" Target="https://mulka2.com/lapcenter/lapcombat2/runner.jsp?event=4823&amp;file=1&amp;runner=234" TargetMode="External"/><Relationship Id="rId181" Type="http://schemas.openxmlformats.org/officeDocument/2006/relationships/hyperlink" Target="https://mulka2.com/lapcenter/lapcombat2/runner.jsp?event=4823&amp;file=1&amp;runner=255" TargetMode="External"/><Relationship Id="rId216" Type="http://schemas.openxmlformats.org/officeDocument/2006/relationships/hyperlink" Target="https://mulka2.com/lapcenter/lapcombat2/runner.jsp?event=4823&amp;file=1&amp;runner=290" TargetMode="External"/><Relationship Id="rId237" Type="http://schemas.openxmlformats.org/officeDocument/2006/relationships/hyperlink" Target="https://mulka2.com/lapcenter/lapcombat2/runner.jsp?event=4823&amp;file=1&amp;runner=311" TargetMode="External"/><Relationship Id="rId258" Type="http://schemas.openxmlformats.org/officeDocument/2006/relationships/hyperlink" Target="https://mulka2.com/lapcenter/lapcombat2/runner.jsp?event=4823&amp;file=1&amp;runner=332" TargetMode="External"/><Relationship Id="rId279" Type="http://schemas.openxmlformats.org/officeDocument/2006/relationships/hyperlink" Target="https://mulka2.com/lapcenter/lapcombat2/runner.jsp?event=4823&amp;file=1&amp;runner=353" TargetMode="External"/><Relationship Id="rId22" Type="http://schemas.openxmlformats.org/officeDocument/2006/relationships/hyperlink" Target="https://mulka2.com/lapcenter/lapcombat2/runner.jsp?event=4823&amp;file=1&amp;runner=96" TargetMode="External"/><Relationship Id="rId43" Type="http://schemas.openxmlformats.org/officeDocument/2006/relationships/hyperlink" Target="https://mulka2.com/lapcenter/lapcombat2/runner.jsp?event=4823&amp;file=1&amp;runner=117" TargetMode="External"/><Relationship Id="rId64" Type="http://schemas.openxmlformats.org/officeDocument/2006/relationships/hyperlink" Target="https://mulka2.com/lapcenter/lapcombat2/runner.jsp?event=4823&amp;file=1&amp;runner=138" TargetMode="External"/><Relationship Id="rId118" Type="http://schemas.openxmlformats.org/officeDocument/2006/relationships/hyperlink" Target="https://mulka2.com/lapcenter/lapcombat2/runner.jsp?event=4823&amp;file=1&amp;runner=192" TargetMode="External"/><Relationship Id="rId139" Type="http://schemas.openxmlformats.org/officeDocument/2006/relationships/hyperlink" Target="https://mulka2.com/lapcenter/lapcombat2/runner.jsp?event=4823&amp;file=1&amp;runner=213" TargetMode="External"/><Relationship Id="rId290" Type="http://schemas.openxmlformats.org/officeDocument/2006/relationships/hyperlink" Target="https://mulka2.com/lapcenter/lapcombat2/runner.jsp?event=4823&amp;file=1&amp;runner=364" TargetMode="External"/><Relationship Id="rId304" Type="http://schemas.openxmlformats.org/officeDocument/2006/relationships/hyperlink" Target="https://mulka2.com/lapcenter/lapcombat2/runner.jsp?event=4823&amp;file=1&amp;runner=378" TargetMode="External"/><Relationship Id="rId325" Type="http://schemas.openxmlformats.org/officeDocument/2006/relationships/hyperlink" Target="https://mulka2.com/lapcenter/lapcombat2/runner.jsp?event=4823&amp;file=1&amp;runner=0" TargetMode="External"/><Relationship Id="rId346" Type="http://schemas.openxmlformats.org/officeDocument/2006/relationships/hyperlink" Target="https://mulka2.com/lapcenter/lapcombat2/runner.jsp?event=4823&amp;file=1&amp;runner=21" TargetMode="External"/><Relationship Id="rId367" Type="http://schemas.openxmlformats.org/officeDocument/2006/relationships/hyperlink" Target="https://mulka2.com/lapcenter/lapcombat2/runner.jsp?event=4823&amp;file=1&amp;runner=42" TargetMode="External"/><Relationship Id="rId388" Type="http://schemas.openxmlformats.org/officeDocument/2006/relationships/hyperlink" Target="https://mulka2.com/lapcenter/lapcombat2/runner.jsp?event=4823&amp;file=1&amp;runner=63" TargetMode="External"/><Relationship Id="rId85" Type="http://schemas.openxmlformats.org/officeDocument/2006/relationships/hyperlink" Target="https://mulka2.com/lapcenter/lapcombat2/runner.jsp?event=4823&amp;file=1&amp;runner=159" TargetMode="External"/><Relationship Id="rId150" Type="http://schemas.openxmlformats.org/officeDocument/2006/relationships/hyperlink" Target="https://mulka2.com/lapcenter/lapcombat2/runner.jsp?event=4823&amp;file=1&amp;runner=224" TargetMode="External"/><Relationship Id="rId171" Type="http://schemas.openxmlformats.org/officeDocument/2006/relationships/hyperlink" Target="https://mulka2.com/lapcenter/lapcombat2/runner.jsp?event=4823&amp;file=1&amp;runner=245" TargetMode="External"/><Relationship Id="rId192" Type="http://schemas.openxmlformats.org/officeDocument/2006/relationships/hyperlink" Target="https://mulka2.com/lapcenter/lapcombat2/runner.jsp?event=4823&amp;file=1&amp;runner=266" TargetMode="External"/><Relationship Id="rId206" Type="http://schemas.openxmlformats.org/officeDocument/2006/relationships/hyperlink" Target="https://mulka2.com/lapcenter/lapcombat2/runner.jsp?event=4823&amp;file=1&amp;runner=280" TargetMode="External"/><Relationship Id="rId227" Type="http://schemas.openxmlformats.org/officeDocument/2006/relationships/hyperlink" Target="https://mulka2.com/lapcenter/lapcombat2/runner.jsp?event=4823&amp;file=1&amp;runner=301" TargetMode="External"/><Relationship Id="rId248" Type="http://schemas.openxmlformats.org/officeDocument/2006/relationships/hyperlink" Target="https://mulka2.com/lapcenter/lapcombat2/runner.jsp?event=4823&amp;file=1&amp;runner=322" TargetMode="External"/><Relationship Id="rId269" Type="http://schemas.openxmlformats.org/officeDocument/2006/relationships/hyperlink" Target="https://mulka2.com/lapcenter/lapcombat2/runner.jsp?event=4823&amp;file=1&amp;runner=343" TargetMode="External"/><Relationship Id="rId12" Type="http://schemas.openxmlformats.org/officeDocument/2006/relationships/hyperlink" Target="https://mulka2.com/lapcenter/lapcombat2/runner.jsp?event=4823&amp;file=1&amp;runner=86" TargetMode="External"/><Relationship Id="rId33" Type="http://schemas.openxmlformats.org/officeDocument/2006/relationships/hyperlink" Target="https://mulka2.com/lapcenter/lapcombat2/runner.jsp?event=4823&amp;file=1&amp;runner=107" TargetMode="External"/><Relationship Id="rId108" Type="http://schemas.openxmlformats.org/officeDocument/2006/relationships/hyperlink" Target="https://mulka2.com/lapcenter/lapcombat2/runner.jsp?event=4823&amp;file=1&amp;runner=181" TargetMode="External"/><Relationship Id="rId129" Type="http://schemas.openxmlformats.org/officeDocument/2006/relationships/hyperlink" Target="https://mulka2.com/lapcenter/lapcombat2/runner.jsp?event=4823&amp;file=1&amp;runner=203" TargetMode="External"/><Relationship Id="rId280" Type="http://schemas.openxmlformats.org/officeDocument/2006/relationships/hyperlink" Target="https://mulka2.com/lapcenter/lapcombat2/runner.jsp?event=4823&amp;file=1&amp;runner=354" TargetMode="External"/><Relationship Id="rId315" Type="http://schemas.openxmlformats.org/officeDocument/2006/relationships/hyperlink" Target="https://mulka2.com/lapcenter/lapcombat2/runner.jsp?event=4823&amp;file=1&amp;runner=389" TargetMode="External"/><Relationship Id="rId336" Type="http://schemas.openxmlformats.org/officeDocument/2006/relationships/hyperlink" Target="https://mulka2.com/lapcenter/lapcombat2/runner.jsp?event=4823&amp;file=1&amp;runner=11" TargetMode="External"/><Relationship Id="rId357" Type="http://schemas.openxmlformats.org/officeDocument/2006/relationships/hyperlink" Target="https://mulka2.com/lapcenter/lapcombat2/runner.jsp?event=4823&amp;file=1&amp;runner=32" TargetMode="External"/><Relationship Id="rId54" Type="http://schemas.openxmlformats.org/officeDocument/2006/relationships/hyperlink" Target="https://mulka2.com/lapcenter/lapcombat2/runner.jsp?event=4823&amp;file=1&amp;runner=128" TargetMode="External"/><Relationship Id="rId75" Type="http://schemas.openxmlformats.org/officeDocument/2006/relationships/hyperlink" Target="https://mulka2.com/lapcenter/lapcombat2/runner.jsp?event=4823&amp;file=1&amp;runner=149" TargetMode="External"/><Relationship Id="rId96" Type="http://schemas.openxmlformats.org/officeDocument/2006/relationships/hyperlink" Target="https://mulka2.com/lapcenter/lapcombat2/runner.jsp?event=4823&amp;file=1&amp;runner=168" TargetMode="External"/><Relationship Id="rId140" Type="http://schemas.openxmlformats.org/officeDocument/2006/relationships/hyperlink" Target="https://mulka2.com/lapcenter/lapcombat2/runner.jsp?event=4823&amp;file=1&amp;runner=214" TargetMode="External"/><Relationship Id="rId161" Type="http://schemas.openxmlformats.org/officeDocument/2006/relationships/hyperlink" Target="https://mulka2.com/lapcenter/lapcombat2/runner.jsp?event=4823&amp;file=1&amp;runner=235" TargetMode="External"/><Relationship Id="rId182" Type="http://schemas.openxmlformats.org/officeDocument/2006/relationships/hyperlink" Target="https://mulka2.com/lapcenter/lapcombat2/runner.jsp?event=4823&amp;file=1&amp;runner=256" TargetMode="External"/><Relationship Id="rId217" Type="http://schemas.openxmlformats.org/officeDocument/2006/relationships/hyperlink" Target="https://mulka2.com/lapcenter/lapcombat2/runner.jsp?event=4823&amp;file=1&amp;runner=291" TargetMode="External"/><Relationship Id="rId378" Type="http://schemas.openxmlformats.org/officeDocument/2006/relationships/hyperlink" Target="https://mulka2.com/lapcenter/lapcombat2/runner.jsp?event=4823&amp;file=1&amp;runner=53" TargetMode="External"/><Relationship Id="rId6" Type="http://schemas.openxmlformats.org/officeDocument/2006/relationships/hyperlink" Target="https://mulka2.com/lapcenter/lapcombat2/runner.jsp?event=4823&amp;file=1&amp;runner=80" TargetMode="External"/><Relationship Id="rId238" Type="http://schemas.openxmlformats.org/officeDocument/2006/relationships/hyperlink" Target="https://mulka2.com/lapcenter/lapcombat2/runner.jsp?event=4823&amp;file=1&amp;runner=312" TargetMode="External"/><Relationship Id="rId259" Type="http://schemas.openxmlformats.org/officeDocument/2006/relationships/hyperlink" Target="https://mulka2.com/lapcenter/lapcombat2/runner.jsp?event=4823&amp;file=1&amp;runner=333" TargetMode="External"/><Relationship Id="rId23" Type="http://schemas.openxmlformats.org/officeDocument/2006/relationships/hyperlink" Target="https://mulka2.com/lapcenter/lapcombat2/runner.jsp?event=4823&amp;file=1&amp;runner=97" TargetMode="External"/><Relationship Id="rId119" Type="http://schemas.openxmlformats.org/officeDocument/2006/relationships/hyperlink" Target="https://mulka2.com/lapcenter/lapcombat2/runner.jsp?event=4823&amp;file=1&amp;runner=193" TargetMode="External"/><Relationship Id="rId270" Type="http://schemas.openxmlformats.org/officeDocument/2006/relationships/hyperlink" Target="https://mulka2.com/lapcenter/lapcombat2/runner.jsp?event=4823&amp;file=1&amp;runner=344" TargetMode="External"/><Relationship Id="rId291" Type="http://schemas.openxmlformats.org/officeDocument/2006/relationships/hyperlink" Target="https://mulka2.com/lapcenter/lapcombat2/runner.jsp?event=4823&amp;file=1&amp;runner=365" TargetMode="External"/><Relationship Id="rId305" Type="http://schemas.openxmlformats.org/officeDocument/2006/relationships/hyperlink" Target="https://mulka2.com/lapcenter/lapcombat2/runner.jsp?event=4823&amp;file=1&amp;runner=379" TargetMode="External"/><Relationship Id="rId326" Type="http://schemas.openxmlformats.org/officeDocument/2006/relationships/hyperlink" Target="https://mulka2.com/lapcenter/lapcombat2/runner.jsp?event=4823&amp;file=1&amp;runner=1" TargetMode="External"/><Relationship Id="rId347" Type="http://schemas.openxmlformats.org/officeDocument/2006/relationships/hyperlink" Target="https://mulka2.com/lapcenter/lapcombat2/runner.jsp?event=4823&amp;file=1&amp;runner=22" TargetMode="External"/><Relationship Id="rId44" Type="http://schemas.openxmlformats.org/officeDocument/2006/relationships/hyperlink" Target="https://mulka2.com/lapcenter/lapcombat2/runner.jsp?event=4823&amp;file=1&amp;runner=118" TargetMode="External"/><Relationship Id="rId65" Type="http://schemas.openxmlformats.org/officeDocument/2006/relationships/hyperlink" Target="https://mulka2.com/lapcenter/lapcombat2/runner.jsp?event=4823&amp;file=1&amp;runner=139" TargetMode="External"/><Relationship Id="rId86" Type="http://schemas.openxmlformats.org/officeDocument/2006/relationships/hyperlink" Target="https://mulka2.com/lapcenter/lapcombat2/runner.jsp?event=4823&amp;file=1&amp;runner=160" TargetMode="External"/><Relationship Id="rId130" Type="http://schemas.openxmlformats.org/officeDocument/2006/relationships/hyperlink" Target="https://mulka2.com/lapcenter/lapcombat2/runner.jsp?event=4823&amp;file=1&amp;runner=204" TargetMode="External"/><Relationship Id="rId151" Type="http://schemas.openxmlformats.org/officeDocument/2006/relationships/hyperlink" Target="https://mulka2.com/lapcenter/lapcombat2/runner.jsp?event=4823&amp;file=1&amp;runner=225" TargetMode="External"/><Relationship Id="rId368" Type="http://schemas.openxmlformats.org/officeDocument/2006/relationships/hyperlink" Target="https://mulka2.com/lapcenter/lapcombat2/runner.jsp?event=4823&amp;file=1&amp;runner=43" TargetMode="External"/><Relationship Id="rId389" Type="http://schemas.openxmlformats.org/officeDocument/2006/relationships/hyperlink" Target="https://mulka2.com/lapcenter/lapcombat2/runner.jsp?event=4823&amp;file=1&amp;runner=64" TargetMode="External"/><Relationship Id="rId172" Type="http://schemas.openxmlformats.org/officeDocument/2006/relationships/hyperlink" Target="https://mulka2.com/lapcenter/lapcombat2/runner.jsp?event=4823&amp;file=1&amp;runner=246" TargetMode="External"/><Relationship Id="rId193" Type="http://schemas.openxmlformats.org/officeDocument/2006/relationships/hyperlink" Target="https://mulka2.com/lapcenter/lapcombat2/runner.jsp?event=4823&amp;file=1&amp;runner=267" TargetMode="External"/><Relationship Id="rId207" Type="http://schemas.openxmlformats.org/officeDocument/2006/relationships/hyperlink" Target="https://mulka2.com/lapcenter/lapcombat2/runner.jsp?event=4823&amp;file=1&amp;runner=281" TargetMode="External"/><Relationship Id="rId228" Type="http://schemas.openxmlformats.org/officeDocument/2006/relationships/hyperlink" Target="https://mulka2.com/lapcenter/lapcombat2/runner.jsp?event=4823&amp;file=1&amp;runner=302" TargetMode="External"/><Relationship Id="rId249" Type="http://schemas.openxmlformats.org/officeDocument/2006/relationships/hyperlink" Target="https://mulka2.com/lapcenter/lapcombat2/runner.jsp?event=4823&amp;file=1&amp;runner=323" TargetMode="External"/><Relationship Id="rId13" Type="http://schemas.openxmlformats.org/officeDocument/2006/relationships/hyperlink" Target="https://mulka2.com/lapcenter/lapcombat2/runner.jsp?event=4823&amp;file=1&amp;runner=87" TargetMode="External"/><Relationship Id="rId109" Type="http://schemas.openxmlformats.org/officeDocument/2006/relationships/hyperlink" Target="https://mulka2.com/lapcenter/lapcombat2/runner.jsp?event=4823&amp;file=1&amp;runner=183" TargetMode="External"/><Relationship Id="rId260" Type="http://schemas.openxmlformats.org/officeDocument/2006/relationships/hyperlink" Target="https://mulka2.com/lapcenter/lapcombat2/runner.jsp?event=4823&amp;file=1&amp;runner=334" TargetMode="External"/><Relationship Id="rId281" Type="http://schemas.openxmlformats.org/officeDocument/2006/relationships/hyperlink" Target="https://mulka2.com/lapcenter/lapcombat2/runner.jsp?event=4823&amp;file=1&amp;runner=355" TargetMode="External"/><Relationship Id="rId316" Type="http://schemas.openxmlformats.org/officeDocument/2006/relationships/hyperlink" Target="https://mulka2.com/lapcenter/lapcombat2/runner.jsp?event=4823&amp;file=1&amp;runner=390" TargetMode="External"/><Relationship Id="rId337" Type="http://schemas.openxmlformats.org/officeDocument/2006/relationships/hyperlink" Target="https://mulka2.com/lapcenter/lapcombat2/runner.jsp?event=4823&amp;file=1&amp;runner=12" TargetMode="External"/><Relationship Id="rId34" Type="http://schemas.openxmlformats.org/officeDocument/2006/relationships/hyperlink" Target="https://mulka2.com/lapcenter/lapcombat2/runner.jsp?event=4823&amp;file=1&amp;runner=108" TargetMode="External"/><Relationship Id="rId55" Type="http://schemas.openxmlformats.org/officeDocument/2006/relationships/hyperlink" Target="https://mulka2.com/lapcenter/lapcombat2/runner.jsp?event=4823&amp;file=1&amp;runner=129" TargetMode="External"/><Relationship Id="rId76" Type="http://schemas.openxmlformats.org/officeDocument/2006/relationships/hyperlink" Target="https://mulka2.com/lapcenter/lapcombat2/runner.jsp?event=4823&amp;file=1&amp;runner=150" TargetMode="External"/><Relationship Id="rId97" Type="http://schemas.openxmlformats.org/officeDocument/2006/relationships/hyperlink" Target="https://mulka2.com/lapcenter/lapcombat2/runner.jsp?event=4823&amp;file=1&amp;runner=171" TargetMode="External"/><Relationship Id="rId120" Type="http://schemas.openxmlformats.org/officeDocument/2006/relationships/hyperlink" Target="https://mulka2.com/lapcenter/lapcombat2/runner.jsp?event=4823&amp;file=1&amp;runner=194" TargetMode="External"/><Relationship Id="rId141" Type="http://schemas.openxmlformats.org/officeDocument/2006/relationships/hyperlink" Target="https://mulka2.com/lapcenter/lapcombat2/runner.jsp?event=4823&amp;file=1&amp;runner=215" TargetMode="External"/><Relationship Id="rId358" Type="http://schemas.openxmlformats.org/officeDocument/2006/relationships/hyperlink" Target="https://mulka2.com/lapcenter/lapcombat2/runner.jsp?event=4823&amp;file=1&amp;runner=33" TargetMode="External"/><Relationship Id="rId379" Type="http://schemas.openxmlformats.org/officeDocument/2006/relationships/hyperlink" Target="https://mulka2.com/lapcenter/lapcombat2/runner.jsp?event=4823&amp;file=1&amp;runner=54" TargetMode="External"/><Relationship Id="rId7" Type="http://schemas.openxmlformats.org/officeDocument/2006/relationships/hyperlink" Target="https://mulka2.com/lapcenter/lapcombat2/runner.jsp?event=4823&amp;file=1&amp;runner=81" TargetMode="External"/><Relationship Id="rId162" Type="http://schemas.openxmlformats.org/officeDocument/2006/relationships/hyperlink" Target="https://mulka2.com/lapcenter/lapcombat2/runner.jsp?event=4823&amp;file=1&amp;runner=236" TargetMode="External"/><Relationship Id="rId183" Type="http://schemas.openxmlformats.org/officeDocument/2006/relationships/hyperlink" Target="https://mulka2.com/lapcenter/lapcombat2/runner.jsp?event=4823&amp;file=1&amp;runner=257" TargetMode="External"/><Relationship Id="rId218" Type="http://schemas.openxmlformats.org/officeDocument/2006/relationships/hyperlink" Target="https://mulka2.com/lapcenter/lapcombat2/runner.jsp?event=4823&amp;file=1&amp;runner=292" TargetMode="External"/><Relationship Id="rId239" Type="http://schemas.openxmlformats.org/officeDocument/2006/relationships/hyperlink" Target="https://mulka2.com/lapcenter/lapcombat2/runner.jsp?event=4823&amp;file=1&amp;runner=313" TargetMode="External"/><Relationship Id="rId390" Type="http://schemas.openxmlformats.org/officeDocument/2006/relationships/hyperlink" Target="https://mulka2.com/lapcenter/lapcombat2/runner.jsp?event=4823&amp;file=1&amp;runner=65" TargetMode="External"/><Relationship Id="rId250" Type="http://schemas.openxmlformats.org/officeDocument/2006/relationships/hyperlink" Target="https://mulka2.com/lapcenter/lapcombat2/runner.jsp?event=4823&amp;file=1&amp;runner=324" TargetMode="External"/><Relationship Id="rId271" Type="http://schemas.openxmlformats.org/officeDocument/2006/relationships/hyperlink" Target="https://mulka2.com/lapcenter/lapcombat2/runner.jsp?event=4823&amp;file=1&amp;runner=345" TargetMode="External"/><Relationship Id="rId292" Type="http://schemas.openxmlformats.org/officeDocument/2006/relationships/hyperlink" Target="https://mulka2.com/lapcenter/lapcombat2/runner.jsp?event=4823&amp;file=1&amp;runner=366" TargetMode="External"/><Relationship Id="rId306" Type="http://schemas.openxmlformats.org/officeDocument/2006/relationships/hyperlink" Target="https://mulka2.com/lapcenter/lapcombat2/runner.jsp?event=4823&amp;file=1&amp;runner=380" TargetMode="External"/><Relationship Id="rId24" Type="http://schemas.openxmlformats.org/officeDocument/2006/relationships/hyperlink" Target="https://mulka2.com/lapcenter/lapcombat2/runner.jsp?event=4823&amp;file=1&amp;runner=98" TargetMode="External"/><Relationship Id="rId45" Type="http://schemas.openxmlformats.org/officeDocument/2006/relationships/hyperlink" Target="https://mulka2.com/lapcenter/lapcombat2/runner.jsp?event=4823&amp;file=1&amp;runner=119" TargetMode="External"/><Relationship Id="rId66" Type="http://schemas.openxmlformats.org/officeDocument/2006/relationships/hyperlink" Target="https://mulka2.com/lapcenter/lapcombat2/runner.jsp?event=4823&amp;file=1&amp;runner=140" TargetMode="External"/><Relationship Id="rId87" Type="http://schemas.openxmlformats.org/officeDocument/2006/relationships/hyperlink" Target="https://mulka2.com/lapcenter/lapcombat2/runner.jsp?event=4823&amp;file=1&amp;runner=161" TargetMode="External"/><Relationship Id="rId110" Type="http://schemas.openxmlformats.org/officeDocument/2006/relationships/hyperlink" Target="https://mulka2.com/lapcenter/lapcombat2/runner.jsp?event=4823&amp;file=1&amp;runner=184" TargetMode="External"/><Relationship Id="rId131" Type="http://schemas.openxmlformats.org/officeDocument/2006/relationships/hyperlink" Target="https://mulka2.com/lapcenter/lapcombat2/runner.jsp?event=4823&amp;file=1&amp;runner=205" TargetMode="External"/><Relationship Id="rId327" Type="http://schemas.openxmlformats.org/officeDocument/2006/relationships/hyperlink" Target="https://mulka2.com/lapcenter/lapcombat2/runner.jsp?event=4823&amp;file=1&amp;runner=2" TargetMode="External"/><Relationship Id="rId348" Type="http://schemas.openxmlformats.org/officeDocument/2006/relationships/hyperlink" Target="https://mulka2.com/lapcenter/lapcombat2/runner.jsp?event=4823&amp;file=1&amp;runner=23" TargetMode="External"/><Relationship Id="rId369" Type="http://schemas.openxmlformats.org/officeDocument/2006/relationships/hyperlink" Target="https://mulka2.com/lapcenter/lapcombat2/runner.jsp?event=4823&amp;file=1&amp;runner=44" TargetMode="External"/><Relationship Id="rId152" Type="http://schemas.openxmlformats.org/officeDocument/2006/relationships/hyperlink" Target="https://mulka2.com/lapcenter/lapcombat2/runner.jsp?event=4823&amp;file=1&amp;runner=226" TargetMode="External"/><Relationship Id="rId173" Type="http://schemas.openxmlformats.org/officeDocument/2006/relationships/hyperlink" Target="https://mulka2.com/lapcenter/lapcombat2/runner.jsp?event=4823&amp;file=1&amp;runner=247" TargetMode="External"/><Relationship Id="rId194" Type="http://schemas.openxmlformats.org/officeDocument/2006/relationships/hyperlink" Target="https://mulka2.com/lapcenter/lapcombat2/runner.jsp?event=4823&amp;file=1&amp;runner=268" TargetMode="External"/><Relationship Id="rId208" Type="http://schemas.openxmlformats.org/officeDocument/2006/relationships/hyperlink" Target="https://mulka2.com/lapcenter/lapcombat2/runner.jsp?event=4823&amp;file=1&amp;runner=283" TargetMode="External"/><Relationship Id="rId229" Type="http://schemas.openxmlformats.org/officeDocument/2006/relationships/hyperlink" Target="https://mulka2.com/lapcenter/lapcombat2/runner.jsp?event=4823&amp;file=1&amp;runner=303" TargetMode="External"/><Relationship Id="rId380" Type="http://schemas.openxmlformats.org/officeDocument/2006/relationships/hyperlink" Target="https://mulka2.com/lapcenter/lapcombat2/runner.jsp?event=4823&amp;file=1&amp;runner=55" TargetMode="External"/><Relationship Id="rId240" Type="http://schemas.openxmlformats.org/officeDocument/2006/relationships/hyperlink" Target="https://mulka2.com/lapcenter/lapcombat2/runner.jsp?event=4823&amp;file=1&amp;runner=314" TargetMode="External"/><Relationship Id="rId261" Type="http://schemas.openxmlformats.org/officeDocument/2006/relationships/hyperlink" Target="https://mulka2.com/lapcenter/lapcombat2/runner.jsp?event=4823&amp;file=1&amp;runner=335" TargetMode="External"/><Relationship Id="rId14" Type="http://schemas.openxmlformats.org/officeDocument/2006/relationships/hyperlink" Target="https://mulka2.com/lapcenter/lapcombat2/runner.jsp?event=4823&amp;file=1&amp;runner=88" TargetMode="External"/><Relationship Id="rId35" Type="http://schemas.openxmlformats.org/officeDocument/2006/relationships/hyperlink" Target="https://mulka2.com/lapcenter/lapcombat2/runner.jsp?event=4823&amp;file=1&amp;runner=110" TargetMode="External"/><Relationship Id="rId56" Type="http://schemas.openxmlformats.org/officeDocument/2006/relationships/hyperlink" Target="https://mulka2.com/lapcenter/lapcombat2/runner.jsp?event=4823&amp;file=1&amp;runner=130" TargetMode="External"/><Relationship Id="rId77" Type="http://schemas.openxmlformats.org/officeDocument/2006/relationships/hyperlink" Target="https://mulka2.com/lapcenter/lapcombat2/runner.jsp?event=4823&amp;file=1&amp;runner=151" TargetMode="External"/><Relationship Id="rId100" Type="http://schemas.openxmlformats.org/officeDocument/2006/relationships/hyperlink" Target="https://mulka2.com/lapcenter/lapcombat2/runner.jsp?event=4823&amp;file=1&amp;runner=174" TargetMode="External"/><Relationship Id="rId282" Type="http://schemas.openxmlformats.org/officeDocument/2006/relationships/hyperlink" Target="https://mulka2.com/lapcenter/lapcombat2/runner.jsp?event=4823&amp;file=1&amp;runner=356" TargetMode="External"/><Relationship Id="rId317" Type="http://schemas.openxmlformats.org/officeDocument/2006/relationships/hyperlink" Target="https://mulka2.com/lapcenter/lapcombat2/runner.jsp?event=4823&amp;file=1&amp;runner=391" TargetMode="External"/><Relationship Id="rId338" Type="http://schemas.openxmlformats.org/officeDocument/2006/relationships/hyperlink" Target="https://mulka2.com/lapcenter/lapcombat2/runner.jsp?event=4823&amp;file=1&amp;runner=13" TargetMode="External"/><Relationship Id="rId359" Type="http://schemas.openxmlformats.org/officeDocument/2006/relationships/hyperlink" Target="https://mulka2.com/lapcenter/lapcombat2/runner.jsp?event=4823&amp;file=1&amp;runner=34" TargetMode="External"/><Relationship Id="rId8" Type="http://schemas.openxmlformats.org/officeDocument/2006/relationships/hyperlink" Target="https://mulka2.com/lapcenter/lapcombat2/runner.jsp?event=4823&amp;file=1&amp;runner=82" TargetMode="External"/><Relationship Id="rId98" Type="http://schemas.openxmlformats.org/officeDocument/2006/relationships/hyperlink" Target="https://mulka2.com/lapcenter/lapcombat2/runner.jsp?event=4823&amp;file=1&amp;runner=172" TargetMode="External"/><Relationship Id="rId121" Type="http://schemas.openxmlformats.org/officeDocument/2006/relationships/hyperlink" Target="https://mulka2.com/lapcenter/lapcombat2/runner.jsp?event=4823&amp;file=1&amp;runner=195" TargetMode="External"/><Relationship Id="rId142" Type="http://schemas.openxmlformats.org/officeDocument/2006/relationships/hyperlink" Target="https://mulka2.com/lapcenter/lapcombat2/runner.jsp?event=4823&amp;file=1&amp;runner=216" TargetMode="External"/><Relationship Id="rId163" Type="http://schemas.openxmlformats.org/officeDocument/2006/relationships/hyperlink" Target="https://mulka2.com/lapcenter/lapcombat2/runner.jsp?event=4823&amp;file=1&amp;runner=237" TargetMode="External"/><Relationship Id="rId184" Type="http://schemas.openxmlformats.org/officeDocument/2006/relationships/hyperlink" Target="https://mulka2.com/lapcenter/lapcombat2/runner.jsp?event=4823&amp;file=1&amp;runner=258" TargetMode="External"/><Relationship Id="rId219" Type="http://schemas.openxmlformats.org/officeDocument/2006/relationships/hyperlink" Target="https://mulka2.com/lapcenter/lapcombat2/runner.jsp?event=4823&amp;file=1&amp;runner=293" TargetMode="External"/><Relationship Id="rId370" Type="http://schemas.openxmlformats.org/officeDocument/2006/relationships/hyperlink" Target="https://mulka2.com/lapcenter/lapcombat2/runner.jsp?event=4823&amp;file=1&amp;runner=45" TargetMode="External"/><Relationship Id="rId391" Type="http://schemas.openxmlformats.org/officeDocument/2006/relationships/hyperlink" Target="https://mulka2.com/lapcenter/lapcombat2/runner.jsp?event=4823&amp;file=1&amp;runner=67" TargetMode="External"/><Relationship Id="rId230" Type="http://schemas.openxmlformats.org/officeDocument/2006/relationships/hyperlink" Target="https://mulka2.com/lapcenter/lapcombat2/runner.jsp?event=4823&amp;file=1&amp;runner=304" TargetMode="External"/><Relationship Id="rId251" Type="http://schemas.openxmlformats.org/officeDocument/2006/relationships/hyperlink" Target="https://mulka2.com/lapcenter/lapcombat2/runner.jsp?event=4823&amp;file=1&amp;runner=325" TargetMode="External"/><Relationship Id="rId25" Type="http://schemas.openxmlformats.org/officeDocument/2006/relationships/hyperlink" Target="https://mulka2.com/lapcenter/lapcombat2/runner.jsp?event=4823&amp;file=1&amp;runner=99" TargetMode="External"/><Relationship Id="rId46" Type="http://schemas.openxmlformats.org/officeDocument/2006/relationships/hyperlink" Target="https://mulka2.com/lapcenter/lapcombat2/runner.jsp?event=4823&amp;file=1&amp;runner=120" TargetMode="External"/><Relationship Id="rId67" Type="http://schemas.openxmlformats.org/officeDocument/2006/relationships/hyperlink" Target="https://mulka2.com/lapcenter/lapcombat2/runner.jsp?event=4823&amp;file=1&amp;runner=141" TargetMode="External"/><Relationship Id="rId272" Type="http://schemas.openxmlformats.org/officeDocument/2006/relationships/hyperlink" Target="https://mulka2.com/lapcenter/lapcombat2/runner.jsp?event=4823&amp;file=1&amp;runner=346" TargetMode="External"/><Relationship Id="rId293" Type="http://schemas.openxmlformats.org/officeDocument/2006/relationships/hyperlink" Target="https://mulka2.com/lapcenter/lapcombat2/runner.jsp?event=4823&amp;file=1&amp;runner=367" TargetMode="External"/><Relationship Id="rId307" Type="http://schemas.openxmlformats.org/officeDocument/2006/relationships/hyperlink" Target="https://mulka2.com/lapcenter/lapcombat2/runner.jsp?event=4823&amp;file=1&amp;runner=381" TargetMode="External"/><Relationship Id="rId328" Type="http://schemas.openxmlformats.org/officeDocument/2006/relationships/hyperlink" Target="https://mulka2.com/lapcenter/lapcombat2/runner.jsp?event=4823&amp;file=1&amp;runner=3" TargetMode="External"/><Relationship Id="rId349" Type="http://schemas.openxmlformats.org/officeDocument/2006/relationships/hyperlink" Target="https://mulka2.com/lapcenter/lapcombat2/runner.jsp?event=4823&amp;file=1&amp;runner=24" TargetMode="External"/><Relationship Id="rId88" Type="http://schemas.openxmlformats.org/officeDocument/2006/relationships/hyperlink" Target="https://mulka2.com/lapcenter/lapcombat2/runner.jsp?event=4823&amp;file=1&amp;runner=162" TargetMode="External"/><Relationship Id="rId111" Type="http://schemas.openxmlformats.org/officeDocument/2006/relationships/hyperlink" Target="https://mulka2.com/lapcenter/lapcombat2/runner.jsp?event=4823&amp;file=1&amp;runner=185" TargetMode="External"/><Relationship Id="rId132" Type="http://schemas.openxmlformats.org/officeDocument/2006/relationships/hyperlink" Target="https://mulka2.com/lapcenter/lapcombat2/runner.jsp?event=4823&amp;file=1&amp;runner=206" TargetMode="External"/><Relationship Id="rId153" Type="http://schemas.openxmlformats.org/officeDocument/2006/relationships/hyperlink" Target="https://mulka2.com/lapcenter/lapcombat2/runner.jsp?event=4823&amp;file=1&amp;runner=227" TargetMode="External"/><Relationship Id="rId174" Type="http://schemas.openxmlformats.org/officeDocument/2006/relationships/hyperlink" Target="https://mulka2.com/lapcenter/lapcombat2/runner.jsp?event=4823&amp;file=1&amp;runner=248" TargetMode="External"/><Relationship Id="rId195" Type="http://schemas.openxmlformats.org/officeDocument/2006/relationships/hyperlink" Target="https://mulka2.com/lapcenter/lapcombat2/runner.jsp?event=4823&amp;file=1&amp;runner=269" TargetMode="External"/><Relationship Id="rId209" Type="http://schemas.openxmlformats.org/officeDocument/2006/relationships/hyperlink" Target="https://mulka2.com/lapcenter/lapcombat2/runner.jsp?event=4823&amp;file=1&amp;runner=282" TargetMode="External"/><Relationship Id="rId360" Type="http://schemas.openxmlformats.org/officeDocument/2006/relationships/hyperlink" Target="https://mulka2.com/lapcenter/lapcombat2/runner.jsp?event=4823&amp;file=1&amp;runner=35" TargetMode="External"/><Relationship Id="rId381" Type="http://schemas.openxmlformats.org/officeDocument/2006/relationships/hyperlink" Target="https://mulka2.com/lapcenter/lapcombat2/runner.jsp?event=4823&amp;file=1&amp;runner=56" TargetMode="External"/><Relationship Id="rId220" Type="http://schemas.openxmlformats.org/officeDocument/2006/relationships/hyperlink" Target="https://mulka2.com/lapcenter/lapcombat2/runner.jsp?event=4823&amp;file=1&amp;runner=294" TargetMode="External"/><Relationship Id="rId241" Type="http://schemas.openxmlformats.org/officeDocument/2006/relationships/hyperlink" Target="https://mulka2.com/lapcenter/lapcombat2/runner.jsp?event=4823&amp;file=1&amp;runner=315" TargetMode="External"/><Relationship Id="rId15" Type="http://schemas.openxmlformats.org/officeDocument/2006/relationships/hyperlink" Target="https://mulka2.com/lapcenter/lapcombat2/runner.jsp?event=4823&amp;file=1&amp;runner=89" TargetMode="External"/><Relationship Id="rId36" Type="http://schemas.openxmlformats.org/officeDocument/2006/relationships/hyperlink" Target="https://mulka2.com/lapcenter/lapcombat2/runner.jsp?event=4823&amp;file=1&amp;runner=109" TargetMode="External"/><Relationship Id="rId57" Type="http://schemas.openxmlformats.org/officeDocument/2006/relationships/hyperlink" Target="https://mulka2.com/lapcenter/lapcombat2/runner.jsp?event=4823&amp;file=1&amp;runner=131" TargetMode="External"/><Relationship Id="rId262" Type="http://schemas.openxmlformats.org/officeDocument/2006/relationships/hyperlink" Target="https://mulka2.com/lapcenter/lapcombat2/runner.jsp?event=4823&amp;file=1&amp;runner=336" TargetMode="External"/><Relationship Id="rId283" Type="http://schemas.openxmlformats.org/officeDocument/2006/relationships/hyperlink" Target="https://mulka2.com/lapcenter/lapcombat2/runner.jsp?event=4823&amp;file=1&amp;runner=357" TargetMode="External"/><Relationship Id="rId318" Type="http://schemas.openxmlformats.org/officeDocument/2006/relationships/hyperlink" Target="https://mulka2.com/lapcenter/lapcombat2/runner.jsp?event=4823&amp;file=1&amp;runner=392" TargetMode="External"/><Relationship Id="rId339" Type="http://schemas.openxmlformats.org/officeDocument/2006/relationships/hyperlink" Target="https://mulka2.com/lapcenter/lapcombat2/runner.jsp?event=4823&amp;file=1&amp;runner=14" TargetMode="External"/><Relationship Id="rId78" Type="http://schemas.openxmlformats.org/officeDocument/2006/relationships/hyperlink" Target="https://mulka2.com/lapcenter/lapcombat2/runner.jsp?event=4823&amp;file=1&amp;runner=152" TargetMode="External"/><Relationship Id="rId99" Type="http://schemas.openxmlformats.org/officeDocument/2006/relationships/hyperlink" Target="https://mulka2.com/lapcenter/lapcombat2/runner.jsp?event=4823&amp;file=1&amp;runner=173" TargetMode="External"/><Relationship Id="rId101" Type="http://schemas.openxmlformats.org/officeDocument/2006/relationships/hyperlink" Target="https://mulka2.com/lapcenter/lapcombat2/runner.jsp?event=4823&amp;file=1&amp;runner=175" TargetMode="External"/><Relationship Id="rId122" Type="http://schemas.openxmlformats.org/officeDocument/2006/relationships/hyperlink" Target="https://mulka2.com/lapcenter/lapcombat2/runner.jsp?event=4823&amp;file=1&amp;runner=196" TargetMode="External"/><Relationship Id="rId143" Type="http://schemas.openxmlformats.org/officeDocument/2006/relationships/hyperlink" Target="https://mulka2.com/lapcenter/lapcombat2/runner.jsp?event=4823&amp;file=1&amp;runner=217" TargetMode="External"/><Relationship Id="rId164" Type="http://schemas.openxmlformats.org/officeDocument/2006/relationships/hyperlink" Target="https://mulka2.com/lapcenter/lapcombat2/runner.jsp?event=4823&amp;file=1&amp;runner=238" TargetMode="External"/><Relationship Id="rId185" Type="http://schemas.openxmlformats.org/officeDocument/2006/relationships/hyperlink" Target="https://mulka2.com/lapcenter/lapcombat2/runner.jsp?event=4823&amp;file=1&amp;runner=259" TargetMode="External"/><Relationship Id="rId350" Type="http://schemas.openxmlformats.org/officeDocument/2006/relationships/hyperlink" Target="https://mulka2.com/lapcenter/lapcombat2/runner.jsp?event=4823&amp;file=1&amp;runner=25" TargetMode="External"/><Relationship Id="rId371" Type="http://schemas.openxmlformats.org/officeDocument/2006/relationships/hyperlink" Target="https://mulka2.com/lapcenter/lapcombat2/runner.jsp?event=4823&amp;file=1&amp;runner=46" TargetMode="External"/><Relationship Id="rId9" Type="http://schemas.openxmlformats.org/officeDocument/2006/relationships/hyperlink" Target="https://mulka2.com/lapcenter/lapcombat2/runner.jsp?event=4823&amp;file=1&amp;runner=83" TargetMode="External"/><Relationship Id="rId210" Type="http://schemas.openxmlformats.org/officeDocument/2006/relationships/hyperlink" Target="https://mulka2.com/lapcenter/lapcombat2/runner.jsp?event=4823&amp;file=1&amp;runner=284" TargetMode="External"/><Relationship Id="rId392" Type="http://schemas.openxmlformats.org/officeDocument/2006/relationships/hyperlink" Target="https://mulka2.com/lapcenter/lapcombat2/runner.jsp?event=4823&amp;file=1&amp;runner=68" TargetMode="External"/><Relationship Id="rId26" Type="http://schemas.openxmlformats.org/officeDocument/2006/relationships/hyperlink" Target="https://mulka2.com/lapcenter/lapcombat2/runner.jsp?event=4823&amp;file=1&amp;runner=100" TargetMode="External"/><Relationship Id="rId231" Type="http://schemas.openxmlformats.org/officeDocument/2006/relationships/hyperlink" Target="https://mulka2.com/lapcenter/lapcombat2/runner.jsp?event=4823&amp;file=1&amp;runner=305" TargetMode="External"/><Relationship Id="rId252" Type="http://schemas.openxmlformats.org/officeDocument/2006/relationships/hyperlink" Target="https://mulka2.com/lapcenter/lapcombat2/runner.jsp?event=4823&amp;file=1&amp;runner=326" TargetMode="External"/><Relationship Id="rId273" Type="http://schemas.openxmlformats.org/officeDocument/2006/relationships/hyperlink" Target="https://mulka2.com/lapcenter/lapcombat2/runner.jsp?event=4823&amp;file=1&amp;runner=347" TargetMode="External"/><Relationship Id="rId294" Type="http://schemas.openxmlformats.org/officeDocument/2006/relationships/hyperlink" Target="https://mulka2.com/lapcenter/lapcombat2/runner.jsp?event=4823&amp;file=1&amp;runner=368" TargetMode="External"/><Relationship Id="rId308" Type="http://schemas.openxmlformats.org/officeDocument/2006/relationships/hyperlink" Target="https://mulka2.com/lapcenter/lapcombat2/runner.jsp?event=4823&amp;file=1&amp;runner=382" TargetMode="External"/><Relationship Id="rId329" Type="http://schemas.openxmlformats.org/officeDocument/2006/relationships/hyperlink" Target="https://mulka2.com/lapcenter/lapcombat2/runner.jsp?event=4823&amp;file=1&amp;runner=4" TargetMode="External"/><Relationship Id="rId47" Type="http://schemas.openxmlformats.org/officeDocument/2006/relationships/hyperlink" Target="https://mulka2.com/lapcenter/lapcombat2/runner.jsp?event=4823&amp;file=1&amp;runner=121" TargetMode="External"/><Relationship Id="rId68" Type="http://schemas.openxmlformats.org/officeDocument/2006/relationships/hyperlink" Target="https://mulka2.com/lapcenter/lapcombat2/runner.jsp?event=4823&amp;file=1&amp;runner=142" TargetMode="External"/><Relationship Id="rId89" Type="http://schemas.openxmlformats.org/officeDocument/2006/relationships/hyperlink" Target="https://mulka2.com/lapcenter/lapcombat2/runner.jsp?event=4823&amp;file=1&amp;runner=163" TargetMode="External"/><Relationship Id="rId112" Type="http://schemas.openxmlformats.org/officeDocument/2006/relationships/hyperlink" Target="https://mulka2.com/lapcenter/lapcombat2/runner.jsp?event=4823&amp;file=1&amp;runner=186" TargetMode="External"/><Relationship Id="rId133" Type="http://schemas.openxmlformats.org/officeDocument/2006/relationships/hyperlink" Target="https://mulka2.com/lapcenter/lapcombat2/runner.jsp?event=4823&amp;file=1&amp;runner=207" TargetMode="External"/><Relationship Id="rId154" Type="http://schemas.openxmlformats.org/officeDocument/2006/relationships/hyperlink" Target="https://mulka2.com/lapcenter/lapcombat2/runner.jsp?event=4823&amp;file=1&amp;runner=228" TargetMode="External"/><Relationship Id="rId175" Type="http://schemas.openxmlformats.org/officeDocument/2006/relationships/hyperlink" Target="https://mulka2.com/lapcenter/lapcombat2/runner.jsp?event=4823&amp;file=1&amp;runner=249" TargetMode="External"/><Relationship Id="rId340" Type="http://schemas.openxmlformats.org/officeDocument/2006/relationships/hyperlink" Target="https://mulka2.com/lapcenter/lapcombat2/runner.jsp?event=4823&amp;file=1&amp;runner=15" TargetMode="External"/><Relationship Id="rId361" Type="http://schemas.openxmlformats.org/officeDocument/2006/relationships/hyperlink" Target="https://mulka2.com/lapcenter/lapcombat2/runner.jsp?event=4823&amp;file=1&amp;runner=36" TargetMode="External"/><Relationship Id="rId196" Type="http://schemas.openxmlformats.org/officeDocument/2006/relationships/hyperlink" Target="https://mulka2.com/lapcenter/lapcombat2/runner.jsp?event=4823&amp;file=1&amp;runner=270" TargetMode="External"/><Relationship Id="rId200" Type="http://schemas.openxmlformats.org/officeDocument/2006/relationships/hyperlink" Target="https://mulka2.com/lapcenter/lapcombat2/runner.jsp?event=4823&amp;file=1&amp;runner=274" TargetMode="External"/><Relationship Id="rId382" Type="http://schemas.openxmlformats.org/officeDocument/2006/relationships/hyperlink" Target="https://mulka2.com/lapcenter/lapcombat2/runner.jsp?event=4823&amp;file=1&amp;runner=57" TargetMode="External"/><Relationship Id="rId16" Type="http://schemas.openxmlformats.org/officeDocument/2006/relationships/hyperlink" Target="https://mulka2.com/lapcenter/lapcombat2/runner.jsp?event=4823&amp;file=1&amp;runner=90" TargetMode="External"/><Relationship Id="rId221" Type="http://schemas.openxmlformats.org/officeDocument/2006/relationships/hyperlink" Target="https://mulka2.com/lapcenter/lapcombat2/runner.jsp?event=4823&amp;file=1&amp;runner=295" TargetMode="External"/><Relationship Id="rId242" Type="http://schemas.openxmlformats.org/officeDocument/2006/relationships/hyperlink" Target="https://mulka2.com/lapcenter/lapcombat2/runner.jsp?event=4823&amp;file=1&amp;runner=316" TargetMode="External"/><Relationship Id="rId263" Type="http://schemas.openxmlformats.org/officeDocument/2006/relationships/hyperlink" Target="https://mulka2.com/lapcenter/lapcombat2/runner.jsp?event=4823&amp;file=1&amp;runner=337" TargetMode="External"/><Relationship Id="rId284" Type="http://schemas.openxmlformats.org/officeDocument/2006/relationships/hyperlink" Target="https://mulka2.com/lapcenter/lapcombat2/runner.jsp?event=4823&amp;file=1&amp;runner=359" TargetMode="External"/><Relationship Id="rId319" Type="http://schemas.openxmlformats.org/officeDocument/2006/relationships/hyperlink" Target="https://mulka2.com/lapcenter/lapcombat2/runner.jsp?event=4823&amp;file=1&amp;runner=393" TargetMode="External"/><Relationship Id="rId37" Type="http://schemas.openxmlformats.org/officeDocument/2006/relationships/hyperlink" Target="https://mulka2.com/lapcenter/lapcombat2/runner.jsp?event=4823&amp;file=1&amp;runner=111" TargetMode="External"/><Relationship Id="rId58" Type="http://schemas.openxmlformats.org/officeDocument/2006/relationships/hyperlink" Target="https://mulka2.com/lapcenter/lapcombat2/runner.jsp?event=4823&amp;file=1&amp;runner=132" TargetMode="External"/><Relationship Id="rId79" Type="http://schemas.openxmlformats.org/officeDocument/2006/relationships/hyperlink" Target="https://mulka2.com/lapcenter/lapcombat2/runner.jsp?event=4823&amp;file=1&amp;runner=153" TargetMode="External"/><Relationship Id="rId102" Type="http://schemas.openxmlformats.org/officeDocument/2006/relationships/hyperlink" Target="https://mulka2.com/lapcenter/lapcombat2/runner.jsp?event=4823&amp;file=1&amp;runner=176" TargetMode="External"/><Relationship Id="rId123" Type="http://schemas.openxmlformats.org/officeDocument/2006/relationships/hyperlink" Target="https://mulka2.com/lapcenter/lapcombat2/runner.jsp?event=4823&amp;file=1&amp;runner=197" TargetMode="External"/><Relationship Id="rId144" Type="http://schemas.openxmlformats.org/officeDocument/2006/relationships/hyperlink" Target="https://mulka2.com/lapcenter/lapcombat2/runner.jsp?event=4823&amp;file=1&amp;runner=218" TargetMode="External"/><Relationship Id="rId330" Type="http://schemas.openxmlformats.org/officeDocument/2006/relationships/hyperlink" Target="https://mulka2.com/lapcenter/lapcombat2/runner.jsp?event=4823&amp;file=1&amp;runner=5" TargetMode="External"/><Relationship Id="rId90" Type="http://schemas.openxmlformats.org/officeDocument/2006/relationships/hyperlink" Target="https://mulka2.com/lapcenter/lapcombat2/runner.jsp?event=4823&amp;file=1&amp;runner=164" TargetMode="External"/><Relationship Id="rId165" Type="http://schemas.openxmlformats.org/officeDocument/2006/relationships/hyperlink" Target="https://mulka2.com/lapcenter/lapcombat2/runner.jsp?event=4823&amp;file=1&amp;runner=239" TargetMode="External"/><Relationship Id="rId186" Type="http://schemas.openxmlformats.org/officeDocument/2006/relationships/hyperlink" Target="https://mulka2.com/lapcenter/lapcombat2/runner.jsp?event=4823&amp;file=1&amp;runner=260" TargetMode="External"/><Relationship Id="rId351" Type="http://schemas.openxmlformats.org/officeDocument/2006/relationships/hyperlink" Target="https://mulka2.com/lapcenter/lapcombat2/runner.jsp?event=4823&amp;file=1&amp;runner=26" TargetMode="External"/><Relationship Id="rId372" Type="http://schemas.openxmlformats.org/officeDocument/2006/relationships/hyperlink" Target="https://mulka2.com/lapcenter/lapcombat2/runner.jsp?event=4823&amp;file=1&amp;runner=47" TargetMode="External"/><Relationship Id="rId393" Type="http://schemas.openxmlformats.org/officeDocument/2006/relationships/hyperlink" Target="https://mulka2.com/lapcenter/lapcombat2/runner.jsp?event=4823&amp;file=1&amp;runner=66" TargetMode="External"/><Relationship Id="rId211" Type="http://schemas.openxmlformats.org/officeDocument/2006/relationships/hyperlink" Target="https://mulka2.com/lapcenter/lapcombat2/runner.jsp?event=4823&amp;file=1&amp;runner=285" TargetMode="External"/><Relationship Id="rId232" Type="http://schemas.openxmlformats.org/officeDocument/2006/relationships/hyperlink" Target="https://mulka2.com/lapcenter/lapcombat2/runner.jsp?event=4823&amp;file=1&amp;runner=306" TargetMode="External"/><Relationship Id="rId253" Type="http://schemas.openxmlformats.org/officeDocument/2006/relationships/hyperlink" Target="https://mulka2.com/lapcenter/lapcombat2/runner.jsp?event=4823&amp;file=1&amp;runner=327" TargetMode="External"/><Relationship Id="rId274" Type="http://schemas.openxmlformats.org/officeDocument/2006/relationships/hyperlink" Target="https://mulka2.com/lapcenter/lapcombat2/runner.jsp?event=4823&amp;file=1&amp;runner=348" TargetMode="External"/><Relationship Id="rId295" Type="http://schemas.openxmlformats.org/officeDocument/2006/relationships/hyperlink" Target="https://mulka2.com/lapcenter/lapcombat2/runner.jsp?event=4823&amp;file=1&amp;runner=369" TargetMode="External"/><Relationship Id="rId309" Type="http://schemas.openxmlformats.org/officeDocument/2006/relationships/hyperlink" Target="https://mulka2.com/lapcenter/lapcombat2/runner.jsp?event=4823&amp;file=1&amp;runner=383" TargetMode="External"/><Relationship Id="rId27" Type="http://schemas.openxmlformats.org/officeDocument/2006/relationships/hyperlink" Target="https://mulka2.com/lapcenter/lapcombat2/runner.jsp?event=4823&amp;file=1&amp;runner=101" TargetMode="External"/><Relationship Id="rId48" Type="http://schemas.openxmlformats.org/officeDocument/2006/relationships/hyperlink" Target="https://mulka2.com/lapcenter/lapcombat2/runner.jsp?event=4823&amp;file=1&amp;runner=122" TargetMode="External"/><Relationship Id="rId69" Type="http://schemas.openxmlformats.org/officeDocument/2006/relationships/hyperlink" Target="https://mulka2.com/lapcenter/lapcombat2/runner.jsp?event=4823&amp;file=1&amp;runner=143" TargetMode="External"/><Relationship Id="rId113" Type="http://schemas.openxmlformats.org/officeDocument/2006/relationships/hyperlink" Target="https://mulka2.com/lapcenter/lapcombat2/runner.jsp?event=4823&amp;file=1&amp;runner=187" TargetMode="External"/><Relationship Id="rId134" Type="http://schemas.openxmlformats.org/officeDocument/2006/relationships/hyperlink" Target="https://mulka2.com/lapcenter/lapcombat2/runner.jsp?event=4823&amp;file=1&amp;runner=208" TargetMode="External"/><Relationship Id="rId320" Type="http://schemas.openxmlformats.org/officeDocument/2006/relationships/hyperlink" Target="https://mulka2.com/lapcenter/lapcombat2/runner.jsp?event=4823&amp;file=1&amp;runner=394" TargetMode="External"/><Relationship Id="rId80" Type="http://schemas.openxmlformats.org/officeDocument/2006/relationships/hyperlink" Target="https://mulka2.com/lapcenter/lapcombat2/runner.jsp?event=4823&amp;file=1&amp;runner=154" TargetMode="External"/><Relationship Id="rId155" Type="http://schemas.openxmlformats.org/officeDocument/2006/relationships/hyperlink" Target="https://mulka2.com/lapcenter/lapcombat2/runner.jsp?event=4823&amp;file=1&amp;runner=229" TargetMode="External"/><Relationship Id="rId176" Type="http://schemas.openxmlformats.org/officeDocument/2006/relationships/hyperlink" Target="https://mulka2.com/lapcenter/lapcombat2/runner.jsp?event=4823&amp;file=1&amp;runner=250" TargetMode="External"/><Relationship Id="rId197" Type="http://schemas.openxmlformats.org/officeDocument/2006/relationships/hyperlink" Target="https://mulka2.com/lapcenter/lapcombat2/runner.jsp?event=4823&amp;file=1&amp;runner=271" TargetMode="External"/><Relationship Id="rId341" Type="http://schemas.openxmlformats.org/officeDocument/2006/relationships/hyperlink" Target="https://mulka2.com/lapcenter/lapcombat2/runner.jsp?event=4823&amp;file=1&amp;runner=16" TargetMode="External"/><Relationship Id="rId362" Type="http://schemas.openxmlformats.org/officeDocument/2006/relationships/hyperlink" Target="https://mulka2.com/lapcenter/lapcombat2/runner.jsp?event=4823&amp;file=1&amp;runner=37" TargetMode="External"/><Relationship Id="rId383" Type="http://schemas.openxmlformats.org/officeDocument/2006/relationships/hyperlink" Target="https://mulka2.com/lapcenter/lapcombat2/runner.jsp?event=4823&amp;file=1&amp;runner=58" TargetMode="External"/><Relationship Id="rId201" Type="http://schemas.openxmlformats.org/officeDocument/2006/relationships/hyperlink" Target="https://mulka2.com/lapcenter/lapcombat2/runner.jsp?event=4823&amp;file=1&amp;runner=275" TargetMode="External"/><Relationship Id="rId222" Type="http://schemas.openxmlformats.org/officeDocument/2006/relationships/hyperlink" Target="https://mulka2.com/lapcenter/lapcombat2/runner.jsp?event=4823&amp;file=1&amp;runner=296" TargetMode="External"/><Relationship Id="rId243" Type="http://schemas.openxmlformats.org/officeDocument/2006/relationships/hyperlink" Target="https://mulka2.com/lapcenter/lapcombat2/runner.jsp?event=4823&amp;file=1&amp;runner=317" TargetMode="External"/><Relationship Id="rId264" Type="http://schemas.openxmlformats.org/officeDocument/2006/relationships/hyperlink" Target="https://mulka2.com/lapcenter/lapcombat2/runner.jsp?event=4823&amp;file=1&amp;runner=338" TargetMode="External"/><Relationship Id="rId285" Type="http://schemas.openxmlformats.org/officeDocument/2006/relationships/hyperlink" Target="https://mulka2.com/lapcenter/lapcombat2/runner.jsp?event=4823&amp;file=1&amp;runner=358" TargetMode="External"/><Relationship Id="rId17" Type="http://schemas.openxmlformats.org/officeDocument/2006/relationships/hyperlink" Target="https://mulka2.com/lapcenter/lapcombat2/runner.jsp?event=4823&amp;file=1&amp;runner=91" TargetMode="External"/><Relationship Id="rId38" Type="http://schemas.openxmlformats.org/officeDocument/2006/relationships/hyperlink" Target="https://mulka2.com/lapcenter/lapcombat2/runner.jsp?event=4823&amp;file=1&amp;runner=112" TargetMode="External"/><Relationship Id="rId59" Type="http://schemas.openxmlformats.org/officeDocument/2006/relationships/hyperlink" Target="https://mulka2.com/lapcenter/lapcombat2/runner.jsp?event=4823&amp;file=1&amp;runner=133" TargetMode="External"/><Relationship Id="rId103" Type="http://schemas.openxmlformats.org/officeDocument/2006/relationships/hyperlink" Target="https://mulka2.com/lapcenter/lapcombat2/runner.jsp?event=4823&amp;file=1&amp;runner=177" TargetMode="External"/><Relationship Id="rId124" Type="http://schemas.openxmlformats.org/officeDocument/2006/relationships/hyperlink" Target="https://mulka2.com/lapcenter/lapcombat2/runner.jsp?event=4823&amp;file=1&amp;runner=198" TargetMode="External"/><Relationship Id="rId310" Type="http://schemas.openxmlformats.org/officeDocument/2006/relationships/hyperlink" Target="https://mulka2.com/lapcenter/lapcombat2/runner.jsp?event=4823&amp;file=1&amp;runner=384" TargetMode="External"/><Relationship Id="rId70" Type="http://schemas.openxmlformats.org/officeDocument/2006/relationships/hyperlink" Target="https://mulka2.com/lapcenter/lapcombat2/runner.jsp?event=4823&amp;file=1&amp;runner=144" TargetMode="External"/><Relationship Id="rId91" Type="http://schemas.openxmlformats.org/officeDocument/2006/relationships/hyperlink" Target="https://mulka2.com/lapcenter/lapcombat2/runner.jsp?event=4823&amp;file=1&amp;runner=165" TargetMode="External"/><Relationship Id="rId145" Type="http://schemas.openxmlformats.org/officeDocument/2006/relationships/hyperlink" Target="https://mulka2.com/lapcenter/lapcombat2/runner.jsp?event=4823&amp;file=1&amp;runner=219" TargetMode="External"/><Relationship Id="rId166" Type="http://schemas.openxmlformats.org/officeDocument/2006/relationships/hyperlink" Target="https://mulka2.com/lapcenter/lapcombat2/runner.jsp?event=4823&amp;file=1&amp;runner=240" TargetMode="External"/><Relationship Id="rId187" Type="http://schemas.openxmlformats.org/officeDocument/2006/relationships/hyperlink" Target="https://mulka2.com/lapcenter/lapcombat2/runner.jsp?event=4823&amp;file=1&amp;runner=261" TargetMode="External"/><Relationship Id="rId331" Type="http://schemas.openxmlformats.org/officeDocument/2006/relationships/hyperlink" Target="https://mulka2.com/lapcenter/lapcombat2/runner.jsp?event=4823&amp;file=1&amp;runner=6" TargetMode="External"/><Relationship Id="rId352" Type="http://schemas.openxmlformats.org/officeDocument/2006/relationships/hyperlink" Target="https://mulka2.com/lapcenter/lapcombat2/runner.jsp?event=4823&amp;file=1&amp;runner=27" TargetMode="External"/><Relationship Id="rId373" Type="http://schemas.openxmlformats.org/officeDocument/2006/relationships/hyperlink" Target="https://mulka2.com/lapcenter/lapcombat2/runner.jsp?event=4823&amp;file=1&amp;runner=48" TargetMode="External"/><Relationship Id="rId394" Type="http://schemas.openxmlformats.org/officeDocument/2006/relationships/hyperlink" Target="https://mulka2.com/lapcenter/lapcombat2/runner.jsp?event=4823&amp;file=1&amp;runner=69" TargetMode="External"/><Relationship Id="rId1" Type="http://schemas.openxmlformats.org/officeDocument/2006/relationships/hyperlink" Target="https://mulka2.com/lapcenter/lapcombat2/runner.jsp?event=4823&amp;file=1&amp;runner=75" TargetMode="External"/><Relationship Id="rId212" Type="http://schemas.openxmlformats.org/officeDocument/2006/relationships/hyperlink" Target="https://mulka2.com/lapcenter/lapcombat2/runner.jsp?event=4823&amp;file=1&amp;runner=286" TargetMode="External"/><Relationship Id="rId233" Type="http://schemas.openxmlformats.org/officeDocument/2006/relationships/hyperlink" Target="https://mulka2.com/lapcenter/lapcombat2/runner.jsp?event=4823&amp;file=1&amp;runner=307" TargetMode="External"/><Relationship Id="rId254" Type="http://schemas.openxmlformats.org/officeDocument/2006/relationships/hyperlink" Target="https://mulka2.com/lapcenter/lapcombat2/runner.jsp?event=4823&amp;file=1&amp;runner=328" TargetMode="External"/><Relationship Id="rId28" Type="http://schemas.openxmlformats.org/officeDocument/2006/relationships/hyperlink" Target="https://mulka2.com/lapcenter/lapcombat2/runner.jsp?event=4823&amp;file=1&amp;runner=102" TargetMode="External"/><Relationship Id="rId49" Type="http://schemas.openxmlformats.org/officeDocument/2006/relationships/hyperlink" Target="https://mulka2.com/lapcenter/lapcombat2/runner.jsp?event=4823&amp;file=1&amp;runner=123" TargetMode="External"/><Relationship Id="rId114" Type="http://schemas.openxmlformats.org/officeDocument/2006/relationships/hyperlink" Target="https://mulka2.com/lapcenter/lapcombat2/runner.jsp?event=4823&amp;file=1&amp;runner=188" TargetMode="External"/><Relationship Id="rId275" Type="http://schemas.openxmlformats.org/officeDocument/2006/relationships/hyperlink" Target="https://mulka2.com/lapcenter/lapcombat2/runner.jsp?event=4823&amp;file=1&amp;runner=349" TargetMode="External"/><Relationship Id="rId296" Type="http://schemas.openxmlformats.org/officeDocument/2006/relationships/hyperlink" Target="https://mulka2.com/lapcenter/lapcombat2/runner.jsp?event=4823&amp;file=1&amp;runner=370" TargetMode="External"/><Relationship Id="rId300" Type="http://schemas.openxmlformats.org/officeDocument/2006/relationships/hyperlink" Target="https://mulka2.com/lapcenter/lapcombat2/runner.jsp?event=4823&amp;file=1&amp;runner=374" TargetMode="External"/><Relationship Id="rId60" Type="http://schemas.openxmlformats.org/officeDocument/2006/relationships/hyperlink" Target="https://mulka2.com/lapcenter/lapcombat2/runner.jsp?event=4823&amp;file=1&amp;runner=134" TargetMode="External"/><Relationship Id="rId81" Type="http://schemas.openxmlformats.org/officeDocument/2006/relationships/hyperlink" Target="https://mulka2.com/lapcenter/lapcombat2/runner.jsp?event=4823&amp;file=1&amp;runner=155" TargetMode="External"/><Relationship Id="rId135" Type="http://schemas.openxmlformats.org/officeDocument/2006/relationships/hyperlink" Target="https://mulka2.com/lapcenter/lapcombat2/runner.jsp?event=4823&amp;file=1&amp;runner=209" TargetMode="External"/><Relationship Id="rId156" Type="http://schemas.openxmlformats.org/officeDocument/2006/relationships/hyperlink" Target="https://mulka2.com/lapcenter/lapcombat2/runner.jsp?event=4823&amp;file=1&amp;runner=230" TargetMode="External"/><Relationship Id="rId177" Type="http://schemas.openxmlformats.org/officeDocument/2006/relationships/hyperlink" Target="https://mulka2.com/lapcenter/lapcombat2/runner.jsp?event=4823&amp;file=1&amp;runner=251" TargetMode="External"/><Relationship Id="rId198" Type="http://schemas.openxmlformats.org/officeDocument/2006/relationships/hyperlink" Target="https://mulka2.com/lapcenter/lapcombat2/runner.jsp?event=4823&amp;file=1&amp;runner=272" TargetMode="External"/><Relationship Id="rId321" Type="http://schemas.openxmlformats.org/officeDocument/2006/relationships/hyperlink" Target="https://mulka2.com/lapcenter/lapcombat2/runner.jsp?event=4823&amp;file=1&amp;runner=395" TargetMode="External"/><Relationship Id="rId342" Type="http://schemas.openxmlformats.org/officeDocument/2006/relationships/hyperlink" Target="https://mulka2.com/lapcenter/lapcombat2/runner.jsp?event=4823&amp;file=1&amp;runner=17" TargetMode="External"/><Relationship Id="rId363" Type="http://schemas.openxmlformats.org/officeDocument/2006/relationships/hyperlink" Target="https://mulka2.com/lapcenter/lapcombat2/runner.jsp?event=4823&amp;file=1&amp;runner=38" TargetMode="External"/><Relationship Id="rId384" Type="http://schemas.openxmlformats.org/officeDocument/2006/relationships/hyperlink" Target="https://mulka2.com/lapcenter/lapcombat2/runner.jsp?event=4823&amp;file=1&amp;runner=59" TargetMode="External"/><Relationship Id="rId202" Type="http://schemas.openxmlformats.org/officeDocument/2006/relationships/hyperlink" Target="https://mulka2.com/lapcenter/lapcombat2/runner.jsp?event=4823&amp;file=1&amp;runner=276" TargetMode="External"/><Relationship Id="rId223" Type="http://schemas.openxmlformats.org/officeDocument/2006/relationships/hyperlink" Target="https://mulka2.com/lapcenter/lapcombat2/runner.jsp?event=4823&amp;file=1&amp;runner=297" TargetMode="External"/><Relationship Id="rId244" Type="http://schemas.openxmlformats.org/officeDocument/2006/relationships/hyperlink" Target="https://mulka2.com/lapcenter/lapcombat2/runner.jsp?event=4823&amp;file=1&amp;runner=318" TargetMode="External"/><Relationship Id="rId18" Type="http://schemas.openxmlformats.org/officeDocument/2006/relationships/hyperlink" Target="https://mulka2.com/lapcenter/lapcombat2/runner.jsp?event=4823&amp;file=1&amp;runner=92" TargetMode="External"/><Relationship Id="rId39" Type="http://schemas.openxmlformats.org/officeDocument/2006/relationships/hyperlink" Target="https://mulka2.com/lapcenter/lapcombat2/runner.jsp?event=4823&amp;file=1&amp;runner=113" TargetMode="External"/><Relationship Id="rId265" Type="http://schemas.openxmlformats.org/officeDocument/2006/relationships/hyperlink" Target="https://mulka2.com/lapcenter/lapcombat2/runner.jsp?event=4823&amp;file=1&amp;runner=339" TargetMode="External"/><Relationship Id="rId286" Type="http://schemas.openxmlformats.org/officeDocument/2006/relationships/hyperlink" Target="https://mulka2.com/lapcenter/lapcombat2/runner.jsp?event=4823&amp;file=1&amp;runner=360" TargetMode="External"/><Relationship Id="rId50" Type="http://schemas.openxmlformats.org/officeDocument/2006/relationships/hyperlink" Target="https://mulka2.com/lapcenter/lapcombat2/runner.jsp?event=4823&amp;file=1&amp;runner=124" TargetMode="External"/><Relationship Id="rId104" Type="http://schemas.openxmlformats.org/officeDocument/2006/relationships/hyperlink" Target="https://mulka2.com/lapcenter/lapcombat2/runner.jsp?event=4823&amp;file=1&amp;runner=178" TargetMode="External"/><Relationship Id="rId125" Type="http://schemas.openxmlformats.org/officeDocument/2006/relationships/hyperlink" Target="https://mulka2.com/lapcenter/lapcombat2/runner.jsp?event=4823&amp;file=1&amp;runner=200" TargetMode="External"/><Relationship Id="rId146" Type="http://schemas.openxmlformats.org/officeDocument/2006/relationships/hyperlink" Target="https://mulka2.com/lapcenter/lapcombat2/runner.jsp?event=4823&amp;file=1&amp;runner=220" TargetMode="External"/><Relationship Id="rId167" Type="http://schemas.openxmlformats.org/officeDocument/2006/relationships/hyperlink" Target="https://mulka2.com/lapcenter/lapcombat2/runner.jsp?event=4823&amp;file=1&amp;runner=241" TargetMode="External"/><Relationship Id="rId188" Type="http://schemas.openxmlformats.org/officeDocument/2006/relationships/hyperlink" Target="https://mulka2.com/lapcenter/lapcombat2/runner.jsp?event=4823&amp;file=1&amp;runner=262" TargetMode="External"/><Relationship Id="rId311" Type="http://schemas.openxmlformats.org/officeDocument/2006/relationships/hyperlink" Target="https://mulka2.com/lapcenter/lapcombat2/runner.jsp?event=4823&amp;file=1&amp;runner=385" TargetMode="External"/><Relationship Id="rId332" Type="http://schemas.openxmlformats.org/officeDocument/2006/relationships/hyperlink" Target="https://mulka2.com/lapcenter/lapcombat2/runner.jsp?event=4823&amp;file=1&amp;runner=7" TargetMode="External"/><Relationship Id="rId353" Type="http://schemas.openxmlformats.org/officeDocument/2006/relationships/hyperlink" Target="https://mulka2.com/lapcenter/lapcombat2/runner.jsp?event=4823&amp;file=1&amp;runner=28" TargetMode="External"/><Relationship Id="rId374" Type="http://schemas.openxmlformats.org/officeDocument/2006/relationships/hyperlink" Target="https://mulka2.com/lapcenter/lapcombat2/runner.jsp?event=4823&amp;file=1&amp;runner=49" TargetMode="External"/><Relationship Id="rId395" Type="http://schemas.openxmlformats.org/officeDocument/2006/relationships/hyperlink" Target="https://mulka2.com/lapcenter/lapcombat2/runner.jsp?event=4823&amp;file=1&amp;runner=70" TargetMode="External"/><Relationship Id="rId71" Type="http://schemas.openxmlformats.org/officeDocument/2006/relationships/hyperlink" Target="https://mulka2.com/lapcenter/lapcombat2/runner.jsp?event=4823&amp;file=1&amp;runner=145" TargetMode="External"/><Relationship Id="rId92" Type="http://schemas.openxmlformats.org/officeDocument/2006/relationships/hyperlink" Target="https://mulka2.com/lapcenter/lapcombat2/runner.jsp?event=4823&amp;file=1&amp;runner=166" TargetMode="External"/><Relationship Id="rId213" Type="http://schemas.openxmlformats.org/officeDocument/2006/relationships/hyperlink" Target="https://mulka2.com/lapcenter/lapcombat2/runner.jsp?event=4823&amp;file=1&amp;runner=288" TargetMode="External"/><Relationship Id="rId234" Type="http://schemas.openxmlformats.org/officeDocument/2006/relationships/hyperlink" Target="https://mulka2.com/lapcenter/lapcombat2/runner.jsp?event=4823&amp;file=1&amp;runner=308" TargetMode="External"/><Relationship Id="rId2" Type="http://schemas.openxmlformats.org/officeDocument/2006/relationships/hyperlink" Target="https://mulka2.com/lapcenter/lapcombat2/runner.jsp?event=4823&amp;file=1&amp;runner=76" TargetMode="External"/><Relationship Id="rId29" Type="http://schemas.openxmlformats.org/officeDocument/2006/relationships/hyperlink" Target="https://mulka2.com/lapcenter/lapcombat2/runner.jsp?event=4823&amp;file=1&amp;runner=103" TargetMode="External"/><Relationship Id="rId255" Type="http://schemas.openxmlformats.org/officeDocument/2006/relationships/hyperlink" Target="https://mulka2.com/lapcenter/lapcombat2/runner.jsp?event=4823&amp;file=1&amp;runner=329" TargetMode="External"/><Relationship Id="rId276" Type="http://schemas.openxmlformats.org/officeDocument/2006/relationships/hyperlink" Target="https://mulka2.com/lapcenter/lapcombat2/runner.jsp?event=4823&amp;file=1&amp;runner=350" TargetMode="External"/><Relationship Id="rId297" Type="http://schemas.openxmlformats.org/officeDocument/2006/relationships/hyperlink" Target="https://mulka2.com/lapcenter/lapcombat2/runner.jsp?event=4823&amp;file=1&amp;runner=371" TargetMode="External"/><Relationship Id="rId40" Type="http://schemas.openxmlformats.org/officeDocument/2006/relationships/hyperlink" Target="https://mulka2.com/lapcenter/lapcombat2/runner.jsp?event=4823&amp;file=1&amp;runner=114" TargetMode="External"/><Relationship Id="rId115" Type="http://schemas.openxmlformats.org/officeDocument/2006/relationships/hyperlink" Target="https://mulka2.com/lapcenter/lapcombat2/runner.jsp?event=4823&amp;file=1&amp;runner=189" TargetMode="External"/><Relationship Id="rId136" Type="http://schemas.openxmlformats.org/officeDocument/2006/relationships/hyperlink" Target="https://mulka2.com/lapcenter/lapcombat2/runner.jsp?event=4823&amp;file=1&amp;runner=210" TargetMode="External"/><Relationship Id="rId157" Type="http://schemas.openxmlformats.org/officeDocument/2006/relationships/hyperlink" Target="https://mulka2.com/lapcenter/lapcombat2/runner.jsp?event=4823&amp;file=1&amp;runner=231" TargetMode="External"/><Relationship Id="rId178" Type="http://schemas.openxmlformats.org/officeDocument/2006/relationships/hyperlink" Target="https://mulka2.com/lapcenter/lapcombat2/runner.jsp?event=4823&amp;file=1&amp;runner=252" TargetMode="External"/><Relationship Id="rId301" Type="http://schemas.openxmlformats.org/officeDocument/2006/relationships/hyperlink" Target="https://mulka2.com/lapcenter/lapcombat2/runner.jsp?event=4823&amp;file=1&amp;runner=375" TargetMode="External"/><Relationship Id="rId322" Type="http://schemas.openxmlformats.org/officeDocument/2006/relationships/hyperlink" Target="https://mulka2.com/lapcenter/lapcombat2/runner.jsp?event=4823&amp;file=1&amp;runner=398" TargetMode="External"/><Relationship Id="rId343" Type="http://schemas.openxmlformats.org/officeDocument/2006/relationships/hyperlink" Target="https://mulka2.com/lapcenter/lapcombat2/runner.jsp?event=4823&amp;file=1&amp;runner=18" TargetMode="External"/><Relationship Id="rId364" Type="http://schemas.openxmlformats.org/officeDocument/2006/relationships/hyperlink" Target="https://mulka2.com/lapcenter/lapcombat2/runner.jsp?event=4823&amp;file=1&amp;runner=39" TargetMode="External"/><Relationship Id="rId61" Type="http://schemas.openxmlformats.org/officeDocument/2006/relationships/hyperlink" Target="https://mulka2.com/lapcenter/lapcombat2/runner.jsp?event=4823&amp;file=1&amp;runner=135" TargetMode="External"/><Relationship Id="rId82" Type="http://schemas.openxmlformats.org/officeDocument/2006/relationships/hyperlink" Target="https://mulka2.com/lapcenter/lapcombat2/runner.jsp?event=4823&amp;file=1&amp;runner=156" TargetMode="External"/><Relationship Id="rId199" Type="http://schemas.openxmlformats.org/officeDocument/2006/relationships/hyperlink" Target="https://mulka2.com/lapcenter/lapcombat2/runner.jsp?event=4823&amp;file=1&amp;runner=273" TargetMode="External"/><Relationship Id="rId203" Type="http://schemas.openxmlformats.org/officeDocument/2006/relationships/hyperlink" Target="https://mulka2.com/lapcenter/lapcombat2/runner.jsp?event=4823&amp;file=1&amp;runner=277" TargetMode="External"/><Relationship Id="rId385" Type="http://schemas.openxmlformats.org/officeDocument/2006/relationships/hyperlink" Target="https://mulka2.com/lapcenter/lapcombat2/runner.jsp?event=4823&amp;file=1&amp;runner=60" TargetMode="External"/><Relationship Id="rId19" Type="http://schemas.openxmlformats.org/officeDocument/2006/relationships/hyperlink" Target="https://mulka2.com/lapcenter/lapcombat2/runner.jsp?event=4823&amp;file=1&amp;runner=93" TargetMode="External"/><Relationship Id="rId224" Type="http://schemas.openxmlformats.org/officeDocument/2006/relationships/hyperlink" Target="https://mulka2.com/lapcenter/lapcombat2/runner.jsp?event=4823&amp;file=1&amp;runner=298" TargetMode="External"/><Relationship Id="rId245" Type="http://schemas.openxmlformats.org/officeDocument/2006/relationships/hyperlink" Target="https://mulka2.com/lapcenter/lapcombat2/runner.jsp?event=4823&amp;file=1&amp;runner=319" TargetMode="External"/><Relationship Id="rId266" Type="http://schemas.openxmlformats.org/officeDocument/2006/relationships/hyperlink" Target="https://mulka2.com/lapcenter/lapcombat2/runner.jsp?event=4823&amp;file=1&amp;runner=340" TargetMode="External"/><Relationship Id="rId287" Type="http://schemas.openxmlformats.org/officeDocument/2006/relationships/hyperlink" Target="https://mulka2.com/lapcenter/lapcombat2/runner.jsp?event=4823&amp;file=1&amp;runner=361" TargetMode="External"/><Relationship Id="rId30" Type="http://schemas.openxmlformats.org/officeDocument/2006/relationships/hyperlink" Target="https://mulka2.com/lapcenter/lapcombat2/runner.jsp?event=4823&amp;file=1&amp;runner=104" TargetMode="External"/><Relationship Id="rId105" Type="http://schemas.openxmlformats.org/officeDocument/2006/relationships/hyperlink" Target="https://mulka2.com/lapcenter/lapcombat2/runner.jsp?event=4823&amp;file=1&amp;runner=179" TargetMode="External"/><Relationship Id="rId126" Type="http://schemas.openxmlformats.org/officeDocument/2006/relationships/hyperlink" Target="https://mulka2.com/lapcenter/lapcombat2/runner.jsp?event=4823&amp;file=1&amp;runner=199" TargetMode="External"/><Relationship Id="rId147" Type="http://schemas.openxmlformats.org/officeDocument/2006/relationships/hyperlink" Target="https://mulka2.com/lapcenter/lapcombat2/runner.jsp?event=4823&amp;file=1&amp;runner=221" TargetMode="External"/><Relationship Id="rId168" Type="http://schemas.openxmlformats.org/officeDocument/2006/relationships/hyperlink" Target="https://mulka2.com/lapcenter/lapcombat2/runner.jsp?event=4823&amp;file=1&amp;runner=242" TargetMode="External"/><Relationship Id="rId312" Type="http://schemas.openxmlformats.org/officeDocument/2006/relationships/hyperlink" Target="https://mulka2.com/lapcenter/lapcombat2/runner.jsp?event=4823&amp;file=1&amp;runner=386" TargetMode="External"/><Relationship Id="rId333" Type="http://schemas.openxmlformats.org/officeDocument/2006/relationships/hyperlink" Target="https://mulka2.com/lapcenter/lapcombat2/runner.jsp?event=4823&amp;file=1&amp;runner=8" TargetMode="External"/><Relationship Id="rId354" Type="http://schemas.openxmlformats.org/officeDocument/2006/relationships/hyperlink" Target="https://mulka2.com/lapcenter/lapcombat2/runner.jsp?event=4823&amp;file=1&amp;runner=29" TargetMode="External"/><Relationship Id="rId51" Type="http://schemas.openxmlformats.org/officeDocument/2006/relationships/hyperlink" Target="https://mulka2.com/lapcenter/lapcombat2/runner.jsp?event=4823&amp;file=1&amp;runner=125" TargetMode="External"/><Relationship Id="rId72" Type="http://schemas.openxmlformats.org/officeDocument/2006/relationships/hyperlink" Target="https://mulka2.com/lapcenter/lapcombat2/runner.jsp?event=4823&amp;file=1&amp;runner=146" TargetMode="External"/><Relationship Id="rId93" Type="http://schemas.openxmlformats.org/officeDocument/2006/relationships/hyperlink" Target="https://mulka2.com/lapcenter/lapcombat2/runner.jsp?event=4823&amp;file=1&amp;runner=167" TargetMode="External"/><Relationship Id="rId189" Type="http://schemas.openxmlformats.org/officeDocument/2006/relationships/hyperlink" Target="https://mulka2.com/lapcenter/lapcombat2/runner.jsp?event=4823&amp;file=1&amp;runner=263" TargetMode="External"/><Relationship Id="rId375" Type="http://schemas.openxmlformats.org/officeDocument/2006/relationships/hyperlink" Target="https://mulka2.com/lapcenter/lapcombat2/runner.jsp?event=4823&amp;file=1&amp;runner=50" TargetMode="External"/><Relationship Id="rId396" Type="http://schemas.openxmlformats.org/officeDocument/2006/relationships/printerSettings" Target="../printerSettings/printerSettings10.bin"/><Relationship Id="rId3" Type="http://schemas.openxmlformats.org/officeDocument/2006/relationships/hyperlink" Target="https://mulka2.com/lapcenter/lapcombat2/runner.jsp?event=4823&amp;file=1&amp;runner=77" TargetMode="External"/><Relationship Id="rId214" Type="http://schemas.openxmlformats.org/officeDocument/2006/relationships/hyperlink" Target="https://mulka2.com/lapcenter/lapcombat2/runner.jsp?event=4823&amp;file=1&amp;runner=287" TargetMode="External"/><Relationship Id="rId235" Type="http://schemas.openxmlformats.org/officeDocument/2006/relationships/hyperlink" Target="https://mulka2.com/lapcenter/lapcombat2/runner.jsp?event=4823&amp;file=1&amp;runner=309" TargetMode="External"/><Relationship Id="rId256" Type="http://schemas.openxmlformats.org/officeDocument/2006/relationships/hyperlink" Target="https://mulka2.com/lapcenter/lapcombat2/runner.jsp?event=4823&amp;file=1&amp;runner=330" TargetMode="External"/><Relationship Id="rId277" Type="http://schemas.openxmlformats.org/officeDocument/2006/relationships/hyperlink" Target="https://mulka2.com/lapcenter/lapcombat2/runner.jsp?event=4823&amp;file=1&amp;runner=351" TargetMode="External"/><Relationship Id="rId298" Type="http://schemas.openxmlformats.org/officeDocument/2006/relationships/hyperlink" Target="https://mulka2.com/lapcenter/lapcombat2/runner.jsp?event=4823&amp;file=1&amp;runner=372" TargetMode="External"/><Relationship Id="rId116" Type="http://schemas.openxmlformats.org/officeDocument/2006/relationships/hyperlink" Target="https://mulka2.com/lapcenter/lapcombat2/runner.jsp?event=4823&amp;file=1&amp;runner=190" TargetMode="External"/><Relationship Id="rId137" Type="http://schemas.openxmlformats.org/officeDocument/2006/relationships/hyperlink" Target="https://mulka2.com/lapcenter/lapcombat2/runner.jsp?event=4823&amp;file=1&amp;runner=211" TargetMode="External"/><Relationship Id="rId158" Type="http://schemas.openxmlformats.org/officeDocument/2006/relationships/hyperlink" Target="https://mulka2.com/lapcenter/lapcombat2/runner.jsp?event=4823&amp;file=1&amp;runner=232" TargetMode="External"/><Relationship Id="rId302" Type="http://schemas.openxmlformats.org/officeDocument/2006/relationships/hyperlink" Target="https://mulka2.com/lapcenter/lapcombat2/runner.jsp?event=4823&amp;file=1&amp;runner=376" TargetMode="External"/><Relationship Id="rId323" Type="http://schemas.openxmlformats.org/officeDocument/2006/relationships/hyperlink" Target="https://mulka2.com/lapcenter/lapcombat2/runner.jsp?event=4823&amp;file=1&amp;runner=396" TargetMode="External"/><Relationship Id="rId344" Type="http://schemas.openxmlformats.org/officeDocument/2006/relationships/hyperlink" Target="https://mulka2.com/lapcenter/lapcombat2/runner.jsp?event=4823&amp;file=1&amp;runner=19" TargetMode="External"/><Relationship Id="rId20" Type="http://schemas.openxmlformats.org/officeDocument/2006/relationships/hyperlink" Target="https://mulka2.com/lapcenter/lapcombat2/runner.jsp?event=4823&amp;file=1&amp;runner=94" TargetMode="External"/><Relationship Id="rId41" Type="http://schemas.openxmlformats.org/officeDocument/2006/relationships/hyperlink" Target="https://mulka2.com/lapcenter/lapcombat2/runner.jsp?event=4823&amp;file=1&amp;runner=115" TargetMode="External"/><Relationship Id="rId62" Type="http://schemas.openxmlformats.org/officeDocument/2006/relationships/hyperlink" Target="https://mulka2.com/lapcenter/lapcombat2/runner.jsp?event=4823&amp;file=1&amp;runner=136" TargetMode="External"/><Relationship Id="rId83" Type="http://schemas.openxmlformats.org/officeDocument/2006/relationships/hyperlink" Target="https://mulka2.com/lapcenter/lapcombat2/runner.jsp?event=4823&amp;file=1&amp;runner=157" TargetMode="External"/><Relationship Id="rId179" Type="http://schemas.openxmlformats.org/officeDocument/2006/relationships/hyperlink" Target="https://mulka2.com/lapcenter/lapcombat2/runner.jsp?event=4823&amp;file=1&amp;runner=253" TargetMode="External"/><Relationship Id="rId365" Type="http://schemas.openxmlformats.org/officeDocument/2006/relationships/hyperlink" Target="https://mulka2.com/lapcenter/lapcombat2/runner.jsp?event=4823&amp;file=1&amp;runner=40" TargetMode="External"/><Relationship Id="rId386" Type="http://schemas.openxmlformats.org/officeDocument/2006/relationships/hyperlink" Target="https://mulka2.com/lapcenter/lapcombat2/runner.jsp?event=4823&amp;file=1&amp;runner=61" TargetMode="External"/><Relationship Id="rId190" Type="http://schemas.openxmlformats.org/officeDocument/2006/relationships/hyperlink" Target="https://mulka2.com/lapcenter/lapcombat2/runner.jsp?event=4823&amp;file=1&amp;runner=264" TargetMode="External"/><Relationship Id="rId204" Type="http://schemas.openxmlformats.org/officeDocument/2006/relationships/hyperlink" Target="https://mulka2.com/lapcenter/lapcombat2/runner.jsp?event=4823&amp;file=1&amp;runner=278" TargetMode="External"/><Relationship Id="rId225" Type="http://schemas.openxmlformats.org/officeDocument/2006/relationships/hyperlink" Target="https://mulka2.com/lapcenter/lapcombat2/runner.jsp?event=4823&amp;file=1&amp;runner=299" TargetMode="External"/><Relationship Id="rId246" Type="http://schemas.openxmlformats.org/officeDocument/2006/relationships/hyperlink" Target="https://mulka2.com/lapcenter/lapcombat2/runner.jsp?event=4823&amp;file=1&amp;runner=320" TargetMode="External"/><Relationship Id="rId267" Type="http://schemas.openxmlformats.org/officeDocument/2006/relationships/hyperlink" Target="https://mulka2.com/lapcenter/lapcombat2/runner.jsp?event=4823&amp;file=1&amp;runner=341" TargetMode="External"/><Relationship Id="rId288" Type="http://schemas.openxmlformats.org/officeDocument/2006/relationships/hyperlink" Target="https://mulka2.com/lapcenter/lapcombat2/runner.jsp?event=4823&amp;file=1&amp;runner=362" TargetMode="External"/><Relationship Id="rId106" Type="http://schemas.openxmlformats.org/officeDocument/2006/relationships/hyperlink" Target="https://mulka2.com/lapcenter/lapcombat2/runner.jsp?event=4823&amp;file=1&amp;runner=180" TargetMode="External"/><Relationship Id="rId127" Type="http://schemas.openxmlformats.org/officeDocument/2006/relationships/hyperlink" Target="https://mulka2.com/lapcenter/lapcombat2/runner.jsp?event=4823&amp;file=1&amp;runner=201" TargetMode="External"/><Relationship Id="rId313" Type="http://schemas.openxmlformats.org/officeDocument/2006/relationships/hyperlink" Target="https://mulka2.com/lapcenter/lapcombat2/runner.jsp?event=4823&amp;file=1&amp;runner=387" TargetMode="External"/><Relationship Id="rId10" Type="http://schemas.openxmlformats.org/officeDocument/2006/relationships/hyperlink" Target="https://mulka2.com/lapcenter/lapcombat2/runner.jsp?event=4823&amp;file=1&amp;runner=84" TargetMode="External"/><Relationship Id="rId31" Type="http://schemas.openxmlformats.org/officeDocument/2006/relationships/hyperlink" Target="https://mulka2.com/lapcenter/lapcombat2/runner.jsp?event=4823&amp;file=1&amp;runner=105" TargetMode="External"/><Relationship Id="rId52" Type="http://schemas.openxmlformats.org/officeDocument/2006/relationships/hyperlink" Target="https://mulka2.com/lapcenter/lapcombat2/runner.jsp?event=4823&amp;file=1&amp;runner=126" TargetMode="External"/><Relationship Id="rId73" Type="http://schemas.openxmlformats.org/officeDocument/2006/relationships/hyperlink" Target="https://mulka2.com/lapcenter/lapcombat2/runner.jsp?event=4823&amp;file=1&amp;runner=147" TargetMode="External"/><Relationship Id="rId94" Type="http://schemas.openxmlformats.org/officeDocument/2006/relationships/hyperlink" Target="https://mulka2.com/lapcenter/lapcombat2/runner.jsp?event=4823&amp;file=1&amp;runner=169" TargetMode="External"/><Relationship Id="rId148" Type="http://schemas.openxmlformats.org/officeDocument/2006/relationships/hyperlink" Target="https://mulka2.com/lapcenter/lapcombat2/runner.jsp?event=4823&amp;file=1&amp;runner=222" TargetMode="External"/><Relationship Id="rId169" Type="http://schemas.openxmlformats.org/officeDocument/2006/relationships/hyperlink" Target="https://mulka2.com/lapcenter/lapcombat2/runner.jsp?event=4823&amp;file=1&amp;runner=243" TargetMode="External"/><Relationship Id="rId334" Type="http://schemas.openxmlformats.org/officeDocument/2006/relationships/hyperlink" Target="https://mulka2.com/lapcenter/lapcombat2/runner.jsp?event=4823&amp;file=1&amp;runner=9" TargetMode="External"/><Relationship Id="rId355" Type="http://schemas.openxmlformats.org/officeDocument/2006/relationships/hyperlink" Target="https://mulka2.com/lapcenter/lapcombat2/runner.jsp?event=4823&amp;file=1&amp;runner=30" TargetMode="External"/><Relationship Id="rId376" Type="http://schemas.openxmlformats.org/officeDocument/2006/relationships/hyperlink" Target="https://mulka2.com/lapcenter/lapcombat2/runner.jsp?event=4823&amp;file=1&amp;runner=51" TargetMode="External"/><Relationship Id="rId4" Type="http://schemas.openxmlformats.org/officeDocument/2006/relationships/hyperlink" Target="https://mulka2.com/lapcenter/lapcombat2/runner.jsp?event=4823&amp;file=1&amp;runner=78" TargetMode="External"/><Relationship Id="rId180" Type="http://schemas.openxmlformats.org/officeDocument/2006/relationships/hyperlink" Target="https://mulka2.com/lapcenter/lapcombat2/runner.jsp?event=4823&amp;file=1&amp;runner=254" TargetMode="External"/><Relationship Id="rId215" Type="http://schemas.openxmlformats.org/officeDocument/2006/relationships/hyperlink" Target="https://mulka2.com/lapcenter/lapcombat2/runner.jsp?event=4823&amp;file=1&amp;runner=289" TargetMode="External"/><Relationship Id="rId236" Type="http://schemas.openxmlformats.org/officeDocument/2006/relationships/hyperlink" Target="https://mulka2.com/lapcenter/lapcombat2/runner.jsp?event=4823&amp;file=1&amp;runner=310" TargetMode="External"/><Relationship Id="rId257" Type="http://schemas.openxmlformats.org/officeDocument/2006/relationships/hyperlink" Target="https://mulka2.com/lapcenter/lapcombat2/runner.jsp?event=4823&amp;file=1&amp;runner=331" TargetMode="External"/><Relationship Id="rId278" Type="http://schemas.openxmlformats.org/officeDocument/2006/relationships/hyperlink" Target="https://mulka2.com/lapcenter/lapcombat2/runner.jsp?event=4823&amp;file=1&amp;runner=352" TargetMode="External"/><Relationship Id="rId303" Type="http://schemas.openxmlformats.org/officeDocument/2006/relationships/hyperlink" Target="https://mulka2.com/lapcenter/lapcombat2/runner.jsp?event=4823&amp;file=1&amp;runner=377" TargetMode="External"/><Relationship Id="rId42" Type="http://schemas.openxmlformats.org/officeDocument/2006/relationships/hyperlink" Target="https://mulka2.com/lapcenter/lapcombat2/runner.jsp?event=4823&amp;file=1&amp;runner=116" TargetMode="External"/><Relationship Id="rId84" Type="http://schemas.openxmlformats.org/officeDocument/2006/relationships/hyperlink" Target="https://mulka2.com/lapcenter/lapcombat2/runner.jsp?event=4823&amp;file=1&amp;runner=158" TargetMode="External"/><Relationship Id="rId138" Type="http://schemas.openxmlformats.org/officeDocument/2006/relationships/hyperlink" Target="https://mulka2.com/lapcenter/lapcombat2/runner.jsp?event=4823&amp;file=1&amp;runner=212" TargetMode="External"/><Relationship Id="rId345" Type="http://schemas.openxmlformats.org/officeDocument/2006/relationships/hyperlink" Target="https://mulka2.com/lapcenter/lapcombat2/runner.jsp?event=4823&amp;file=1&amp;runner=20" TargetMode="External"/><Relationship Id="rId387" Type="http://schemas.openxmlformats.org/officeDocument/2006/relationships/hyperlink" Target="https://mulka2.com/lapcenter/lapcombat2/runner.jsp?event=4823&amp;file=1&amp;runner=62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58&amp;file=1&amp;runner=135" TargetMode="External"/><Relationship Id="rId21" Type="http://schemas.openxmlformats.org/officeDocument/2006/relationships/hyperlink" Target="https://mulka2.com/lapcenter/lapcombat2/runner.jsp?event=4858&amp;file=1&amp;runner=20" TargetMode="External"/><Relationship Id="rId42" Type="http://schemas.openxmlformats.org/officeDocument/2006/relationships/hyperlink" Target="https://mulka2.com/lapcenter/lapcombat2/runner.jsp?event=4858&amp;file=1&amp;runner=119" TargetMode="External"/><Relationship Id="rId63" Type="http://schemas.openxmlformats.org/officeDocument/2006/relationships/hyperlink" Target="https://mulka2.com/lapcenter/lapcombat2/runner.jsp?event=4858&amp;file=1&amp;runner=98" TargetMode="External"/><Relationship Id="rId84" Type="http://schemas.openxmlformats.org/officeDocument/2006/relationships/hyperlink" Target="https://mulka2.com/lapcenter/lapcombat2/runner.jsp?event=4858&amp;file=1&amp;runner=77" TargetMode="External"/><Relationship Id="rId138" Type="http://schemas.openxmlformats.org/officeDocument/2006/relationships/hyperlink" Target="https://mulka2.com/lapcenter/lapcombat2/runner.jsp?event=4858&amp;file=1&amp;runner=155" TargetMode="External"/><Relationship Id="rId159" Type="http://schemas.openxmlformats.org/officeDocument/2006/relationships/hyperlink" Target="https://mulka2.com/lapcenter/lapcombat2/runner.jsp?event=4858&amp;file=1&amp;runner=177" TargetMode="External"/><Relationship Id="rId170" Type="http://schemas.openxmlformats.org/officeDocument/2006/relationships/hyperlink" Target="https://mulka2.com/lapcenter/lapcombat2/runner.jsp?event=4858&amp;file=1&amp;runner=188" TargetMode="External"/><Relationship Id="rId191" Type="http://schemas.openxmlformats.org/officeDocument/2006/relationships/hyperlink" Target="https://mulka2.com/lapcenter/lapcombat2/runner.jsp?event=4858&amp;file=1&amp;runner=388" TargetMode="External"/><Relationship Id="rId205" Type="http://schemas.openxmlformats.org/officeDocument/2006/relationships/hyperlink" Target="https://mulka2.com/lapcenter/lapcombat2/runner.jsp?event=4858&amp;file=1&amp;runner=404" TargetMode="External"/><Relationship Id="rId16" Type="http://schemas.openxmlformats.org/officeDocument/2006/relationships/hyperlink" Target="https://mulka2.com/lapcenter/lapcombat2/runner.jsp?event=4858&amp;file=1&amp;runner=15" TargetMode="External"/><Relationship Id="rId107" Type="http://schemas.openxmlformats.org/officeDocument/2006/relationships/hyperlink" Target="https://mulka2.com/lapcenter/lapcombat2/runner.jsp?event=4858&amp;file=1&amp;runner=54" TargetMode="External"/><Relationship Id="rId11" Type="http://schemas.openxmlformats.org/officeDocument/2006/relationships/hyperlink" Target="https://mulka2.com/lapcenter/lapcombat2/runner.jsp?event=4858&amp;file=1&amp;runner=10" TargetMode="External"/><Relationship Id="rId32" Type="http://schemas.openxmlformats.org/officeDocument/2006/relationships/hyperlink" Target="https://mulka2.com/lapcenter/lapcombat2/runner.jsp?event=4858&amp;file=1&amp;runner=31" TargetMode="External"/><Relationship Id="rId37" Type="http://schemas.openxmlformats.org/officeDocument/2006/relationships/hyperlink" Target="https://mulka2.com/lapcenter/lapcombat2/runner.jsp?event=4858&amp;file=1&amp;runner=125" TargetMode="External"/><Relationship Id="rId53" Type="http://schemas.openxmlformats.org/officeDocument/2006/relationships/hyperlink" Target="https://mulka2.com/lapcenter/lapcombat2/runner.jsp?event=4858&amp;file=1&amp;runner=108" TargetMode="External"/><Relationship Id="rId58" Type="http://schemas.openxmlformats.org/officeDocument/2006/relationships/hyperlink" Target="https://mulka2.com/lapcenter/lapcombat2/runner.jsp?event=4858&amp;file=1&amp;runner=103" TargetMode="External"/><Relationship Id="rId74" Type="http://schemas.openxmlformats.org/officeDocument/2006/relationships/hyperlink" Target="https://mulka2.com/lapcenter/lapcombat2/runner.jsp?event=4858&amp;file=1&amp;runner=87" TargetMode="External"/><Relationship Id="rId79" Type="http://schemas.openxmlformats.org/officeDocument/2006/relationships/hyperlink" Target="https://mulka2.com/lapcenter/lapcombat2/runner.jsp?event=4858&amp;file=1&amp;runner=82" TargetMode="External"/><Relationship Id="rId102" Type="http://schemas.openxmlformats.org/officeDocument/2006/relationships/hyperlink" Target="https://mulka2.com/lapcenter/lapcombat2/runner.jsp?event=4858&amp;file=1&amp;runner=59" TargetMode="External"/><Relationship Id="rId123" Type="http://schemas.openxmlformats.org/officeDocument/2006/relationships/hyperlink" Target="https://mulka2.com/lapcenter/lapcombat2/runner.jsp?event=4858&amp;file=1&amp;runner=140" TargetMode="External"/><Relationship Id="rId128" Type="http://schemas.openxmlformats.org/officeDocument/2006/relationships/hyperlink" Target="https://mulka2.com/lapcenter/lapcombat2/runner.jsp?event=4858&amp;file=1&amp;runner=145" TargetMode="External"/><Relationship Id="rId144" Type="http://schemas.openxmlformats.org/officeDocument/2006/relationships/hyperlink" Target="https://mulka2.com/lapcenter/lapcombat2/runner.jsp?event=4858&amp;file=1&amp;runner=162" TargetMode="External"/><Relationship Id="rId149" Type="http://schemas.openxmlformats.org/officeDocument/2006/relationships/hyperlink" Target="https://mulka2.com/lapcenter/lapcombat2/runner.jsp?event=4858&amp;file=1&amp;runner=167" TargetMode="External"/><Relationship Id="rId5" Type="http://schemas.openxmlformats.org/officeDocument/2006/relationships/hyperlink" Target="https://mulka2.com/lapcenter/lapcombat2/runner.jsp?event=4858&amp;file=1&amp;runner=4" TargetMode="External"/><Relationship Id="rId90" Type="http://schemas.openxmlformats.org/officeDocument/2006/relationships/hyperlink" Target="https://mulka2.com/lapcenter/lapcombat2/runner.jsp?event=4858&amp;file=1&amp;runner=71" TargetMode="External"/><Relationship Id="rId95" Type="http://schemas.openxmlformats.org/officeDocument/2006/relationships/hyperlink" Target="https://mulka2.com/lapcenter/lapcombat2/runner.jsp?event=4858&amp;file=1&amp;runner=66" TargetMode="External"/><Relationship Id="rId160" Type="http://schemas.openxmlformats.org/officeDocument/2006/relationships/hyperlink" Target="https://mulka2.com/lapcenter/lapcombat2/runner.jsp?event=4858&amp;file=1&amp;runner=178" TargetMode="External"/><Relationship Id="rId165" Type="http://schemas.openxmlformats.org/officeDocument/2006/relationships/hyperlink" Target="https://mulka2.com/lapcenter/lapcombat2/runner.jsp?event=4858&amp;file=1&amp;runner=183" TargetMode="External"/><Relationship Id="rId181" Type="http://schemas.openxmlformats.org/officeDocument/2006/relationships/hyperlink" Target="https://mulka2.com/lapcenter/lapcombat2/runner.jsp?event=4858&amp;file=1&amp;runner=199" TargetMode="External"/><Relationship Id="rId186" Type="http://schemas.openxmlformats.org/officeDocument/2006/relationships/hyperlink" Target="https://mulka2.com/lapcenter/lapcombat2/runner.jsp?event=4858&amp;file=1&amp;runner=383" TargetMode="External"/><Relationship Id="rId22" Type="http://schemas.openxmlformats.org/officeDocument/2006/relationships/hyperlink" Target="https://mulka2.com/lapcenter/lapcombat2/runner.jsp?event=4858&amp;file=1&amp;runner=21" TargetMode="External"/><Relationship Id="rId27" Type="http://schemas.openxmlformats.org/officeDocument/2006/relationships/hyperlink" Target="https://mulka2.com/lapcenter/lapcombat2/runner.jsp?event=4858&amp;file=1&amp;runner=26" TargetMode="External"/><Relationship Id="rId43" Type="http://schemas.openxmlformats.org/officeDocument/2006/relationships/hyperlink" Target="https://mulka2.com/lapcenter/lapcombat2/runner.jsp?event=4858&amp;file=1&amp;runner=118" TargetMode="External"/><Relationship Id="rId48" Type="http://schemas.openxmlformats.org/officeDocument/2006/relationships/hyperlink" Target="https://mulka2.com/lapcenter/lapcombat2/runner.jsp?event=4858&amp;file=1&amp;runner=113" TargetMode="External"/><Relationship Id="rId64" Type="http://schemas.openxmlformats.org/officeDocument/2006/relationships/hyperlink" Target="https://mulka2.com/lapcenter/lapcombat2/runner.jsp?event=4858&amp;file=1&amp;runner=97" TargetMode="External"/><Relationship Id="rId69" Type="http://schemas.openxmlformats.org/officeDocument/2006/relationships/hyperlink" Target="https://mulka2.com/lapcenter/lapcombat2/runner.jsp?event=4858&amp;file=1&amp;runner=92" TargetMode="External"/><Relationship Id="rId113" Type="http://schemas.openxmlformats.org/officeDocument/2006/relationships/hyperlink" Target="https://mulka2.com/lapcenter/lapcombat2/runner.jsp?event=4858&amp;file=1&amp;runner=131" TargetMode="External"/><Relationship Id="rId118" Type="http://schemas.openxmlformats.org/officeDocument/2006/relationships/hyperlink" Target="https://mulka2.com/lapcenter/lapcombat2/runner.jsp?event=4858&amp;file=1&amp;runner=136" TargetMode="External"/><Relationship Id="rId134" Type="http://schemas.openxmlformats.org/officeDocument/2006/relationships/hyperlink" Target="https://mulka2.com/lapcenter/lapcombat2/runner.jsp?event=4858&amp;file=1&amp;runner=152" TargetMode="External"/><Relationship Id="rId139" Type="http://schemas.openxmlformats.org/officeDocument/2006/relationships/hyperlink" Target="https://mulka2.com/lapcenter/lapcombat2/runner.jsp?event=4858&amp;file=1&amp;runner=157" TargetMode="External"/><Relationship Id="rId80" Type="http://schemas.openxmlformats.org/officeDocument/2006/relationships/hyperlink" Target="https://mulka2.com/lapcenter/lapcombat2/runner.jsp?event=4858&amp;file=1&amp;runner=81" TargetMode="External"/><Relationship Id="rId85" Type="http://schemas.openxmlformats.org/officeDocument/2006/relationships/hyperlink" Target="https://mulka2.com/lapcenter/lapcombat2/runner.jsp?event=4858&amp;file=1&amp;runner=76" TargetMode="External"/><Relationship Id="rId150" Type="http://schemas.openxmlformats.org/officeDocument/2006/relationships/hyperlink" Target="https://mulka2.com/lapcenter/lapcombat2/runner.jsp?event=4858&amp;file=1&amp;runner=168" TargetMode="External"/><Relationship Id="rId155" Type="http://schemas.openxmlformats.org/officeDocument/2006/relationships/hyperlink" Target="https://mulka2.com/lapcenter/lapcombat2/runner.jsp?event=4858&amp;file=1&amp;runner=173" TargetMode="External"/><Relationship Id="rId171" Type="http://schemas.openxmlformats.org/officeDocument/2006/relationships/hyperlink" Target="https://mulka2.com/lapcenter/lapcombat2/runner.jsp?event=4858&amp;file=1&amp;runner=189" TargetMode="External"/><Relationship Id="rId176" Type="http://schemas.openxmlformats.org/officeDocument/2006/relationships/hyperlink" Target="https://mulka2.com/lapcenter/lapcombat2/runner.jsp?event=4858&amp;file=1&amp;runner=194" TargetMode="External"/><Relationship Id="rId192" Type="http://schemas.openxmlformats.org/officeDocument/2006/relationships/hyperlink" Target="https://mulka2.com/lapcenter/lapcombat2/runner.jsp?event=4858&amp;file=1&amp;runner=389" TargetMode="External"/><Relationship Id="rId197" Type="http://schemas.openxmlformats.org/officeDocument/2006/relationships/hyperlink" Target="https://mulka2.com/lapcenter/lapcombat2/runner.jsp?event=4858&amp;file=1&amp;runner=394" TargetMode="External"/><Relationship Id="rId206" Type="http://schemas.openxmlformats.org/officeDocument/2006/relationships/hyperlink" Target="https://mulka2.com/lapcenter/lapcombat2/runner.jsp?event=4858&amp;file=1&amp;runner=403" TargetMode="External"/><Relationship Id="rId201" Type="http://schemas.openxmlformats.org/officeDocument/2006/relationships/hyperlink" Target="https://mulka2.com/lapcenter/lapcombat2/runner.jsp?event=4858&amp;file=1&amp;runner=398" TargetMode="External"/><Relationship Id="rId12" Type="http://schemas.openxmlformats.org/officeDocument/2006/relationships/hyperlink" Target="https://mulka2.com/lapcenter/lapcombat2/runner.jsp?event=4858&amp;file=1&amp;runner=11" TargetMode="External"/><Relationship Id="rId17" Type="http://schemas.openxmlformats.org/officeDocument/2006/relationships/hyperlink" Target="https://mulka2.com/lapcenter/lapcombat2/runner.jsp?event=4858&amp;file=1&amp;runner=16" TargetMode="External"/><Relationship Id="rId33" Type="http://schemas.openxmlformats.org/officeDocument/2006/relationships/hyperlink" Target="https://mulka2.com/lapcenter/lapcombat2/runner.jsp?event=4858&amp;file=1&amp;runner=32" TargetMode="External"/><Relationship Id="rId38" Type="http://schemas.openxmlformats.org/officeDocument/2006/relationships/hyperlink" Target="https://mulka2.com/lapcenter/lapcombat2/runner.jsp?event=4858&amp;file=1&amp;runner=126" TargetMode="External"/><Relationship Id="rId59" Type="http://schemas.openxmlformats.org/officeDocument/2006/relationships/hyperlink" Target="https://mulka2.com/lapcenter/lapcombat2/runner.jsp?event=4858&amp;file=1&amp;runner=102" TargetMode="External"/><Relationship Id="rId103" Type="http://schemas.openxmlformats.org/officeDocument/2006/relationships/hyperlink" Target="https://mulka2.com/lapcenter/lapcombat2/runner.jsp?event=4858&amp;file=1&amp;runner=58" TargetMode="External"/><Relationship Id="rId108" Type="http://schemas.openxmlformats.org/officeDocument/2006/relationships/hyperlink" Target="https://mulka2.com/lapcenter/lapcombat2/runner.jsp?event=4858&amp;file=1&amp;runner=53" TargetMode="External"/><Relationship Id="rId124" Type="http://schemas.openxmlformats.org/officeDocument/2006/relationships/hyperlink" Target="https://mulka2.com/lapcenter/lapcombat2/runner.jsp?event=4858&amp;file=1&amp;runner=142" TargetMode="External"/><Relationship Id="rId129" Type="http://schemas.openxmlformats.org/officeDocument/2006/relationships/hyperlink" Target="https://mulka2.com/lapcenter/lapcombat2/runner.jsp?event=4858&amp;file=1&amp;runner=147" TargetMode="External"/><Relationship Id="rId54" Type="http://schemas.openxmlformats.org/officeDocument/2006/relationships/hyperlink" Target="https://mulka2.com/lapcenter/lapcombat2/runner.jsp?event=4858&amp;file=1&amp;runner=107" TargetMode="External"/><Relationship Id="rId70" Type="http://schemas.openxmlformats.org/officeDocument/2006/relationships/hyperlink" Target="https://mulka2.com/lapcenter/lapcombat2/runner.jsp?event=4858&amp;file=1&amp;runner=91" TargetMode="External"/><Relationship Id="rId75" Type="http://schemas.openxmlformats.org/officeDocument/2006/relationships/hyperlink" Target="https://mulka2.com/lapcenter/lapcombat2/runner.jsp?event=4858&amp;file=1&amp;runner=86" TargetMode="External"/><Relationship Id="rId91" Type="http://schemas.openxmlformats.org/officeDocument/2006/relationships/hyperlink" Target="https://mulka2.com/lapcenter/lapcombat2/runner.jsp?event=4858&amp;file=1&amp;runner=70" TargetMode="External"/><Relationship Id="rId96" Type="http://schemas.openxmlformats.org/officeDocument/2006/relationships/hyperlink" Target="https://mulka2.com/lapcenter/lapcombat2/runner.jsp?event=4858&amp;file=1&amp;runner=65" TargetMode="External"/><Relationship Id="rId140" Type="http://schemas.openxmlformats.org/officeDocument/2006/relationships/hyperlink" Target="https://mulka2.com/lapcenter/lapcombat2/runner.jsp?event=4858&amp;file=1&amp;runner=158" TargetMode="External"/><Relationship Id="rId145" Type="http://schemas.openxmlformats.org/officeDocument/2006/relationships/hyperlink" Target="https://mulka2.com/lapcenter/lapcombat2/runner.jsp?event=4858&amp;file=1&amp;runner=163" TargetMode="External"/><Relationship Id="rId161" Type="http://schemas.openxmlformats.org/officeDocument/2006/relationships/hyperlink" Target="https://mulka2.com/lapcenter/lapcombat2/runner.jsp?event=4858&amp;file=1&amp;runner=179" TargetMode="External"/><Relationship Id="rId166" Type="http://schemas.openxmlformats.org/officeDocument/2006/relationships/hyperlink" Target="https://mulka2.com/lapcenter/lapcombat2/runner.jsp?event=4858&amp;file=1&amp;runner=184" TargetMode="External"/><Relationship Id="rId182" Type="http://schemas.openxmlformats.org/officeDocument/2006/relationships/hyperlink" Target="https://mulka2.com/lapcenter/lapcombat2/runner.jsp?event=4858&amp;file=1&amp;runner=198" TargetMode="External"/><Relationship Id="rId187" Type="http://schemas.openxmlformats.org/officeDocument/2006/relationships/hyperlink" Target="https://mulka2.com/lapcenter/lapcombat2/runner.jsp?event=4858&amp;file=1&amp;runner=384" TargetMode="External"/><Relationship Id="rId1" Type="http://schemas.openxmlformats.org/officeDocument/2006/relationships/hyperlink" Target="https://mulka2.com/lapcenter/lapcombat2/runner.jsp?event=4858&amp;file=1&amp;runner=0" TargetMode="External"/><Relationship Id="rId6" Type="http://schemas.openxmlformats.org/officeDocument/2006/relationships/hyperlink" Target="https://mulka2.com/lapcenter/lapcombat2/runner.jsp?event=4858&amp;file=1&amp;runner=5" TargetMode="External"/><Relationship Id="rId23" Type="http://schemas.openxmlformats.org/officeDocument/2006/relationships/hyperlink" Target="https://mulka2.com/lapcenter/lapcombat2/runner.jsp?event=4858&amp;file=1&amp;runner=22" TargetMode="External"/><Relationship Id="rId28" Type="http://schemas.openxmlformats.org/officeDocument/2006/relationships/hyperlink" Target="https://mulka2.com/lapcenter/lapcombat2/runner.jsp?event=4858&amp;file=1&amp;runner=27" TargetMode="External"/><Relationship Id="rId49" Type="http://schemas.openxmlformats.org/officeDocument/2006/relationships/hyperlink" Target="https://mulka2.com/lapcenter/lapcombat2/runner.jsp?event=4858&amp;file=1&amp;runner=112" TargetMode="External"/><Relationship Id="rId114" Type="http://schemas.openxmlformats.org/officeDocument/2006/relationships/hyperlink" Target="https://mulka2.com/lapcenter/lapcombat2/runner.jsp?event=4858&amp;file=1&amp;runner=132" TargetMode="External"/><Relationship Id="rId119" Type="http://schemas.openxmlformats.org/officeDocument/2006/relationships/hyperlink" Target="https://mulka2.com/lapcenter/lapcombat2/runner.jsp?event=4858&amp;file=1&amp;runner=137" TargetMode="External"/><Relationship Id="rId44" Type="http://schemas.openxmlformats.org/officeDocument/2006/relationships/hyperlink" Target="https://mulka2.com/lapcenter/lapcombat2/runner.jsp?event=4858&amp;file=1&amp;runner=117" TargetMode="External"/><Relationship Id="rId60" Type="http://schemas.openxmlformats.org/officeDocument/2006/relationships/hyperlink" Target="https://mulka2.com/lapcenter/lapcombat2/runner.jsp?event=4858&amp;file=1&amp;runner=101" TargetMode="External"/><Relationship Id="rId65" Type="http://schemas.openxmlformats.org/officeDocument/2006/relationships/hyperlink" Target="https://mulka2.com/lapcenter/lapcombat2/runner.jsp?event=4858&amp;file=1&amp;runner=96" TargetMode="External"/><Relationship Id="rId81" Type="http://schemas.openxmlformats.org/officeDocument/2006/relationships/hyperlink" Target="https://mulka2.com/lapcenter/lapcombat2/runner.jsp?event=4858&amp;file=1&amp;runner=80" TargetMode="External"/><Relationship Id="rId86" Type="http://schemas.openxmlformats.org/officeDocument/2006/relationships/hyperlink" Target="https://mulka2.com/lapcenter/lapcombat2/runner.jsp?event=4858&amp;file=1&amp;runner=75" TargetMode="External"/><Relationship Id="rId130" Type="http://schemas.openxmlformats.org/officeDocument/2006/relationships/hyperlink" Target="https://mulka2.com/lapcenter/lapcombat2/runner.jsp?event=4858&amp;file=1&amp;runner=148" TargetMode="External"/><Relationship Id="rId135" Type="http://schemas.openxmlformats.org/officeDocument/2006/relationships/hyperlink" Target="https://mulka2.com/lapcenter/lapcombat2/runner.jsp?event=4858&amp;file=1&amp;runner=153" TargetMode="External"/><Relationship Id="rId151" Type="http://schemas.openxmlformats.org/officeDocument/2006/relationships/hyperlink" Target="https://mulka2.com/lapcenter/lapcombat2/runner.jsp?event=4858&amp;file=1&amp;runner=169" TargetMode="External"/><Relationship Id="rId156" Type="http://schemas.openxmlformats.org/officeDocument/2006/relationships/hyperlink" Target="https://mulka2.com/lapcenter/lapcombat2/runner.jsp?event=4858&amp;file=1&amp;runner=174" TargetMode="External"/><Relationship Id="rId177" Type="http://schemas.openxmlformats.org/officeDocument/2006/relationships/hyperlink" Target="https://mulka2.com/lapcenter/lapcombat2/runner.jsp?event=4858&amp;file=1&amp;runner=195" TargetMode="External"/><Relationship Id="rId198" Type="http://schemas.openxmlformats.org/officeDocument/2006/relationships/hyperlink" Target="https://mulka2.com/lapcenter/lapcombat2/runner.jsp?event=4858&amp;file=1&amp;runner=395" TargetMode="External"/><Relationship Id="rId172" Type="http://schemas.openxmlformats.org/officeDocument/2006/relationships/hyperlink" Target="https://mulka2.com/lapcenter/lapcombat2/runner.jsp?event=4858&amp;file=1&amp;runner=190" TargetMode="External"/><Relationship Id="rId193" Type="http://schemas.openxmlformats.org/officeDocument/2006/relationships/hyperlink" Target="https://mulka2.com/lapcenter/lapcombat2/runner.jsp?event=4858&amp;file=1&amp;runner=390" TargetMode="External"/><Relationship Id="rId202" Type="http://schemas.openxmlformats.org/officeDocument/2006/relationships/hyperlink" Target="https://mulka2.com/lapcenter/lapcombat2/runner.jsp?event=4858&amp;file=1&amp;runner=399" TargetMode="External"/><Relationship Id="rId207" Type="http://schemas.openxmlformats.org/officeDocument/2006/relationships/hyperlink" Target="https://mulka2.com/lapcenter/lapcombat2/runner.jsp?event=4858&amp;file=1&amp;runner=402" TargetMode="External"/><Relationship Id="rId13" Type="http://schemas.openxmlformats.org/officeDocument/2006/relationships/hyperlink" Target="https://mulka2.com/lapcenter/lapcombat2/runner.jsp?event=4858&amp;file=1&amp;runner=12" TargetMode="External"/><Relationship Id="rId18" Type="http://schemas.openxmlformats.org/officeDocument/2006/relationships/hyperlink" Target="https://mulka2.com/lapcenter/lapcombat2/runner.jsp?event=4858&amp;file=1&amp;runner=17" TargetMode="External"/><Relationship Id="rId39" Type="http://schemas.openxmlformats.org/officeDocument/2006/relationships/hyperlink" Target="https://mulka2.com/lapcenter/lapcombat2/runner.jsp?event=4858&amp;file=1&amp;runner=122" TargetMode="External"/><Relationship Id="rId109" Type="http://schemas.openxmlformats.org/officeDocument/2006/relationships/hyperlink" Target="https://mulka2.com/lapcenter/lapcombat2/runner.jsp?event=4858&amp;file=1&amp;runner=127" TargetMode="External"/><Relationship Id="rId34" Type="http://schemas.openxmlformats.org/officeDocument/2006/relationships/hyperlink" Target="https://mulka2.com/lapcenter/lapcombat2/runner.jsp?event=4858&amp;file=1&amp;runner=33" TargetMode="External"/><Relationship Id="rId50" Type="http://schemas.openxmlformats.org/officeDocument/2006/relationships/hyperlink" Target="https://mulka2.com/lapcenter/lapcombat2/runner.jsp?event=4858&amp;file=1&amp;runner=111" TargetMode="External"/><Relationship Id="rId55" Type="http://schemas.openxmlformats.org/officeDocument/2006/relationships/hyperlink" Target="https://mulka2.com/lapcenter/lapcombat2/runner.jsp?event=4858&amp;file=1&amp;runner=106" TargetMode="External"/><Relationship Id="rId76" Type="http://schemas.openxmlformats.org/officeDocument/2006/relationships/hyperlink" Target="https://mulka2.com/lapcenter/lapcombat2/runner.jsp?event=4858&amp;file=1&amp;runner=85" TargetMode="External"/><Relationship Id="rId97" Type="http://schemas.openxmlformats.org/officeDocument/2006/relationships/hyperlink" Target="https://mulka2.com/lapcenter/lapcombat2/runner.jsp?event=4858&amp;file=1&amp;runner=64" TargetMode="External"/><Relationship Id="rId104" Type="http://schemas.openxmlformats.org/officeDocument/2006/relationships/hyperlink" Target="https://mulka2.com/lapcenter/lapcombat2/runner.jsp?event=4858&amp;file=1&amp;runner=57" TargetMode="External"/><Relationship Id="rId120" Type="http://schemas.openxmlformats.org/officeDocument/2006/relationships/hyperlink" Target="https://mulka2.com/lapcenter/lapcombat2/runner.jsp?event=4858&amp;file=1&amp;runner=138" TargetMode="External"/><Relationship Id="rId125" Type="http://schemas.openxmlformats.org/officeDocument/2006/relationships/hyperlink" Target="https://mulka2.com/lapcenter/lapcombat2/runner.jsp?event=4858&amp;file=1&amp;runner=143" TargetMode="External"/><Relationship Id="rId141" Type="http://schemas.openxmlformats.org/officeDocument/2006/relationships/hyperlink" Target="https://mulka2.com/lapcenter/lapcombat2/runner.jsp?event=4858&amp;file=1&amp;runner=159" TargetMode="External"/><Relationship Id="rId146" Type="http://schemas.openxmlformats.org/officeDocument/2006/relationships/hyperlink" Target="https://mulka2.com/lapcenter/lapcombat2/runner.jsp?event=4858&amp;file=1&amp;runner=164" TargetMode="External"/><Relationship Id="rId167" Type="http://schemas.openxmlformats.org/officeDocument/2006/relationships/hyperlink" Target="https://mulka2.com/lapcenter/lapcombat2/runner.jsp?event=4858&amp;file=1&amp;runner=185" TargetMode="External"/><Relationship Id="rId188" Type="http://schemas.openxmlformats.org/officeDocument/2006/relationships/hyperlink" Target="https://mulka2.com/lapcenter/lapcombat2/runner.jsp?event=4858&amp;file=1&amp;runner=385" TargetMode="External"/><Relationship Id="rId7" Type="http://schemas.openxmlformats.org/officeDocument/2006/relationships/hyperlink" Target="https://mulka2.com/lapcenter/lapcombat2/runner.jsp?event=4858&amp;file=1&amp;runner=6" TargetMode="External"/><Relationship Id="rId71" Type="http://schemas.openxmlformats.org/officeDocument/2006/relationships/hyperlink" Target="https://mulka2.com/lapcenter/lapcombat2/runner.jsp?event=4858&amp;file=1&amp;runner=90" TargetMode="External"/><Relationship Id="rId92" Type="http://schemas.openxmlformats.org/officeDocument/2006/relationships/hyperlink" Target="https://mulka2.com/lapcenter/lapcombat2/runner.jsp?event=4858&amp;file=1&amp;runner=69" TargetMode="External"/><Relationship Id="rId162" Type="http://schemas.openxmlformats.org/officeDocument/2006/relationships/hyperlink" Target="https://mulka2.com/lapcenter/lapcombat2/runner.jsp?event=4858&amp;file=1&amp;runner=180" TargetMode="External"/><Relationship Id="rId183" Type="http://schemas.openxmlformats.org/officeDocument/2006/relationships/hyperlink" Target="https://mulka2.com/lapcenter/lapcombat2/runner.jsp?event=4858&amp;file=1&amp;runner=201" TargetMode="External"/><Relationship Id="rId2" Type="http://schemas.openxmlformats.org/officeDocument/2006/relationships/hyperlink" Target="https://mulka2.com/lapcenter/lapcombat2/runner.jsp?event=4858&amp;file=1&amp;runner=1" TargetMode="External"/><Relationship Id="rId29" Type="http://schemas.openxmlformats.org/officeDocument/2006/relationships/hyperlink" Target="https://mulka2.com/lapcenter/lapcombat2/runner.jsp?event=4858&amp;file=1&amp;runner=28" TargetMode="External"/><Relationship Id="rId24" Type="http://schemas.openxmlformats.org/officeDocument/2006/relationships/hyperlink" Target="https://mulka2.com/lapcenter/lapcombat2/runner.jsp?event=4858&amp;file=1&amp;runner=23" TargetMode="External"/><Relationship Id="rId40" Type="http://schemas.openxmlformats.org/officeDocument/2006/relationships/hyperlink" Target="https://mulka2.com/lapcenter/lapcombat2/runner.jsp?event=4858&amp;file=1&amp;runner=121" TargetMode="External"/><Relationship Id="rId45" Type="http://schemas.openxmlformats.org/officeDocument/2006/relationships/hyperlink" Target="https://mulka2.com/lapcenter/lapcombat2/runner.jsp?event=4858&amp;file=1&amp;runner=116" TargetMode="External"/><Relationship Id="rId66" Type="http://schemas.openxmlformats.org/officeDocument/2006/relationships/hyperlink" Target="https://mulka2.com/lapcenter/lapcombat2/runner.jsp?event=4858&amp;file=1&amp;runner=95" TargetMode="External"/><Relationship Id="rId87" Type="http://schemas.openxmlformats.org/officeDocument/2006/relationships/hyperlink" Target="https://mulka2.com/lapcenter/lapcombat2/runner.jsp?event=4858&amp;file=1&amp;runner=74" TargetMode="External"/><Relationship Id="rId110" Type="http://schemas.openxmlformats.org/officeDocument/2006/relationships/hyperlink" Target="https://mulka2.com/lapcenter/lapcombat2/runner.jsp?event=4858&amp;file=1&amp;runner=128" TargetMode="External"/><Relationship Id="rId115" Type="http://schemas.openxmlformats.org/officeDocument/2006/relationships/hyperlink" Target="https://mulka2.com/lapcenter/lapcombat2/runner.jsp?event=4858&amp;file=1&amp;runner=133" TargetMode="External"/><Relationship Id="rId131" Type="http://schemas.openxmlformats.org/officeDocument/2006/relationships/hyperlink" Target="https://mulka2.com/lapcenter/lapcombat2/runner.jsp?event=4858&amp;file=1&amp;runner=149" TargetMode="External"/><Relationship Id="rId136" Type="http://schemas.openxmlformats.org/officeDocument/2006/relationships/hyperlink" Target="https://mulka2.com/lapcenter/lapcombat2/runner.jsp?event=4858&amp;file=1&amp;runner=154" TargetMode="External"/><Relationship Id="rId157" Type="http://schemas.openxmlformats.org/officeDocument/2006/relationships/hyperlink" Target="https://mulka2.com/lapcenter/lapcombat2/runner.jsp?event=4858&amp;file=1&amp;runner=175" TargetMode="External"/><Relationship Id="rId178" Type="http://schemas.openxmlformats.org/officeDocument/2006/relationships/hyperlink" Target="https://mulka2.com/lapcenter/lapcombat2/runner.jsp?event=4858&amp;file=1&amp;runner=196" TargetMode="External"/><Relationship Id="rId61" Type="http://schemas.openxmlformats.org/officeDocument/2006/relationships/hyperlink" Target="https://mulka2.com/lapcenter/lapcombat2/runner.jsp?event=4858&amp;file=1&amp;runner=100" TargetMode="External"/><Relationship Id="rId82" Type="http://schemas.openxmlformats.org/officeDocument/2006/relationships/hyperlink" Target="https://mulka2.com/lapcenter/lapcombat2/runner.jsp?event=4858&amp;file=1&amp;runner=79" TargetMode="External"/><Relationship Id="rId152" Type="http://schemas.openxmlformats.org/officeDocument/2006/relationships/hyperlink" Target="https://mulka2.com/lapcenter/lapcombat2/runner.jsp?event=4858&amp;file=1&amp;runner=170" TargetMode="External"/><Relationship Id="rId173" Type="http://schemas.openxmlformats.org/officeDocument/2006/relationships/hyperlink" Target="https://mulka2.com/lapcenter/lapcombat2/runner.jsp?event=4858&amp;file=1&amp;runner=191" TargetMode="External"/><Relationship Id="rId194" Type="http://schemas.openxmlformats.org/officeDocument/2006/relationships/hyperlink" Target="https://mulka2.com/lapcenter/lapcombat2/runner.jsp?event=4858&amp;file=1&amp;runner=391" TargetMode="External"/><Relationship Id="rId199" Type="http://schemas.openxmlformats.org/officeDocument/2006/relationships/hyperlink" Target="https://mulka2.com/lapcenter/lapcombat2/runner.jsp?event=4858&amp;file=1&amp;runner=396" TargetMode="External"/><Relationship Id="rId203" Type="http://schemas.openxmlformats.org/officeDocument/2006/relationships/hyperlink" Target="https://mulka2.com/lapcenter/lapcombat2/runner.jsp?event=4858&amp;file=1&amp;runner=400" TargetMode="External"/><Relationship Id="rId208" Type="http://schemas.openxmlformats.org/officeDocument/2006/relationships/hyperlink" Target="https://mulka2.com/lapcenter/lapcombat2/runner.jsp?event=4858&amp;file=1&amp;runner=405" TargetMode="External"/><Relationship Id="rId19" Type="http://schemas.openxmlformats.org/officeDocument/2006/relationships/hyperlink" Target="https://mulka2.com/lapcenter/lapcombat2/runner.jsp?event=4858&amp;file=1&amp;runner=18" TargetMode="External"/><Relationship Id="rId14" Type="http://schemas.openxmlformats.org/officeDocument/2006/relationships/hyperlink" Target="https://mulka2.com/lapcenter/lapcombat2/runner.jsp?event=4858&amp;file=1&amp;runner=13" TargetMode="External"/><Relationship Id="rId30" Type="http://schemas.openxmlformats.org/officeDocument/2006/relationships/hyperlink" Target="https://mulka2.com/lapcenter/lapcombat2/runner.jsp?event=4858&amp;file=1&amp;runner=29" TargetMode="External"/><Relationship Id="rId35" Type="http://schemas.openxmlformats.org/officeDocument/2006/relationships/hyperlink" Target="https://mulka2.com/lapcenter/lapcombat2/runner.jsp?event=4858&amp;file=1&amp;runner=123" TargetMode="External"/><Relationship Id="rId56" Type="http://schemas.openxmlformats.org/officeDocument/2006/relationships/hyperlink" Target="https://mulka2.com/lapcenter/lapcombat2/runner.jsp?event=4858&amp;file=1&amp;runner=105" TargetMode="External"/><Relationship Id="rId77" Type="http://schemas.openxmlformats.org/officeDocument/2006/relationships/hyperlink" Target="https://mulka2.com/lapcenter/lapcombat2/runner.jsp?event=4858&amp;file=1&amp;runner=84" TargetMode="External"/><Relationship Id="rId100" Type="http://schemas.openxmlformats.org/officeDocument/2006/relationships/hyperlink" Target="https://mulka2.com/lapcenter/lapcombat2/runner.jsp?event=4858&amp;file=1&amp;runner=61" TargetMode="External"/><Relationship Id="rId105" Type="http://schemas.openxmlformats.org/officeDocument/2006/relationships/hyperlink" Target="https://mulka2.com/lapcenter/lapcombat2/runner.jsp?event=4858&amp;file=1&amp;runner=56" TargetMode="External"/><Relationship Id="rId126" Type="http://schemas.openxmlformats.org/officeDocument/2006/relationships/hyperlink" Target="https://mulka2.com/lapcenter/lapcombat2/runner.jsp?event=4858&amp;file=1&amp;runner=144" TargetMode="External"/><Relationship Id="rId147" Type="http://schemas.openxmlformats.org/officeDocument/2006/relationships/hyperlink" Target="https://mulka2.com/lapcenter/lapcombat2/runner.jsp?event=4858&amp;file=1&amp;runner=165" TargetMode="External"/><Relationship Id="rId168" Type="http://schemas.openxmlformats.org/officeDocument/2006/relationships/hyperlink" Target="https://mulka2.com/lapcenter/lapcombat2/runner.jsp?event=4858&amp;file=1&amp;runner=186" TargetMode="External"/><Relationship Id="rId8" Type="http://schemas.openxmlformats.org/officeDocument/2006/relationships/hyperlink" Target="https://mulka2.com/lapcenter/lapcombat2/runner.jsp?event=4858&amp;file=1&amp;runner=7" TargetMode="External"/><Relationship Id="rId51" Type="http://schemas.openxmlformats.org/officeDocument/2006/relationships/hyperlink" Target="https://mulka2.com/lapcenter/lapcombat2/runner.jsp?event=4858&amp;file=1&amp;runner=110" TargetMode="External"/><Relationship Id="rId72" Type="http://schemas.openxmlformats.org/officeDocument/2006/relationships/hyperlink" Target="https://mulka2.com/lapcenter/lapcombat2/runner.jsp?event=4858&amp;file=1&amp;runner=89" TargetMode="External"/><Relationship Id="rId93" Type="http://schemas.openxmlformats.org/officeDocument/2006/relationships/hyperlink" Target="https://mulka2.com/lapcenter/lapcombat2/runner.jsp?event=4858&amp;file=1&amp;runner=68" TargetMode="External"/><Relationship Id="rId98" Type="http://schemas.openxmlformats.org/officeDocument/2006/relationships/hyperlink" Target="https://mulka2.com/lapcenter/lapcombat2/runner.jsp?event=4858&amp;file=1&amp;runner=63" TargetMode="External"/><Relationship Id="rId121" Type="http://schemas.openxmlformats.org/officeDocument/2006/relationships/hyperlink" Target="https://mulka2.com/lapcenter/lapcombat2/runner.jsp?event=4858&amp;file=1&amp;runner=139" TargetMode="External"/><Relationship Id="rId142" Type="http://schemas.openxmlformats.org/officeDocument/2006/relationships/hyperlink" Target="https://mulka2.com/lapcenter/lapcombat2/runner.jsp?event=4858&amp;file=1&amp;runner=160" TargetMode="External"/><Relationship Id="rId163" Type="http://schemas.openxmlformats.org/officeDocument/2006/relationships/hyperlink" Target="https://mulka2.com/lapcenter/lapcombat2/runner.jsp?event=4858&amp;file=1&amp;runner=181" TargetMode="External"/><Relationship Id="rId184" Type="http://schemas.openxmlformats.org/officeDocument/2006/relationships/hyperlink" Target="https://mulka2.com/lapcenter/lapcombat2/runner.jsp?event=4858&amp;file=1&amp;runner=381" TargetMode="External"/><Relationship Id="rId189" Type="http://schemas.openxmlformats.org/officeDocument/2006/relationships/hyperlink" Target="https://mulka2.com/lapcenter/lapcombat2/runner.jsp?event=4858&amp;file=1&amp;runner=386" TargetMode="External"/><Relationship Id="rId3" Type="http://schemas.openxmlformats.org/officeDocument/2006/relationships/hyperlink" Target="https://mulka2.com/lapcenter/lapcombat2/runner.jsp?event=4858&amp;file=1&amp;runner=2" TargetMode="External"/><Relationship Id="rId25" Type="http://schemas.openxmlformats.org/officeDocument/2006/relationships/hyperlink" Target="https://mulka2.com/lapcenter/lapcombat2/runner.jsp?event=4858&amp;file=1&amp;runner=24" TargetMode="External"/><Relationship Id="rId46" Type="http://schemas.openxmlformats.org/officeDocument/2006/relationships/hyperlink" Target="https://mulka2.com/lapcenter/lapcombat2/runner.jsp?event=4858&amp;file=1&amp;runner=115" TargetMode="External"/><Relationship Id="rId67" Type="http://schemas.openxmlformats.org/officeDocument/2006/relationships/hyperlink" Target="https://mulka2.com/lapcenter/lapcombat2/runner.jsp?event=4858&amp;file=1&amp;runner=94" TargetMode="External"/><Relationship Id="rId116" Type="http://schemas.openxmlformats.org/officeDocument/2006/relationships/hyperlink" Target="https://mulka2.com/lapcenter/lapcombat2/runner.jsp?event=4858&amp;file=1&amp;runner=134" TargetMode="External"/><Relationship Id="rId137" Type="http://schemas.openxmlformats.org/officeDocument/2006/relationships/hyperlink" Target="https://mulka2.com/lapcenter/lapcombat2/runner.jsp?event=4858&amp;file=1&amp;runner=156" TargetMode="External"/><Relationship Id="rId158" Type="http://schemas.openxmlformats.org/officeDocument/2006/relationships/hyperlink" Target="https://mulka2.com/lapcenter/lapcombat2/runner.jsp?event=4858&amp;file=1&amp;runner=176" TargetMode="External"/><Relationship Id="rId20" Type="http://schemas.openxmlformats.org/officeDocument/2006/relationships/hyperlink" Target="https://mulka2.com/lapcenter/lapcombat2/runner.jsp?event=4858&amp;file=1&amp;runner=19" TargetMode="External"/><Relationship Id="rId41" Type="http://schemas.openxmlformats.org/officeDocument/2006/relationships/hyperlink" Target="https://mulka2.com/lapcenter/lapcombat2/runner.jsp?event=4858&amp;file=1&amp;runner=120" TargetMode="External"/><Relationship Id="rId62" Type="http://schemas.openxmlformats.org/officeDocument/2006/relationships/hyperlink" Target="https://mulka2.com/lapcenter/lapcombat2/runner.jsp?event=4858&amp;file=1&amp;runner=99" TargetMode="External"/><Relationship Id="rId83" Type="http://schemas.openxmlformats.org/officeDocument/2006/relationships/hyperlink" Target="https://mulka2.com/lapcenter/lapcombat2/runner.jsp?event=4858&amp;file=1&amp;runner=78" TargetMode="External"/><Relationship Id="rId88" Type="http://schemas.openxmlformats.org/officeDocument/2006/relationships/hyperlink" Target="https://mulka2.com/lapcenter/lapcombat2/runner.jsp?event=4858&amp;file=1&amp;runner=73" TargetMode="External"/><Relationship Id="rId111" Type="http://schemas.openxmlformats.org/officeDocument/2006/relationships/hyperlink" Target="https://mulka2.com/lapcenter/lapcombat2/runner.jsp?event=4858&amp;file=1&amp;runner=129" TargetMode="External"/><Relationship Id="rId132" Type="http://schemas.openxmlformats.org/officeDocument/2006/relationships/hyperlink" Target="https://mulka2.com/lapcenter/lapcombat2/runner.jsp?event=4858&amp;file=1&amp;runner=150" TargetMode="External"/><Relationship Id="rId153" Type="http://schemas.openxmlformats.org/officeDocument/2006/relationships/hyperlink" Target="https://mulka2.com/lapcenter/lapcombat2/runner.jsp?event=4858&amp;file=1&amp;runner=171" TargetMode="External"/><Relationship Id="rId174" Type="http://schemas.openxmlformats.org/officeDocument/2006/relationships/hyperlink" Target="https://mulka2.com/lapcenter/lapcombat2/runner.jsp?event=4858&amp;file=1&amp;runner=192" TargetMode="External"/><Relationship Id="rId179" Type="http://schemas.openxmlformats.org/officeDocument/2006/relationships/hyperlink" Target="https://mulka2.com/lapcenter/lapcombat2/runner.jsp?event=4858&amp;file=1&amp;runner=197" TargetMode="External"/><Relationship Id="rId195" Type="http://schemas.openxmlformats.org/officeDocument/2006/relationships/hyperlink" Target="https://mulka2.com/lapcenter/lapcombat2/runner.jsp?event=4858&amp;file=1&amp;runner=392" TargetMode="External"/><Relationship Id="rId209" Type="http://schemas.openxmlformats.org/officeDocument/2006/relationships/printerSettings" Target="../printerSettings/printerSettings11.bin"/><Relationship Id="rId190" Type="http://schemas.openxmlformats.org/officeDocument/2006/relationships/hyperlink" Target="https://mulka2.com/lapcenter/lapcombat2/runner.jsp?event=4858&amp;file=1&amp;runner=387" TargetMode="External"/><Relationship Id="rId204" Type="http://schemas.openxmlformats.org/officeDocument/2006/relationships/hyperlink" Target="https://mulka2.com/lapcenter/lapcombat2/runner.jsp?event=4858&amp;file=1&amp;runner=401" TargetMode="External"/><Relationship Id="rId15" Type="http://schemas.openxmlformats.org/officeDocument/2006/relationships/hyperlink" Target="https://mulka2.com/lapcenter/lapcombat2/runner.jsp?event=4858&amp;file=1&amp;runner=14" TargetMode="External"/><Relationship Id="rId36" Type="http://schemas.openxmlformats.org/officeDocument/2006/relationships/hyperlink" Target="https://mulka2.com/lapcenter/lapcombat2/runner.jsp?event=4858&amp;file=1&amp;runner=124" TargetMode="External"/><Relationship Id="rId57" Type="http://schemas.openxmlformats.org/officeDocument/2006/relationships/hyperlink" Target="https://mulka2.com/lapcenter/lapcombat2/runner.jsp?event=4858&amp;file=1&amp;runner=104" TargetMode="External"/><Relationship Id="rId106" Type="http://schemas.openxmlformats.org/officeDocument/2006/relationships/hyperlink" Target="https://mulka2.com/lapcenter/lapcombat2/runner.jsp?event=4858&amp;file=1&amp;runner=55" TargetMode="External"/><Relationship Id="rId127" Type="http://schemas.openxmlformats.org/officeDocument/2006/relationships/hyperlink" Target="https://mulka2.com/lapcenter/lapcombat2/runner.jsp?event=4858&amp;file=1&amp;runner=146" TargetMode="External"/><Relationship Id="rId10" Type="http://schemas.openxmlformats.org/officeDocument/2006/relationships/hyperlink" Target="https://mulka2.com/lapcenter/lapcombat2/runner.jsp?event=4858&amp;file=1&amp;runner=9" TargetMode="External"/><Relationship Id="rId31" Type="http://schemas.openxmlformats.org/officeDocument/2006/relationships/hyperlink" Target="https://mulka2.com/lapcenter/lapcombat2/runner.jsp?event=4858&amp;file=1&amp;runner=30" TargetMode="External"/><Relationship Id="rId52" Type="http://schemas.openxmlformats.org/officeDocument/2006/relationships/hyperlink" Target="https://mulka2.com/lapcenter/lapcombat2/runner.jsp?event=4858&amp;file=1&amp;runner=109" TargetMode="External"/><Relationship Id="rId73" Type="http://schemas.openxmlformats.org/officeDocument/2006/relationships/hyperlink" Target="https://mulka2.com/lapcenter/lapcombat2/runner.jsp?event=4858&amp;file=1&amp;runner=88" TargetMode="External"/><Relationship Id="rId78" Type="http://schemas.openxmlformats.org/officeDocument/2006/relationships/hyperlink" Target="https://mulka2.com/lapcenter/lapcombat2/runner.jsp?event=4858&amp;file=1&amp;runner=83" TargetMode="External"/><Relationship Id="rId94" Type="http://schemas.openxmlformats.org/officeDocument/2006/relationships/hyperlink" Target="https://mulka2.com/lapcenter/lapcombat2/runner.jsp?event=4858&amp;file=1&amp;runner=67" TargetMode="External"/><Relationship Id="rId99" Type="http://schemas.openxmlformats.org/officeDocument/2006/relationships/hyperlink" Target="https://mulka2.com/lapcenter/lapcombat2/runner.jsp?event=4858&amp;file=1&amp;runner=62" TargetMode="External"/><Relationship Id="rId101" Type="http://schemas.openxmlformats.org/officeDocument/2006/relationships/hyperlink" Target="https://mulka2.com/lapcenter/lapcombat2/runner.jsp?event=4858&amp;file=1&amp;runner=60" TargetMode="External"/><Relationship Id="rId122" Type="http://schemas.openxmlformats.org/officeDocument/2006/relationships/hyperlink" Target="https://mulka2.com/lapcenter/lapcombat2/runner.jsp?event=4858&amp;file=1&amp;runner=141" TargetMode="External"/><Relationship Id="rId143" Type="http://schemas.openxmlformats.org/officeDocument/2006/relationships/hyperlink" Target="https://mulka2.com/lapcenter/lapcombat2/runner.jsp?event=4858&amp;file=1&amp;runner=161" TargetMode="External"/><Relationship Id="rId148" Type="http://schemas.openxmlformats.org/officeDocument/2006/relationships/hyperlink" Target="https://mulka2.com/lapcenter/lapcombat2/runner.jsp?event=4858&amp;file=1&amp;runner=166" TargetMode="External"/><Relationship Id="rId164" Type="http://schemas.openxmlformats.org/officeDocument/2006/relationships/hyperlink" Target="https://mulka2.com/lapcenter/lapcombat2/runner.jsp?event=4858&amp;file=1&amp;runner=182" TargetMode="External"/><Relationship Id="rId169" Type="http://schemas.openxmlformats.org/officeDocument/2006/relationships/hyperlink" Target="https://mulka2.com/lapcenter/lapcombat2/runner.jsp?event=4858&amp;file=1&amp;runner=187" TargetMode="External"/><Relationship Id="rId185" Type="http://schemas.openxmlformats.org/officeDocument/2006/relationships/hyperlink" Target="https://mulka2.com/lapcenter/lapcombat2/runner.jsp?event=4858&amp;file=1&amp;runner=382" TargetMode="External"/><Relationship Id="rId4" Type="http://schemas.openxmlformats.org/officeDocument/2006/relationships/hyperlink" Target="https://mulka2.com/lapcenter/lapcombat2/runner.jsp?event=4858&amp;file=1&amp;runner=3" TargetMode="External"/><Relationship Id="rId9" Type="http://schemas.openxmlformats.org/officeDocument/2006/relationships/hyperlink" Target="https://mulka2.com/lapcenter/lapcombat2/runner.jsp?event=4858&amp;file=1&amp;runner=8" TargetMode="External"/><Relationship Id="rId180" Type="http://schemas.openxmlformats.org/officeDocument/2006/relationships/hyperlink" Target="https://mulka2.com/lapcenter/lapcombat2/runner.jsp?event=4858&amp;file=1&amp;runner=200" TargetMode="External"/><Relationship Id="rId26" Type="http://schemas.openxmlformats.org/officeDocument/2006/relationships/hyperlink" Target="https://mulka2.com/lapcenter/lapcombat2/runner.jsp?event=4858&amp;file=1&amp;runner=25" TargetMode="External"/><Relationship Id="rId47" Type="http://schemas.openxmlformats.org/officeDocument/2006/relationships/hyperlink" Target="https://mulka2.com/lapcenter/lapcombat2/runner.jsp?event=4858&amp;file=1&amp;runner=114" TargetMode="External"/><Relationship Id="rId68" Type="http://schemas.openxmlformats.org/officeDocument/2006/relationships/hyperlink" Target="https://mulka2.com/lapcenter/lapcombat2/runner.jsp?event=4858&amp;file=1&amp;runner=93" TargetMode="External"/><Relationship Id="rId89" Type="http://schemas.openxmlformats.org/officeDocument/2006/relationships/hyperlink" Target="https://mulka2.com/lapcenter/lapcombat2/runner.jsp?event=4858&amp;file=1&amp;runner=72" TargetMode="External"/><Relationship Id="rId112" Type="http://schemas.openxmlformats.org/officeDocument/2006/relationships/hyperlink" Target="https://mulka2.com/lapcenter/lapcombat2/runner.jsp?event=4858&amp;file=1&amp;runner=130" TargetMode="External"/><Relationship Id="rId133" Type="http://schemas.openxmlformats.org/officeDocument/2006/relationships/hyperlink" Target="https://mulka2.com/lapcenter/lapcombat2/runner.jsp?event=4858&amp;file=1&amp;runner=151" TargetMode="External"/><Relationship Id="rId154" Type="http://schemas.openxmlformats.org/officeDocument/2006/relationships/hyperlink" Target="https://mulka2.com/lapcenter/lapcombat2/runner.jsp?event=4858&amp;file=1&amp;runner=172" TargetMode="External"/><Relationship Id="rId175" Type="http://schemas.openxmlformats.org/officeDocument/2006/relationships/hyperlink" Target="https://mulka2.com/lapcenter/lapcombat2/runner.jsp?event=4858&amp;file=1&amp;runner=193" TargetMode="External"/><Relationship Id="rId196" Type="http://schemas.openxmlformats.org/officeDocument/2006/relationships/hyperlink" Target="https://mulka2.com/lapcenter/lapcombat2/runner.jsp?event=4858&amp;file=1&amp;runner=393" TargetMode="External"/><Relationship Id="rId200" Type="http://schemas.openxmlformats.org/officeDocument/2006/relationships/hyperlink" Target="https://mulka2.com/lapcenter/lapcombat2/runner.jsp?event=4858&amp;file=1&amp;runner=397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ulka2.com/lapcenter/lapcombat2/runner.jsp?event=4894&amp;file=1&amp;runner=146" TargetMode="External"/><Relationship Id="rId299" Type="http://schemas.openxmlformats.org/officeDocument/2006/relationships/hyperlink" Target="https://mulka2.com/lapcenter/lapcombat2/runner.jsp?event=4894&amp;file=1&amp;runner=543" TargetMode="External"/><Relationship Id="rId303" Type="http://schemas.openxmlformats.org/officeDocument/2006/relationships/hyperlink" Target="https://mulka2.com/lapcenter/lapcombat2/runner.jsp?event=4894&amp;file=1&amp;runner=547" TargetMode="External"/><Relationship Id="rId21" Type="http://schemas.openxmlformats.org/officeDocument/2006/relationships/hyperlink" Target="https://mulka2.com/lapcenter/lapcombat2/runner.jsp?event=4894&amp;file=1&amp;runner=20" TargetMode="External"/><Relationship Id="rId42" Type="http://schemas.openxmlformats.org/officeDocument/2006/relationships/hyperlink" Target="https://mulka2.com/lapcenter/lapcombat2/runner.jsp?event=4894&amp;file=1&amp;runner=37" TargetMode="External"/><Relationship Id="rId63" Type="http://schemas.openxmlformats.org/officeDocument/2006/relationships/hyperlink" Target="https://mulka2.com/lapcenter/lapcombat2/runner.jsp?event=4894&amp;file=1&amp;runner=86" TargetMode="External"/><Relationship Id="rId84" Type="http://schemas.openxmlformats.org/officeDocument/2006/relationships/hyperlink" Target="https://mulka2.com/lapcenter/lapcombat2/runner.jsp?event=4894&amp;file=1&amp;runner=113" TargetMode="External"/><Relationship Id="rId138" Type="http://schemas.openxmlformats.org/officeDocument/2006/relationships/hyperlink" Target="https://mulka2.com/lapcenter/lapcombat2/runner.jsp?event=4894&amp;file=1&amp;runner=170" TargetMode="External"/><Relationship Id="rId159" Type="http://schemas.openxmlformats.org/officeDocument/2006/relationships/hyperlink" Target="https://mulka2.com/lapcenter/lapcombat2/runner.jsp?event=4894&amp;file=1&amp;runner=188" TargetMode="External"/><Relationship Id="rId170" Type="http://schemas.openxmlformats.org/officeDocument/2006/relationships/hyperlink" Target="https://mulka2.com/lapcenter/lapcombat2/runner.jsp?event=4894&amp;file=1&amp;runner=199" TargetMode="External"/><Relationship Id="rId191" Type="http://schemas.openxmlformats.org/officeDocument/2006/relationships/hyperlink" Target="https://mulka2.com/lapcenter/lapcombat2/runner.jsp?event=4894&amp;file=1&amp;runner=220" TargetMode="External"/><Relationship Id="rId205" Type="http://schemas.openxmlformats.org/officeDocument/2006/relationships/hyperlink" Target="https://mulka2.com/lapcenter/lapcombat2/runner.jsp?event=4894&amp;file=1&amp;runner=234" TargetMode="External"/><Relationship Id="rId226" Type="http://schemas.openxmlformats.org/officeDocument/2006/relationships/hyperlink" Target="https://mulka2.com/lapcenter/lapcombat2/runner.jsp?event=4894&amp;file=1&amp;runner=418" TargetMode="External"/><Relationship Id="rId247" Type="http://schemas.openxmlformats.org/officeDocument/2006/relationships/hyperlink" Target="https://mulka2.com/lapcenter/lapcombat2/runner.jsp?event=4894&amp;file=1&amp;runner=393" TargetMode="External"/><Relationship Id="rId107" Type="http://schemas.openxmlformats.org/officeDocument/2006/relationships/hyperlink" Target="https://mulka2.com/lapcenter/lapcombat2/runner.jsp?event=4894&amp;file=1&amp;runner=136" TargetMode="External"/><Relationship Id="rId268" Type="http://schemas.openxmlformats.org/officeDocument/2006/relationships/hyperlink" Target="https://mulka2.com/lapcenter/lapcombat2/runner.jsp?event=4894&amp;file=1&amp;runner=372" TargetMode="External"/><Relationship Id="rId289" Type="http://schemas.openxmlformats.org/officeDocument/2006/relationships/hyperlink" Target="https://mulka2.com/lapcenter/lapcombat2/runner.jsp?event=4894&amp;file=1&amp;runner=597" TargetMode="External"/><Relationship Id="rId11" Type="http://schemas.openxmlformats.org/officeDocument/2006/relationships/hyperlink" Target="https://mulka2.com/lapcenter/lapcombat2/runner.jsp?event=4894&amp;file=1&amp;runner=10" TargetMode="External"/><Relationship Id="rId32" Type="http://schemas.openxmlformats.org/officeDocument/2006/relationships/hyperlink" Target="https://mulka2.com/lapcenter/lapcombat2/runner.jsp?event=4894&amp;file=1&amp;runner=31" TargetMode="External"/><Relationship Id="rId53" Type="http://schemas.openxmlformats.org/officeDocument/2006/relationships/hyperlink" Target="https://mulka2.com/lapcenter/lapcombat2/runner.jsp?event=4894&amp;file=1&amp;runner=73" TargetMode="External"/><Relationship Id="rId74" Type="http://schemas.openxmlformats.org/officeDocument/2006/relationships/hyperlink" Target="https://mulka2.com/lapcenter/lapcombat2/runner.jsp?event=4894&amp;file=1&amp;runner=103" TargetMode="External"/><Relationship Id="rId128" Type="http://schemas.openxmlformats.org/officeDocument/2006/relationships/hyperlink" Target="https://mulka2.com/lapcenter/lapcombat2/runner.jsp?event=4894&amp;file=1&amp;runner=157" TargetMode="External"/><Relationship Id="rId149" Type="http://schemas.openxmlformats.org/officeDocument/2006/relationships/hyperlink" Target="https://mulka2.com/lapcenter/lapcombat2/runner.jsp?event=4894&amp;file=1&amp;runner=178" TargetMode="External"/><Relationship Id="rId314" Type="http://schemas.openxmlformats.org/officeDocument/2006/relationships/hyperlink" Target="https://mulka2.com/lapcenter/lapcombat2/runner.jsp?event=4894&amp;file=1&amp;runner=565" TargetMode="External"/><Relationship Id="rId5" Type="http://schemas.openxmlformats.org/officeDocument/2006/relationships/hyperlink" Target="https://mulka2.com/lapcenter/lapcombat2/runner.jsp?event=4894&amp;file=1&amp;runner=4" TargetMode="External"/><Relationship Id="rId95" Type="http://schemas.openxmlformats.org/officeDocument/2006/relationships/hyperlink" Target="https://mulka2.com/lapcenter/lapcombat2/runner.jsp?event=4894&amp;file=1&amp;runner=124" TargetMode="External"/><Relationship Id="rId160" Type="http://schemas.openxmlformats.org/officeDocument/2006/relationships/hyperlink" Target="https://mulka2.com/lapcenter/lapcombat2/runner.jsp?event=4894&amp;file=1&amp;runner=189" TargetMode="External"/><Relationship Id="rId181" Type="http://schemas.openxmlformats.org/officeDocument/2006/relationships/hyperlink" Target="https://mulka2.com/lapcenter/lapcombat2/runner.jsp?event=4894&amp;file=1&amp;runner=210" TargetMode="External"/><Relationship Id="rId216" Type="http://schemas.openxmlformats.org/officeDocument/2006/relationships/hyperlink" Target="https://mulka2.com/lapcenter/lapcombat2/runner.jsp?event=4894&amp;file=1&amp;runner=249" TargetMode="External"/><Relationship Id="rId237" Type="http://schemas.openxmlformats.org/officeDocument/2006/relationships/hyperlink" Target="https://mulka2.com/lapcenter/lapcombat2/runner.jsp?event=4894&amp;file=1&amp;runner=403" TargetMode="External"/><Relationship Id="rId258" Type="http://schemas.openxmlformats.org/officeDocument/2006/relationships/hyperlink" Target="https://mulka2.com/lapcenter/lapcombat2/runner.jsp?event=4894&amp;file=1&amp;runner=382" TargetMode="External"/><Relationship Id="rId279" Type="http://schemas.openxmlformats.org/officeDocument/2006/relationships/hyperlink" Target="https://mulka2.com/lapcenter/lapcombat2/runner.jsp?event=4894&amp;file=1&amp;runner=587" TargetMode="External"/><Relationship Id="rId22" Type="http://schemas.openxmlformats.org/officeDocument/2006/relationships/hyperlink" Target="https://mulka2.com/lapcenter/lapcombat2/runner.jsp?event=4894&amp;file=1&amp;runner=21" TargetMode="External"/><Relationship Id="rId43" Type="http://schemas.openxmlformats.org/officeDocument/2006/relationships/hyperlink" Target="https://mulka2.com/lapcenter/lapcombat2/runner.jsp?event=4894&amp;file=1&amp;runner=63" TargetMode="External"/><Relationship Id="rId64" Type="http://schemas.openxmlformats.org/officeDocument/2006/relationships/hyperlink" Target="https://mulka2.com/lapcenter/lapcombat2/runner.jsp?event=4894&amp;file=1&amp;runner=83" TargetMode="External"/><Relationship Id="rId118" Type="http://schemas.openxmlformats.org/officeDocument/2006/relationships/hyperlink" Target="https://mulka2.com/lapcenter/lapcombat2/runner.jsp?event=4894&amp;file=1&amp;runner=147" TargetMode="External"/><Relationship Id="rId139" Type="http://schemas.openxmlformats.org/officeDocument/2006/relationships/hyperlink" Target="https://mulka2.com/lapcenter/lapcombat2/runner.jsp?event=4894&amp;file=1&amp;runner=172" TargetMode="External"/><Relationship Id="rId290" Type="http://schemas.openxmlformats.org/officeDocument/2006/relationships/hyperlink" Target="https://mulka2.com/lapcenter/lapcombat2/runner.jsp?event=4894&amp;file=1&amp;runner=600" TargetMode="External"/><Relationship Id="rId304" Type="http://schemas.openxmlformats.org/officeDocument/2006/relationships/hyperlink" Target="https://mulka2.com/lapcenter/lapcombat2/runner.jsp?event=4894&amp;file=1&amp;runner=548" TargetMode="External"/><Relationship Id="rId85" Type="http://schemas.openxmlformats.org/officeDocument/2006/relationships/hyperlink" Target="https://mulka2.com/lapcenter/lapcombat2/runner.jsp?event=4894&amp;file=1&amp;runner=114" TargetMode="External"/><Relationship Id="rId150" Type="http://schemas.openxmlformats.org/officeDocument/2006/relationships/hyperlink" Target="https://mulka2.com/lapcenter/lapcombat2/runner.jsp?event=4894&amp;file=1&amp;runner=179" TargetMode="External"/><Relationship Id="rId171" Type="http://schemas.openxmlformats.org/officeDocument/2006/relationships/hyperlink" Target="https://mulka2.com/lapcenter/lapcombat2/runner.jsp?event=4894&amp;file=1&amp;runner=200" TargetMode="External"/><Relationship Id="rId192" Type="http://schemas.openxmlformats.org/officeDocument/2006/relationships/hyperlink" Target="https://mulka2.com/lapcenter/lapcombat2/runner.jsp?event=4894&amp;file=1&amp;runner=221" TargetMode="External"/><Relationship Id="rId206" Type="http://schemas.openxmlformats.org/officeDocument/2006/relationships/hyperlink" Target="https://mulka2.com/lapcenter/lapcombat2/runner.jsp?event=4894&amp;file=1&amp;runner=235" TargetMode="External"/><Relationship Id="rId227" Type="http://schemas.openxmlformats.org/officeDocument/2006/relationships/hyperlink" Target="https://mulka2.com/lapcenter/lapcombat2/runner.jsp?event=4894&amp;file=1&amp;runner=416" TargetMode="External"/><Relationship Id="rId248" Type="http://schemas.openxmlformats.org/officeDocument/2006/relationships/hyperlink" Target="https://mulka2.com/lapcenter/lapcombat2/runner.jsp?event=4894&amp;file=1&amp;runner=392" TargetMode="External"/><Relationship Id="rId269" Type="http://schemas.openxmlformats.org/officeDocument/2006/relationships/hyperlink" Target="https://mulka2.com/lapcenter/lapcombat2/runner.jsp?event=4894&amp;file=1&amp;runner=371" TargetMode="External"/><Relationship Id="rId12" Type="http://schemas.openxmlformats.org/officeDocument/2006/relationships/hyperlink" Target="https://mulka2.com/lapcenter/lapcombat2/runner.jsp?event=4894&amp;file=1&amp;runner=11" TargetMode="External"/><Relationship Id="rId33" Type="http://schemas.openxmlformats.org/officeDocument/2006/relationships/hyperlink" Target="https://mulka2.com/lapcenter/lapcombat2/runner.jsp?event=4894&amp;file=1&amp;runner=32" TargetMode="External"/><Relationship Id="rId108" Type="http://schemas.openxmlformats.org/officeDocument/2006/relationships/hyperlink" Target="https://mulka2.com/lapcenter/lapcombat2/runner.jsp?event=4894&amp;file=1&amp;runner=137" TargetMode="External"/><Relationship Id="rId129" Type="http://schemas.openxmlformats.org/officeDocument/2006/relationships/hyperlink" Target="https://mulka2.com/lapcenter/lapcombat2/runner.jsp?event=4894&amp;file=1&amp;runner=158" TargetMode="External"/><Relationship Id="rId280" Type="http://schemas.openxmlformats.org/officeDocument/2006/relationships/hyperlink" Target="https://mulka2.com/lapcenter/lapcombat2/runner.jsp?event=4894&amp;file=1&amp;runner=588" TargetMode="External"/><Relationship Id="rId315" Type="http://schemas.openxmlformats.org/officeDocument/2006/relationships/hyperlink" Target="https://mulka2.com/lapcenter/lapcombat2/runner.jsp?event=4894&amp;file=1&amp;runner=566" TargetMode="External"/><Relationship Id="rId54" Type="http://schemas.openxmlformats.org/officeDocument/2006/relationships/hyperlink" Target="https://mulka2.com/lapcenter/lapcombat2/runner.jsp?event=4894&amp;file=1&amp;runner=74" TargetMode="External"/><Relationship Id="rId75" Type="http://schemas.openxmlformats.org/officeDocument/2006/relationships/hyperlink" Target="https://mulka2.com/lapcenter/lapcombat2/runner.jsp?event=4894&amp;file=1&amp;runner=104" TargetMode="External"/><Relationship Id="rId96" Type="http://schemas.openxmlformats.org/officeDocument/2006/relationships/hyperlink" Target="https://mulka2.com/lapcenter/lapcombat2/runner.jsp?event=4894&amp;file=1&amp;runner=125" TargetMode="External"/><Relationship Id="rId140" Type="http://schemas.openxmlformats.org/officeDocument/2006/relationships/hyperlink" Target="https://mulka2.com/lapcenter/lapcombat2/runner.jsp?event=4894&amp;file=1&amp;runner=166" TargetMode="External"/><Relationship Id="rId161" Type="http://schemas.openxmlformats.org/officeDocument/2006/relationships/hyperlink" Target="https://mulka2.com/lapcenter/lapcombat2/runner.jsp?event=4894&amp;file=1&amp;runner=190" TargetMode="External"/><Relationship Id="rId182" Type="http://schemas.openxmlformats.org/officeDocument/2006/relationships/hyperlink" Target="https://mulka2.com/lapcenter/lapcombat2/runner.jsp?event=4894&amp;file=1&amp;runner=211" TargetMode="External"/><Relationship Id="rId217" Type="http://schemas.openxmlformats.org/officeDocument/2006/relationships/hyperlink" Target="https://mulka2.com/lapcenter/lapcombat2/runner.jsp?event=4894&amp;file=1&amp;runner=248" TargetMode="External"/><Relationship Id="rId6" Type="http://schemas.openxmlformats.org/officeDocument/2006/relationships/hyperlink" Target="https://mulka2.com/lapcenter/lapcombat2/runner.jsp?event=4894&amp;file=1&amp;runner=5" TargetMode="External"/><Relationship Id="rId238" Type="http://schemas.openxmlformats.org/officeDocument/2006/relationships/hyperlink" Target="https://mulka2.com/lapcenter/lapcombat2/runner.jsp?event=4894&amp;file=1&amp;runner=402" TargetMode="External"/><Relationship Id="rId259" Type="http://schemas.openxmlformats.org/officeDocument/2006/relationships/hyperlink" Target="https://mulka2.com/lapcenter/lapcombat2/runner.jsp?event=4894&amp;file=1&amp;runner=381" TargetMode="External"/><Relationship Id="rId23" Type="http://schemas.openxmlformats.org/officeDocument/2006/relationships/hyperlink" Target="https://mulka2.com/lapcenter/lapcombat2/runner.jsp?event=4894&amp;file=1&amp;runner=22" TargetMode="External"/><Relationship Id="rId119" Type="http://schemas.openxmlformats.org/officeDocument/2006/relationships/hyperlink" Target="https://mulka2.com/lapcenter/lapcombat2/runner.jsp?event=4894&amp;file=1&amp;runner=149" TargetMode="External"/><Relationship Id="rId270" Type="http://schemas.openxmlformats.org/officeDocument/2006/relationships/hyperlink" Target="https://mulka2.com/lapcenter/lapcombat2/runner.jsp?event=4894&amp;file=1&amp;runner=370" TargetMode="External"/><Relationship Id="rId291" Type="http://schemas.openxmlformats.org/officeDocument/2006/relationships/hyperlink" Target="https://mulka2.com/lapcenter/lapcombat2/runner.jsp?event=4894&amp;file=1&amp;runner=598" TargetMode="External"/><Relationship Id="rId305" Type="http://schemas.openxmlformats.org/officeDocument/2006/relationships/hyperlink" Target="https://mulka2.com/lapcenter/lapcombat2/runner.jsp?event=4894&amp;file=1&amp;runner=556" TargetMode="External"/><Relationship Id="rId44" Type="http://schemas.openxmlformats.org/officeDocument/2006/relationships/hyperlink" Target="https://mulka2.com/lapcenter/lapcombat2/runner.jsp?event=4894&amp;file=1&amp;runner=64" TargetMode="External"/><Relationship Id="rId65" Type="http://schemas.openxmlformats.org/officeDocument/2006/relationships/hyperlink" Target="https://mulka2.com/lapcenter/lapcombat2/runner.jsp?event=4894&amp;file=1&amp;runner=85" TargetMode="External"/><Relationship Id="rId86" Type="http://schemas.openxmlformats.org/officeDocument/2006/relationships/hyperlink" Target="https://mulka2.com/lapcenter/lapcombat2/runner.jsp?event=4894&amp;file=1&amp;runner=115" TargetMode="External"/><Relationship Id="rId130" Type="http://schemas.openxmlformats.org/officeDocument/2006/relationships/hyperlink" Target="https://mulka2.com/lapcenter/lapcombat2/runner.jsp?event=4894&amp;file=1&amp;runner=159" TargetMode="External"/><Relationship Id="rId151" Type="http://schemas.openxmlformats.org/officeDocument/2006/relationships/hyperlink" Target="https://mulka2.com/lapcenter/lapcombat2/runner.jsp?event=4894&amp;file=1&amp;runner=180" TargetMode="External"/><Relationship Id="rId172" Type="http://schemas.openxmlformats.org/officeDocument/2006/relationships/hyperlink" Target="https://mulka2.com/lapcenter/lapcombat2/runner.jsp?event=4894&amp;file=1&amp;runner=201" TargetMode="External"/><Relationship Id="rId193" Type="http://schemas.openxmlformats.org/officeDocument/2006/relationships/hyperlink" Target="https://mulka2.com/lapcenter/lapcombat2/runner.jsp?event=4894&amp;file=1&amp;runner=222" TargetMode="External"/><Relationship Id="rId207" Type="http://schemas.openxmlformats.org/officeDocument/2006/relationships/hyperlink" Target="https://mulka2.com/lapcenter/lapcombat2/runner.jsp?event=4894&amp;file=1&amp;runner=236" TargetMode="External"/><Relationship Id="rId228" Type="http://schemas.openxmlformats.org/officeDocument/2006/relationships/hyperlink" Target="https://mulka2.com/lapcenter/lapcombat2/runner.jsp?event=4894&amp;file=1&amp;runner=415" TargetMode="External"/><Relationship Id="rId249" Type="http://schemas.openxmlformats.org/officeDocument/2006/relationships/hyperlink" Target="https://mulka2.com/lapcenter/lapcombat2/runner.jsp?event=4894&amp;file=1&amp;runner=391" TargetMode="External"/><Relationship Id="rId13" Type="http://schemas.openxmlformats.org/officeDocument/2006/relationships/hyperlink" Target="https://mulka2.com/lapcenter/lapcombat2/runner.jsp?event=4894&amp;file=1&amp;runner=12" TargetMode="External"/><Relationship Id="rId109" Type="http://schemas.openxmlformats.org/officeDocument/2006/relationships/hyperlink" Target="https://mulka2.com/lapcenter/lapcombat2/runner.jsp?event=4894&amp;file=1&amp;runner=138" TargetMode="External"/><Relationship Id="rId260" Type="http://schemas.openxmlformats.org/officeDocument/2006/relationships/hyperlink" Target="https://mulka2.com/lapcenter/lapcombat2/runner.jsp?event=4894&amp;file=1&amp;runner=380" TargetMode="External"/><Relationship Id="rId281" Type="http://schemas.openxmlformats.org/officeDocument/2006/relationships/hyperlink" Target="https://mulka2.com/lapcenter/lapcombat2/runner.jsp?event=4894&amp;file=1&amp;runner=589" TargetMode="External"/><Relationship Id="rId316" Type="http://schemas.openxmlformats.org/officeDocument/2006/relationships/hyperlink" Target="https://mulka2.com/lapcenter/lapcombat2/runner.jsp?event=4894&amp;file=1&amp;runner=567" TargetMode="External"/><Relationship Id="rId34" Type="http://schemas.openxmlformats.org/officeDocument/2006/relationships/hyperlink" Target="https://mulka2.com/lapcenter/lapcombat2/runner.jsp?event=4894&amp;file=1&amp;runner=33" TargetMode="External"/><Relationship Id="rId55" Type="http://schemas.openxmlformats.org/officeDocument/2006/relationships/hyperlink" Target="https://mulka2.com/lapcenter/lapcombat2/runner.jsp?event=4894&amp;file=1&amp;runner=75" TargetMode="External"/><Relationship Id="rId76" Type="http://schemas.openxmlformats.org/officeDocument/2006/relationships/hyperlink" Target="https://mulka2.com/lapcenter/lapcombat2/runner.jsp?event=4894&amp;file=1&amp;runner=105" TargetMode="External"/><Relationship Id="rId97" Type="http://schemas.openxmlformats.org/officeDocument/2006/relationships/hyperlink" Target="https://mulka2.com/lapcenter/lapcombat2/runner.jsp?event=4894&amp;file=1&amp;runner=126" TargetMode="External"/><Relationship Id="rId120" Type="http://schemas.openxmlformats.org/officeDocument/2006/relationships/hyperlink" Target="https://mulka2.com/lapcenter/lapcombat2/runner.jsp?event=4894&amp;file=1&amp;runner=148" TargetMode="External"/><Relationship Id="rId141" Type="http://schemas.openxmlformats.org/officeDocument/2006/relationships/hyperlink" Target="https://mulka2.com/lapcenter/lapcombat2/runner.jsp?event=4894&amp;file=1&amp;runner=168" TargetMode="External"/><Relationship Id="rId7" Type="http://schemas.openxmlformats.org/officeDocument/2006/relationships/hyperlink" Target="https://mulka2.com/lapcenter/lapcombat2/runner.jsp?event=4894&amp;file=1&amp;runner=6" TargetMode="External"/><Relationship Id="rId162" Type="http://schemas.openxmlformats.org/officeDocument/2006/relationships/hyperlink" Target="https://mulka2.com/lapcenter/lapcombat2/runner.jsp?event=4894&amp;file=1&amp;runner=191" TargetMode="External"/><Relationship Id="rId183" Type="http://schemas.openxmlformats.org/officeDocument/2006/relationships/hyperlink" Target="https://mulka2.com/lapcenter/lapcombat2/runner.jsp?event=4894&amp;file=1&amp;runner=212" TargetMode="External"/><Relationship Id="rId218" Type="http://schemas.openxmlformats.org/officeDocument/2006/relationships/hyperlink" Target="https://mulka2.com/lapcenter/lapcombat2/runner.jsp?event=4894&amp;file=1&amp;runner=243" TargetMode="External"/><Relationship Id="rId239" Type="http://schemas.openxmlformats.org/officeDocument/2006/relationships/hyperlink" Target="https://mulka2.com/lapcenter/lapcombat2/runner.jsp?event=4894&amp;file=1&amp;runner=401" TargetMode="External"/><Relationship Id="rId250" Type="http://schemas.openxmlformats.org/officeDocument/2006/relationships/hyperlink" Target="https://mulka2.com/lapcenter/lapcombat2/runner.jsp?event=4894&amp;file=1&amp;runner=390" TargetMode="External"/><Relationship Id="rId271" Type="http://schemas.openxmlformats.org/officeDocument/2006/relationships/hyperlink" Target="https://mulka2.com/lapcenter/lapcombat2/runner.jsp?event=4894&amp;file=1&amp;runner=369" TargetMode="External"/><Relationship Id="rId292" Type="http://schemas.openxmlformats.org/officeDocument/2006/relationships/hyperlink" Target="https://mulka2.com/lapcenter/lapcombat2/runner.jsp?event=4894&amp;file=1&amp;runner=599" TargetMode="External"/><Relationship Id="rId306" Type="http://schemas.openxmlformats.org/officeDocument/2006/relationships/hyperlink" Target="https://mulka2.com/lapcenter/lapcombat2/runner.jsp?event=4894&amp;file=1&amp;runner=557" TargetMode="External"/><Relationship Id="rId24" Type="http://schemas.openxmlformats.org/officeDocument/2006/relationships/hyperlink" Target="https://mulka2.com/lapcenter/lapcombat2/runner.jsp?event=4894&amp;file=1&amp;runner=23" TargetMode="External"/><Relationship Id="rId45" Type="http://schemas.openxmlformats.org/officeDocument/2006/relationships/hyperlink" Target="https://mulka2.com/lapcenter/lapcombat2/runner.jsp?event=4894&amp;file=1&amp;runner=65" TargetMode="External"/><Relationship Id="rId66" Type="http://schemas.openxmlformats.org/officeDocument/2006/relationships/hyperlink" Target="https://mulka2.com/lapcenter/lapcombat2/runner.jsp?event=4894&amp;file=1&amp;runner=84" TargetMode="External"/><Relationship Id="rId87" Type="http://schemas.openxmlformats.org/officeDocument/2006/relationships/hyperlink" Target="https://mulka2.com/lapcenter/lapcombat2/runner.jsp?event=4894&amp;file=1&amp;runner=116" TargetMode="External"/><Relationship Id="rId110" Type="http://schemas.openxmlformats.org/officeDocument/2006/relationships/hyperlink" Target="https://mulka2.com/lapcenter/lapcombat2/runner.jsp?event=4894&amp;file=1&amp;runner=139" TargetMode="External"/><Relationship Id="rId131" Type="http://schemas.openxmlformats.org/officeDocument/2006/relationships/hyperlink" Target="https://mulka2.com/lapcenter/lapcombat2/runner.jsp?event=4894&amp;file=1&amp;runner=160" TargetMode="External"/><Relationship Id="rId152" Type="http://schemas.openxmlformats.org/officeDocument/2006/relationships/hyperlink" Target="https://mulka2.com/lapcenter/lapcombat2/runner.jsp?event=4894&amp;file=1&amp;runner=181" TargetMode="External"/><Relationship Id="rId173" Type="http://schemas.openxmlformats.org/officeDocument/2006/relationships/hyperlink" Target="https://mulka2.com/lapcenter/lapcombat2/runner.jsp?event=4894&amp;file=1&amp;runner=202" TargetMode="External"/><Relationship Id="rId194" Type="http://schemas.openxmlformats.org/officeDocument/2006/relationships/hyperlink" Target="https://mulka2.com/lapcenter/lapcombat2/runner.jsp?event=4894&amp;file=1&amp;runner=223" TargetMode="External"/><Relationship Id="rId208" Type="http://schemas.openxmlformats.org/officeDocument/2006/relationships/hyperlink" Target="https://mulka2.com/lapcenter/lapcombat2/runner.jsp?event=4894&amp;file=1&amp;runner=237" TargetMode="External"/><Relationship Id="rId229" Type="http://schemas.openxmlformats.org/officeDocument/2006/relationships/hyperlink" Target="https://mulka2.com/lapcenter/lapcombat2/runner.jsp?event=4894&amp;file=1&amp;runner=411" TargetMode="External"/><Relationship Id="rId19" Type="http://schemas.openxmlformats.org/officeDocument/2006/relationships/hyperlink" Target="https://mulka2.com/lapcenter/lapcombat2/runner.jsp?event=4894&amp;file=1&amp;runner=18" TargetMode="External"/><Relationship Id="rId224" Type="http://schemas.openxmlformats.org/officeDocument/2006/relationships/hyperlink" Target="https://mulka2.com/lapcenter/lapcombat2/runner.jsp?event=4894&amp;file=1&amp;runner=414" TargetMode="External"/><Relationship Id="rId240" Type="http://schemas.openxmlformats.org/officeDocument/2006/relationships/hyperlink" Target="https://mulka2.com/lapcenter/lapcombat2/runner.jsp?event=4894&amp;file=1&amp;runner=400" TargetMode="External"/><Relationship Id="rId245" Type="http://schemas.openxmlformats.org/officeDocument/2006/relationships/hyperlink" Target="https://mulka2.com/lapcenter/lapcombat2/runner.jsp?event=4894&amp;file=1&amp;runner=394" TargetMode="External"/><Relationship Id="rId261" Type="http://schemas.openxmlformats.org/officeDocument/2006/relationships/hyperlink" Target="https://mulka2.com/lapcenter/lapcombat2/runner.jsp?event=4894&amp;file=1&amp;runner=379" TargetMode="External"/><Relationship Id="rId266" Type="http://schemas.openxmlformats.org/officeDocument/2006/relationships/hyperlink" Target="https://mulka2.com/lapcenter/lapcombat2/runner.jsp?event=4894&amp;file=1&amp;runner=374" TargetMode="External"/><Relationship Id="rId287" Type="http://schemas.openxmlformats.org/officeDocument/2006/relationships/hyperlink" Target="https://mulka2.com/lapcenter/lapcombat2/runner.jsp?event=4894&amp;file=1&amp;runner=595" TargetMode="External"/><Relationship Id="rId14" Type="http://schemas.openxmlformats.org/officeDocument/2006/relationships/hyperlink" Target="https://mulka2.com/lapcenter/lapcombat2/runner.jsp?event=4894&amp;file=1&amp;runner=13" TargetMode="External"/><Relationship Id="rId30" Type="http://schemas.openxmlformats.org/officeDocument/2006/relationships/hyperlink" Target="https://mulka2.com/lapcenter/lapcombat2/runner.jsp?event=4894&amp;file=1&amp;runner=29" TargetMode="External"/><Relationship Id="rId35" Type="http://schemas.openxmlformats.org/officeDocument/2006/relationships/hyperlink" Target="https://mulka2.com/lapcenter/lapcombat2/runner.jsp?event=4894&amp;file=1&amp;runner=34" TargetMode="External"/><Relationship Id="rId56" Type="http://schemas.openxmlformats.org/officeDocument/2006/relationships/hyperlink" Target="https://mulka2.com/lapcenter/lapcombat2/runner.jsp?event=4894&amp;file=1&amp;runner=76" TargetMode="External"/><Relationship Id="rId77" Type="http://schemas.openxmlformats.org/officeDocument/2006/relationships/hyperlink" Target="https://mulka2.com/lapcenter/lapcombat2/runner.jsp?event=4894&amp;file=1&amp;runner=106" TargetMode="External"/><Relationship Id="rId100" Type="http://schemas.openxmlformats.org/officeDocument/2006/relationships/hyperlink" Target="https://mulka2.com/lapcenter/lapcombat2/runner.jsp?event=4894&amp;file=1&amp;runner=129" TargetMode="External"/><Relationship Id="rId105" Type="http://schemas.openxmlformats.org/officeDocument/2006/relationships/hyperlink" Target="https://mulka2.com/lapcenter/lapcombat2/runner.jsp?event=4894&amp;file=1&amp;runner=134" TargetMode="External"/><Relationship Id="rId126" Type="http://schemas.openxmlformats.org/officeDocument/2006/relationships/hyperlink" Target="https://mulka2.com/lapcenter/lapcombat2/runner.jsp?event=4894&amp;file=1&amp;runner=155" TargetMode="External"/><Relationship Id="rId147" Type="http://schemas.openxmlformats.org/officeDocument/2006/relationships/hyperlink" Target="https://mulka2.com/lapcenter/lapcombat2/runner.jsp?event=4894&amp;file=1&amp;runner=176" TargetMode="External"/><Relationship Id="rId168" Type="http://schemas.openxmlformats.org/officeDocument/2006/relationships/hyperlink" Target="https://mulka2.com/lapcenter/lapcombat2/runner.jsp?event=4894&amp;file=1&amp;runner=197" TargetMode="External"/><Relationship Id="rId282" Type="http://schemas.openxmlformats.org/officeDocument/2006/relationships/hyperlink" Target="https://mulka2.com/lapcenter/lapcombat2/runner.jsp?event=4894&amp;file=1&amp;runner=590" TargetMode="External"/><Relationship Id="rId312" Type="http://schemas.openxmlformats.org/officeDocument/2006/relationships/hyperlink" Target="https://mulka2.com/lapcenter/lapcombat2/runner.jsp?event=4894&amp;file=1&amp;runner=563" TargetMode="External"/><Relationship Id="rId317" Type="http://schemas.openxmlformats.org/officeDocument/2006/relationships/hyperlink" Target="https://mulka2.com/lapcenter/lapcombat2/runner.jsp?event=4894&amp;file=1&amp;runner=569" TargetMode="External"/><Relationship Id="rId8" Type="http://schemas.openxmlformats.org/officeDocument/2006/relationships/hyperlink" Target="https://mulka2.com/lapcenter/lapcombat2/runner.jsp?event=4894&amp;file=1&amp;runner=7" TargetMode="External"/><Relationship Id="rId51" Type="http://schemas.openxmlformats.org/officeDocument/2006/relationships/hyperlink" Target="https://mulka2.com/lapcenter/lapcombat2/runner.jsp?event=4894&amp;file=1&amp;runner=71" TargetMode="External"/><Relationship Id="rId72" Type="http://schemas.openxmlformats.org/officeDocument/2006/relationships/hyperlink" Target="https://mulka2.com/lapcenter/lapcombat2/runner.jsp?event=4894&amp;file=1&amp;runner=101" TargetMode="External"/><Relationship Id="rId93" Type="http://schemas.openxmlformats.org/officeDocument/2006/relationships/hyperlink" Target="https://mulka2.com/lapcenter/lapcombat2/runner.jsp?event=4894&amp;file=1&amp;runner=122" TargetMode="External"/><Relationship Id="rId98" Type="http://schemas.openxmlformats.org/officeDocument/2006/relationships/hyperlink" Target="https://mulka2.com/lapcenter/lapcombat2/runner.jsp?event=4894&amp;file=1&amp;runner=127" TargetMode="External"/><Relationship Id="rId121" Type="http://schemas.openxmlformats.org/officeDocument/2006/relationships/hyperlink" Target="https://mulka2.com/lapcenter/lapcombat2/runner.jsp?event=4894&amp;file=1&amp;runner=150" TargetMode="External"/><Relationship Id="rId142" Type="http://schemas.openxmlformats.org/officeDocument/2006/relationships/hyperlink" Target="https://mulka2.com/lapcenter/lapcombat2/runner.jsp?event=4894&amp;file=1&amp;runner=171" TargetMode="External"/><Relationship Id="rId163" Type="http://schemas.openxmlformats.org/officeDocument/2006/relationships/hyperlink" Target="https://mulka2.com/lapcenter/lapcombat2/runner.jsp?event=4894&amp;file=1&amp;runner=192" TargetMode="External"/><Relationship Id="rId184" Type="http://schemas.openxmlformats.org/officeDocument/2006/relationships/hyperlink" Target="https://mulka2.com/lapcenter/lapcombat2/runner.jsp?event=4894&amp;file=1&amp;runner=213" TargetMode="External"/><Relationship Id="rId189" Type="http://schemas.openxmlformats.org/officeDocument/2006/relationships/hyperlink" Target="https://mulka2.com/lapcenter/lapcombat2/runner.jsp?event=4894&amp;file=1&amp;runner=218" TargetMode="External"/><Relationship Id="rId219" Type="http://schemas.openxmlformats.org/officeDocument/2006/relationships/hyperlink" Target="https://mulka2.com/lapcenter/lapcombat2/runner.jsp?event=4894&amp;file=1&amp;runner=244" TargetMode="External"/><Relationship Id="rId3" Type="http://schemas.openxmlformats.org/officeDocument/2006/relationships/hyperlink" Target="https://mulka2.com/lapcenter/lapcombat2/runner.jsp?event=4894&amp;file=1&amp;runner=2" TargetMode="External"/><Relationship Id="rId214" Type="http://schemas.openxmlformats.org/officeDocument/2006/relationships/hyperlink" Target="https://mulka2.com/lapcenter/lapcombat2/runner.jsp?event=4894&amp;file=1&amp;runner=246" TargetMode="External"/><Relationship Id="rId230" Type="http://schemas.openxmlformats.org/officeDocument/2006/relationships/hyperlink" Target="https://mulka2.com/lapcenter/lapcombat2/runner.jsp?event=4894&amp;file=1&amp;runner=410" TargetMode="External"/><Relationship Id="rId235" Type="http://schemas.openxmlformats.org/officeDocument/2006/relationships/hyperlink" Target="https://mulka2.com/lapcenter/lapcombat2/runner.jsp?event=4894&amp;file=1&amp;runner=405" TargetMode="External"/><Relationship Id="rId251" Type="http://schemas.openxmlformats.org/officeDocument/2006/relationships/hyperlink" Target="https://mulka2.com/lapcenter/lapcombat2/runner.jsp?event=4894&amp;file=1&amp;runner=389" TargetMode="External"/><Relationship Id="rId256" Type="http://schemas.openxmlformats.org/officeDocument/2006/relationships/hyperlink" Target="https://mulka2.com/lapcenter/lapcombat2/runner.jsp?event=4894&amp;file=1&amp;runner=384" TargetMode="External"/><Relationship Id="rId277" Type="http://schemas.openxmlformats.org/officeDocument/2006/relationships/hyperlink" Target="https://mulka2.com/lapcenter/lapcombat2/runner.jsp?event=4894&amp;file=1&amp;runner=363" TargetMode="External"/><Relationship Id="rId298" Type="http://schemas.openxmlformats.org/officeDocument/2006/relationships/hyperlink" Target="https://mulka2.com/lapcenter/lapcombat2/runner.jsp?event=4894&amp;file=1&amp;runner=542" TargetMode="External"/><Relationship Id="rId25" Type="http://schemas.openxmlformats.org/officeDocument/2006/relationships/hyperlink" Target="https://mulka2.com/lapcenter/lapcombat2/runner.jsp?event=4894&amp;file=1&amp;runner=24" TargetMode="External"/><Relationship Id="rId46" Type="http://schemas.openxmlformats.org/officeDocument/2006/relationships/hyperlink" Target="https://mulka2.com/lapcenter/lapcombat2/runner.jsp?event=4894&amp;file=1&amp;runner=66" TargetMode="External"/><Relationship Id="rId67" Type="http://schemas.openxmlformats.org/officeDocument/2006/relationships/hyperlink" Target="https://mulka2.com/lapcenter/lapcombat2/runner.jsp?event=4894&amp;file=1&amp;runner=96" TargetMode="External"/><Relationship Id="rId116" Type="http://schemas.openxmlformats.org/officeDocument/2006/relationships/hyperlink" Target="https://mulka2.com/lapcenter/lapcombat2/runner.jsp?event=4894&amp;file=1&amp;runner=145" TargetMode="External"/><Relationship Id="rId137" Type="http://schemas.openxmlformats.org/officeDocument/2006/relationships/hyperlink" Target="https://mulka2.com/lapcenter/lapcombat2/runner.jsp?event=4894&amp;file=1&amp;runner=169" TargetMode="External"/><Relationship Id="rId158" Type="http://schemas.openxmlformats.org/officeDocument/2006/relationships/hyperlink" Target="https://mulka2.com/lapcenter/lapcombat2/runner.jsp?event=4894&amp;file=1&amp;runner=186" TargetMode="External"/><Relationship Id="rId272" Type="http://schemas.openxmlformats.org/officeDocument/2006/relationships/hyperlink" Target="https://mulka2.com/lapcenter/lapcombat2/runner.jsp?event=4894&amp;file=1&amp;runner=368" TargetMode="External"/><Relationship Id="rId293" Type="http://schemas.openxmlformats.org/officeDocument/2006/relationships/hyperlink" Target="https://mulka2.com/lapcenter/lapcombat2/runner.jsp?event=4894&amp;file=1&amp;runner=537" TargetMode="External"/><Relationship Id="rId302" Type="http://schemas.openxmlformats.org/officeDocument/2006/relationships/hyperlink" Target="https://mulka2.com/lapcenter/lapcombat2/runner.jsp?event=4894&amp;file=1&amp;runner=546" TargetMode="External"/><Relationship Id="rId307" Type="http://schemas.openxmlformats.org/officeDocument/2006/relationships/hyperlink" Target="https://mulka2.com/lapcenter/lapcombat2/runner.jsp?event=4894&amp;file=1&amp;runner=558" TargetMode="External"/><Relationship Id="rId20" Type="http://schemas.openxmlformats.org/officeDocument/2006/relationships/hyperlink" Target="https://mulka2.com/lapcenter/lapcombat2/runner.jsp?event=4894&amp;file=1&amp;runner=19" TargetMode="External"/><Relationship Id="rId41" Type="http://schemas.openxmlformats.org/officeDocument/2006/relationships/hyperlink" Target="https://mulka2.com/lapcenter/lapcombat2/runner.jsp?event=4894&amp;file=1&amp;runner=41" TargetMode="External"/><Relationship Id="rId62" Type="http://schemas.openxmlformats.org/officeDocument/2006/relationships/hyperlink" Target="https://mulka2.com/lapcenter/lapcombat2/runner.jsp?event=4894&amp;file=1&amp;runner=82" TargetMode="External"/><Relationship Id="rId83" Type="http://schemas.openxmlformats.org/officeDocument/2006/relationships/hyperlink" Target="https://mulka2.com/lapcenter/lapcombat2/runner.jsp?event=4894&amp;file=1&amp;runner=112" TargetMode="External"/><Relationship Id="rId88" Type="http://schemas.openxmlformats.org/officeDocument/2006/relationships/hyperlink" Target="https://mulka2.com/lapcenter/lapcombat2/runner.jsp?event=4894&amp;file=1&amp;runner=117" TargetMode="External"/><Relationship Id="rId111" Type="http://schemas.openxmlformats.org/officeDocument/2006/relationships/hyperlink" Target="https://mulka2.com/lapcenter/lapcombat2/runner.jsp?event=4894&amp;file=1&amp;runner=140" TargetMode="External"/><Relationship Id="rId132" Type="http://schemas.openxmlformats.org/officeDocument/2006/relationships/hyperlink" Target="https://mulka2.com/lapcenter/lapcombat2/runner.jsp?event=4894&amp;file=1&amp;runner=161" TargetMode="External"/><Relationship Id="rId153" Type="http://schemas.openxmlformats.org/officeDocument/2006/relationships/hyperlink" Target="https://mulka2.com/lapcenter/lapcombat2/runner.jsp?event=4894&amp;file=1&amp;runner=182" TargetMode="External"/><Relationship Id="rId174" Type="http://schemas.openxmlformats.org/officeDocument/2006/relationships/hyperlink" Target="https://mulka2.com/lapcenter/lapcombat2/runner.jsp?event=4894&amp;file=1&amp;runner=203" TargetMode="External"/><Relationship Id="rId179" Type="http://schemas.openxmlformats.org/officeDocument/2006/relationships/hyperlink" Target="https://mulka2.com/lapcenter/lapcombat2/runner.jsp?event=4894&amp;file=1&amp;runner=208" TargetMode="External"/><Relationship Id="rId195" Type="http://schemas.openxmlformats.org/officeDocument/2006/relationships/hyperlink" Target="https://mulka2.com/lapcenter/lapcombat2/runner.jsp?event=4894&amp;file=1&amp;runner=224" TargetMode="External"/><Relationship Id="rId209" Type="http://schemas.openxmlformats.org/officeDocument/2006/relationships/hyperlink" Target="https://mulka2.com/lapcenter/lapcombat2/runner.jsp?event=4894&amp;file=1&amp;runner=238" TargetMode="External"/><Relationship Id="rId190" Type="http://schemas.openxmlformats.org/officeDocument/2006/relationships/hyperlink" Target="https://mulka2.com/lapcenter/lapcombat2/runner.jsp?event=4894&amp;file=1&amp;runner=219" TargetMode="External"/><Relationship Id="rId204" Type="http://schemas.openxmlformats.org/officeDocument/2006/relationships/hyperlink" Target="https://mulka2.com/lapcenter/lapcombat2/runner.jsp?event=4894&amp;file=1&amp;runner=233" TargetMode="External"/><Relationship Id="rId220" Type="http://schemas.openxmlformats.org/officeDocument/2006/relationships/hyperlink" Target="https://mulka2.com/lapcenter/lapcombat2/runner.jsp?event=4894&amp;file=1&amp;runner=245" TargetMode="External"/><Relationship Id="rId225" Type="http://schemas.openxmlformats.org/officeDocument/2006/relationships/hyperlink" Target="https://mulka2.com/lapcenter/lapcombat2/runner.jsp?event=4894&amp;file=1&amp;runner=419" TargetMode="External"/><Relationship Id="rId241" Type="http://schemas.openxmlformats.org/officeDocument/2006/relationships/hyperlink" Target="https://mulka2.com/lapcenter/lapcombat2/runner.jsp?event=4894&amp;file=1&amp;runner=399" TargetMode="External"/><Relationship Id="rId246" Type="http://schemas.openxmlformats.org/officeDocument/2006/relationships/hyperlink" Target="https://mulka2.com/lapcenter/lapcombat2/runner.jsp?event=4894&amp;file=1&amp;runner=395" TargetMode="External"/><Relationship Id="rId267" Type="http://schemas.openxmlformats.org/officeDocument/2006/relationships/hyperlink" Target="https://mulka2.com/lapcenter/lapcombat2/runner.jsp?event=4894&amp;file=1&amp;runner=373" TargetMode="External"/><Relationship Id="rId288" Type="http://schemas.openxmlformats.org/officeDocument/2006/relationships/hyperlink" Target="https://mulka2.com/lapcenter/lapcombat2/runner.jsp?event=4894&amp;file=1&amp;runner=596" TargetMode="External"/><Relationship Id="rId15" Type="http://schemas.openxmlformats.org/officeDocument/2006/relationships/hyperlink" Target="https://mulka2.com/lapcenter/lapcombat2/runner.jsp?event=4894&amp;file=1&amp;runner=14" TargetMode="External"/><Relationship Id="rId36" Type="http://schemas.openxmlformats.org/officeDocument/2006/relationships/hyperlink" Target="https://mulka2.com/lapcenter/lapcombat2/runner.jsp?event=4894&amp;file=1&amp;runner=35" TargetMode="External"/><Relationship Id="rId57" Type="http://schemas.openxmlformats.org/officeDocument/2006/relationships/hyperlink" Target="https://mulka2.com/lapcenter/lapcombat2/runner.jsp?event=4894&amp;file=1&amp;runner=77" TargetMode="External"/><Relationship Id="rId106" Type="http://schemas.openxmlformats.org/officeDocument/2006/relationships/hyperlink" Target="https://mulka2.com/lapcenter/lapcombat2/runner.jsp?event=4894&amp;file=1&amp;runner=135" TargetMode="External"/><Relationship Id="rId127" Type="http://schemas.openxmlformats.org/officeDocument/2006/relationships/hyperlink" Target="https://mulka2.com/lapcenter/lapcombat2/runner.jsp?event=4894&amp;file=1&amp;runner=156" TargetMode="External"/><Relationship Id="rId262" Type="http://schemas.openxmlformats.org/officeDocument/2006/relationships/hyperlink" Target="https://mulka2.com/lapcenter/lapcombat2/runner.jsp?event=4894&amp;file=1&amp;runner=378" TargetMode="External"/><Relationship Id="rId283" Type="http://schemas.openxmlformats.org/officeDocument/2006/relationships/hyperlink" Target="https://mulka2.com/lapcenter/lapcombat2/runner.jsp?event=4894&amp;file=1&amp;runner=591" TargetMode="External"/><Relationship Id="rId313" Type="http://schemas.openxmlformats.org/officeDocument/2006/relationships/hyperlink" Target="https://mulka2.com/lapcenter/lapcombat2/runner.jsp?event=4894&amp;file=1&amp;runner=564" TargetMode="External"/><Relationship Id="rId318" Type="http://schemas.openxmlformats.org/officeDocument/2006/relationships/hyperlink" Target="https://mulka2.com/lapcenter/lapcombat2/runner.jsp?event=4894&amp;file=1&amp;runner=568" TargetMode="External"/><Relationship Id="rId10" Type="http://schemas.openxmlformats.org/officeDocument/2006/relationships/hyperlink" Target="https://mulka2.com/lapcenter/lapcombat2/runner.jsp?event=4894&amp;file=1&amp;runner=9" TargetMode="External"/><Relationship Id="rId31" Type="http://schemas.openxmlformats.org/officeDocument/2006/relationships/hyperlink" Target="https://mulka2.com/lapcenter/lapcombat2/runner.jsp?event=4894&amp;file=1&amp;runner=30" TargetMode="External"/><Relationship Id="rId52" Type="http://schemas.openxmlformats.org/officeDocument/2006/relationships/hyperlink" Target="https://mulka2.com/lapcenter/lapcombat2/runner.jsp?event=4894&amp;file=1&amp;runner=72" TargetMode="External"/><Relationship Id="rId73" Type="http://schemas.openxmlformats.org/officeDocument/2006/relationships/hyperlink" Target="https://mulka2.com/lapcenter/lapcombat2/runner.jsp?event=4894&amp;file=1&amp;runner=102" TargetMode="External"/><Relationship Id="rId78" Type="http://schemas.openxmlformats.org/officeDocument/2006/relationships/hyperlink" Target="https://mulka2.com/lapcenter/lapcombat2/runner.jsp?event=4894&amp;file=1&amp;runner=107" TargetMode="External"/><Relationship Id="rId94" Type="http://schemas.openxmlformats.org/officeDocument/2006/relationships/hyperlink" Target="https://mulka2.com/lapcenter/lapcombat2/runner.jsp?event=4894&amp;file=1&amp;runner=123" TargetMode="External"/><Relationship Id="rId99" Type="http://schemas.openxmlformats.org/officeDocument/2006/relationships/hyperlink" Target="https://mulka2.com/lapcenter/lapcombat2/runner.jsp?event=4894&amp;file=1&amp;runner=128" TargetMode="External"/><Relationship Id="rId101" Type="http://schemas.openxmlformats.org/officeDocument/2006/relationships/hyperlink" Target="https://mulka2.com/lapcenter/lapcombat2/runner.jsp?event=4894&amp;file=1&amp;runner=130" TargetMode="External"/><Relationship Id="rId122" Type="http://schemas.openxmlformats.org/officeDocument/2006/relationships/hyperlink" Target="https://mulka2.com/lapcenter/lapcombat2/runner.jsp?event=4894&amp;file=1&amp;runner=151" TargetMode="External"/><Relationship Id="rId143" Type="http://schemas.openxmlformats.org/officeDocument/2006/relationships/hyperlink" Target="https://mulka2.com/lapcenter/lapcombat2/runner.jsp?event=4894&amp;file=1&amp;runner=167" TargetMode="External"/><Relationship Id="rId148" Type="http://schemas.openxmlformats.org/officeDocument/2006/relationships/hyperlink" Target="https://mulka2.com/lapcenter/lapcombat2/runner.jsp?event=4894&amp;file=1&amp;runner=177" TargetMode="External"/><Relationship Id="rId164" Type="http://schemas.openxmlformats.org/officeDocument/2006/relationships/hyperlink" Target="https://mulka2.com/lapcenter/lapcombat2/runner.jsp?event=4894&amp;file=1&amp;runner=193" TargetMode="External"/><Relationship Id="rId169" Type="http://schemas.openxmlformats.org/officeDocument/2006/relationships/hyperlink" Target="https://mulka2.com/lapcenter/lapcombat2/runner.jsp?event=4894&amp;file=1&amp;runner=198" TargetMode="External"/><Relationship Id="rId185" Type="http://schemas.openxmlformats.org/officeDocument/2006/relationships/hyperlink" Target="https://mulka2.com/lapcenter/lapcombat2/runner.jsp?event=4894&amp;file=1&amp;runner=214" TargetMode="External"/><Relationship Id="rId4" Type="http://schemas.openxmlformats.org/officeDocument/2006/relationships/hyperlink" Target="https://mulka2.com/lapcenter/lapcombat2/runner.jsp?event=4894&amp;file=1&amp;runner=3" TargetMode="External"/><Relationship Id="rId9" Type="http://schemas.openxmlformats.org/officeDocument/2006/relationships/hyperlink" Target="https://mulka2.com/lapcenter/lapcombat2/runner.jsp?event=4894&amp;file=1&amp;runner=8" TargetMode="External"/><Relationship Id="rId180" Type="http://schemas.openxmlformats.org/officeDocument/2006/relationships/hyperlink" Target="https://mulka2.com/lapcenter/lapcombat2/runner.jsp?event=4894&amp;file=1&amp;runner=209" TargetMode="External"/><Relationship Id="rId210" Type="http://schemas.openxmlformats.org/officeDocument/2006/relationships/hyperlink" Target="https://mulka2.com/lapcenter/lapcombat2/runner.jsp?event=4894&amp;file=1&amp;runner=239" TargetMode="External"/><Relationship Id="rId215" Type="http://schemas.openxmlformats.org/officeDocument/2006/relationships/hyperlink" Target="https://mulka2.com/lapcenter/lapcombat2/runner.jsp?event=4894&amp;file=1&amp;runner=247" TargetMode="External"/><Relationship Id="rId236" Type="http://schemas.openxmlformats.org/officeDocument/2006/relationships/hyperlink" Target="https://mulka2.com/lapcenter/lapcombat2/runner.jsp?event=4894&amp;file=1&amp;runner=404" TargetMode="External"/><Relationship Id="rId257" Type="http://schemas.openxmlformats.org/officeDocument/2006/relationships/hyperlink" Target="https://mulka2.com/lapcenter/lapcombat2/runner.jsp?event=4894&amp;file=1&amp;runner=383" TargetMode="External"/><Relationship Id="rId278" Type="http://schemas.openxmlformats.org/officeDocument/2006/relationships/hyperlink" Target="https://mulka2.com/lapcenter/lapcombat2/runner.jsp?event=4894&amp;file=1&amp;runner=586" TargetMode="External"/><Relationship Id="rId26" Type="http://schemas.openxmlformats.org/officeDocument/2006/relationships/hyperlink" Target="https://mulka2.com/lapcenter/lapcombat2/runner.jsp?event=4894&amp;file=1&amp;runner=25" TargetMode="External"/><Relationship Id="rId231" Type="http://schemas.openxmlformats.org/officeDocument/2006/relationships/hyperlink" Target="https://mulka2.com/lapcenter/lapcombat2/runner.jsp?event=4894&amp;file=1&amp;runner=409" TargetMode="External"/><Relationship Id="rId252" Type="http://schemas.openxmlformats.org/officeDocument/2006/relationships/hyperlink" Target="https://mulka2.com/lapcenter/lapcombat2/runner.jsp?event=4894&amp;file=1&amp;runner=388" TargetMode="External"/><Relationship Id="rId273" Type="http://schemas.openxmlformats.org/officeDocument/2006/relationships/hyperlink" Target="https://mulka2.com/lapcenter/lapcombat2/runner.jsp?event=4894&amp;file=1&amp;runner=367" TargetMode="External"/><Relationship Id="rId294" Type="http://schemas.openxmlformats.org/officeDocument/2006/relationships/hyperlink" Target="https://mulka2.com/lapcenter/lapcombat2/runner.jsp?event=4894&amp;file=1&amp;runner=538" TargetMode="External"/><Relationship Id="rId308" Type="http://schemas.openxmlformats.org/officeDocument/2006/relationships/hyperlink" Target="https://mulka2.com/lapcenter/lapcombat2/runner.jsp?event=4894&amp;file=1&amp;runner=559" TargetMode="External"/><Relationship Id="rId47" Type="http://schemas.openxmlformats.org/officeDocument/2006/relationships/hyperlink" Target="https://mulka2.com/lapcenter/lapcombat2/runner.jsp?event=4894&amp;file=1&amp;runner=67" TargetMode="External"/><Relationship Id="rId68" Type="http://schemas.openxmlformats.org/officeDocument/2006/relationships/hyperlink" Target="https://mulka2.com/lapcenter/lapcombat2/runner.jsp?event=4894&amp;file=1&amp;runner=97" TargetMode="External"/><Relationship Id="rId89" Type="http://schemas.openxmlformats.org/officeDocument/2006/relationships/hyperlink" Target="https://mulka2.com/lapcenter/lapcombat2/runner.jsp?event=4894&amp;file=1&amp;runner=118" TargetMode="External"/><Relationship Id="rId112" Type="http://schemas.openxmlformats.org/officeDocument/2006/relationships/hyperlink" Target="https://mulka2.com/lapcenter/lapcombat2/runner.jsp?event=4894&amp;file=1&amp;runner=141" TargetMode="External"/><Relationship Id="rId133" Type="http://schemas.openxmlformats.org/officeDocument/2006/relationships/hyperlink" Target="https://mulka2.com/lapcenter/lapcombat2/runner.jsp?event=4894&amp;file=1&amp;runner=162" TargetMode="External"/><Relationship Id="rId154" Type="http://schemas.openxmlformats.org/officeDocument/2006/relationships/hyperlink" Target="https://mulka2.com/lapcenter/lapcombat2/runner.jsp?event=4894&amp;file=1&amp;runner=183" TargetMode="External"/><Relationship Id="rId175" Type="http://schemas.openxmlformats.org/officeDocument/2006/relationships/hyperlink" Target="https://mulka2.com/lapcenter/lapcombat2/runner.jsp?event=4894&amp;file=1&amp;runner=204" TargetMode="External"/><Relationship Id="rId196" Type="http://schemas.openxmlformats.org/officeDocument/2006/relationships/hyperlink" Target="https://mulka2.com/lapcenter/lapcombat2/runner.jsp?event=4894&amp;file=1&amp;runner=225" TargetMode="External"/><Relationship Id="rId200" Type="http://schemas.openxmlformats.org/officeDocument/2006/relationships/hyperlink" Target="https://mulka2.com/lapcenter/lapcombat2/runner.jsp?event=4894&amp;file=1&amp;runner=229" TargetMode="External"/><Relationship Id="rId16" Type="http://schemas.openxmlformats.org/officeDocument/2006/relationships/hyperlink" Target="https://mulka2.com/lapcenter/lapcombat2/runner.jsp?event=4894&amp;file=1&amp;runner=15" TargetMode="External"/><Relationship Id="rId221" Type="http://schemas.openxmlformats.org/officeDocument/2006/relationships/hyperlink" Target="https://mulka2.com/lapcenter/lapcombat2/runner.jsp?event=4894&amp;file=1&amp;runner=412" TargetMode="External"/><Relationship Id="rId242" Type="http://schemas.openxmlformats.org/officeDocument/2006/relationships/hyperlink" Target="https://mulka2.com/lapcenter/lapcombat2/runner.jsp?event=4894&amp;file=1&amp;runner=398" TargetMode="External"/><Relationship Id="rId263" Type="http://schemas.openxmlformats.org/officeDocument/2006/relationships/hyperlink" Target="https://mulka2.com/lapcenter/lapcombat2/runner.jsp?event=4894&amp;file=1&amp;runner=377" TargetMode="External"/><Relationship Id="rId284" Type="http://schemas.openxmlformats.org/officeDocument/2006/relationships/hyperlink" Target="https://mulka2.com/lapcenter/lapcombat2/runner.jsp?event=4894&amp;file=1&amp;runner=592" TargetMode="External"/><Relationship Id="rId319" Type="http://schemas.openxmlformats.org/officeDocument/2006/relationships/hyperlink" Target="https://mulka2.com/lapcenter/lapcombat2/runner.jsp?event=4894&amp;file=1&amp;runner=571" TargetMode="External"/><Relationship Id="rId37" Type="http://schemas.openxmlformats.org/officeDocument/2006/relationships/hyperlink" Target="https://mulka2.com/lapcenter/lapcombat2/runner.jsp?event=4894&amp;file=1&amp;runner=36" TargetMode="External"/><Relationship Id="rId58" Type="http://schemas.openxmlformats.org/officeDocument/2006/relationships/hyperlink" Target="https://mulka2.com/lapcenter/lapcombat2/runner.jsp?event=4894&amp;file=1&amp;runner=78" TargetMode="External"/><Relationship Id="rId79" Type="http://schemas.openxmlformats.org/officeDocument/2006/relationships/hyperlink" Target="https://mulka2.com/lapcenter/lapcombat2/runner.jsp?event=4894&amp;file=1&amp;runner=108" TargetMode="External"/><Relationship Id="rId102" Type="http://schemas.openxmlformats.org/officeDocument/2006/relationships/hyperlink" Target="https://mulka2.com/lapcenter/lapcombat2/runner.jsp?event=4894&amp;file=1&amp;runner=131" TargetMode="External"/><Relationship Id="rId123" Type="http://schemas.openxmlformats.org/officeDocument/2006/relationships/hyperlink" Target="https://mulka2.com/lapcenter/lapcombat2/runner.jsp?event=4894&amp;file=1&amp;runner=152" TargetMode="External"/><Relationship Id="rId144" Type="http://schemas.openxmlformats.org/officeDocument/2006/relationships/hyperlink" Target="https://mulka2.com/lapcenter/lapcombat2/runner.jsp?event=4894&amp;file=1&amp;runner=173" TargetMode="External"/><Relationship Id="rId90" Type="http://schemas.openxmlformats.org/officeDocument/2006/relationships/hyperlink" Target="https://mulka2.com/lapcenter/lapcombat2/runner.jsp?event=4894&amp;file=1&amp;runner=119" TargetMode="External"/><Relationship Id="rId165" Type="http://schemas.openxmlformats.org/officeDocument/2006/relationships/hyperlink" Target="https://mulka2.com/lapcenter/lapcombat2/runner.jsp?event=4894&amp;file=1&amp;runner=194" TargetMode="External"/><Relationship Id="rId186" Type="http://schemas.openxmlformats.org/officeDocument/2006/relationships/hyperlink" Target="https://mulka2.com/lapcenter/lapcombat2/runner.jsp?event=4894&amp;file=1&amp;runner=215" TargetMode="External"/><Relationship Id="rId211" Type="http://schemas.openxmlformats.org/officeDocument/2006/relationships/hyperlink" Target="https://mulka2.com/lapcenter/lapcombat2/runner.jsp?event=4894&amp;file=1&amp;runner=240" TargetMode="External"/><Relationship Id="rId232" Type="http://schemas.openxmlformats.org/officeDocument/2006/relationships/hyperlink" Target="https://mulka2.com/lapcenter/lapcombat2/runner.jsp?event=4894&amp;file=1&amp;runner=408" TargetMode="External"/><Relationship Id="rId253" Type="http://schemas.openxmlformats.org/officeDocument/2006/relationships/hyperlink" Target="https://mulka2.com/lapcenter/lapcombat2/runner.jsp?event=4894&amp;file=1&amp;runner=387" TargetMode="External"/><Relationship Id="rId274" Type="http://schemas.openxmlformats.org/officeDocument/2006/relationships/hyperlink" Target="https://mulka2.com/lapcenter/lapcombat2/runner.jsp?event=4894&amp;file=1&amp;runner=366" TargetMode="External"/><Relationship Id="rId295" Type="http://schemas.openxmlformats.org/officeDocument/2006/relationships/hyperlink" Target="https://mulka2.com/lapcenter/lapcombat2/runner.jsp?event=4894&amp;file=1&amp;runner=539" TargetMode="External"/><Relationship Id="rId309" Type="http://schemas.openxmlformats.org/officeDocument/2006/relationships/hyperlink" Target="https://mulka2.com/lapcenter/lapcombat2/runner.jsp?event=4894&amp;file=1&amp;runner=560" TargetMode="External"/><Relationship Id="rId27" Type="http://schemas.openxmlformats.org/officeDocument/2006/relationships/hyperlink" Target="https://mulka2.com/lapcenter/lapcombat2/runner.jsp?event=4894&amp;file=1&amp;runner=26" TargetMode="External"/><Relationship Id="rId48" Type="http://schemas.openxmlformats.org/officeDocument/2006/relationships/hyperlink" Target="https://mulka2.com/lapcenter/lapcombat2/runner.jsp?event=4894&amp;file=1&amp;runner=68" TargetMode="External"/><Relationship Id="rId69" Type="http://schemas.openxmlformats.org/officeDocument/2006/relationships/hyperlink" Target="https://mulka2.com/lapcenter/lapcombat2/runner.jsp?event=4894&amp;file=1&amp;runner=98" TargetMode="External"/><Relationship Id="rId113" Type="http://schemas.openxmlformats.org/officeDocument/2006/relationships/hyperlink" Target="https://mulka2.com/lapcenter/lapcombat2/runner.jsp?event=4894&amp;file=1&amp;runner=142" TargetMode="External"/><Relationship Id="rId134" Type="http://schemas.openxmlformats.org/officeDocument/2006/relationships/hyperlink" Target="https://mulka2.com/lapcenter/lapcombat2/runner.jsp?event=4894&amp;file=1&amp;runner=163" TargetMode="External"/><Relationship Id="rId320" Type="http://schemas.openxmlformats.org/officeDocument/2006/relationships/hyperlink" Target="https://mulka2.com/lapcenter/lapcombat2/runner.jsp?event=4894&amp;file=1&amp;runner=570" TargetMode="External"/><Relationship Id="rId80" Type="http://schemas.openxmlformats.org/officeDocument/2006/relationships/hyperlink" Target="https://mulka2.com/lapcenter/lapcombat2/runner.jsp?event=4894&amp;file=1&amp;runner=109" TargetMode="External"/><Relationship Id="rId155" Type="http://schemas.openxmlformats.org/officeDocument/2006/relationships/hyperlink" Target="https://mulka2.com/lapcenter/lapcombat2/runner.jsp?event=4894&amp;file=1&amp;runner=184" TargetMode="External"/><Relationship Id="rId176" Type="http://schemas.openxmlformats.org/officeDocument/2006/relationships/hyperlink" Target="https://mulka2.com/lapcenter/lapcombat2/runner.jsp?event=4894&amp;file=1&amp;runner=205" TargetMode="External"/><Relationship Id="rId197" Type="http://schemas.openxmlformats.org/officeDocument/2006/relationships/hyperlink" Target="https://mulka2.com/lapcenter/lapcombat2/runner.jsp?event=4894&amp;file=1&amp;runner=226" TargetMode="External"/><Relationship Id="rId201" Type="http://schemas.openxmlformats.org/officeDocument/2006/relationships/hyperlink" Target="https://mulka2.com/lapcenter/lapcombat2/runner.jsp?event=4894&amp;file=1&amp;runner=230" TargetMode="External"/><Relationship Id="rId222" Type="http://schemas.openxmlformats.org/officeDocument/2006/relationships/hyperlink" Target="https://mulka2.com/lapcenter/lapcombat2/runner.jsp?event=4894&amp;file=1&amp;runner=417" TargetMode="External"/><Relationship Id="rId243" Type="http://schemas.openxmlformats.org/officeDocument/2006/relationships/hyperlink" Target="https://mulka2.com/lapcenter/lapcombat2/runner.jsp?event=4894&amp;file=1&amp;runner=397" TargetMode="External"/><Relationship Id="rId264" Type="http://schemas.openxmlformats.org/officeDocument/2006/relationships/hyperlink" Target="https://mulka2.com/lapcenter/lapcombat2/runner.jsp?event=4894&amp;file=1&amp;runner=376" TargetMode="External"/><Relationship Id="rId285" Type="http://schemas.openxmlformats.org/officeDocument/2006/relationships/hyperlink" Target="https://mulka2.com/lapcenter/lapcombat2/runner.jsp?event=4894&amp;file=1&amp;runner=593" TargetMode="External"/><Relationship Id="rId17" Type="http://schemas.openxmlformats.org/officeDocument/2006/relationships/hyperlink" Target="https://mulka2.com/lapcenter/lapcombat2/runner.jsp?event=4894&amp;file=1&amp;runner=16" TargetMode="External"/><Relationship Id="rId38" Type="http://schemas.openxmlformats.org/officeDocument/2006/relationships/hyperlink" Target="https://mulka2.com/lapcenter/lapcombat2/runner.jsp?event=4894&amp;file=1&amp;runner=39" TargetMode="External"/><Relationship Id="rId59" Type="http://schemas.openxmlformats.org/officeDocument/2006/relationships/hyperlink" Target="https://mulka2.com/lapcenter/lapcombat2/runner.jsp?event=4894&amp;file=1&amp;runner=79" TargetMode="External"/><Relationship Id="rId103" Type="http://schemas.openxmlformats.org/officeDocument/2006/relationships/hyperlink" Target="https://mulka2.com/lapcenter/lapcombat2/runner.jsp?event=4894&amp;file=1&amp;runner=132" TargetMode="External"/><Relationship Id="rId124" Type="http://schemas.openxmlformats.org/officeDocument/2006/relationships/hyperlink" Target="https://mulka2.com/lapcenter/lapcombat2/runner.jsp?event=4894&amp;file=1&amp;runner=153" TargetMode="External"/><Relationship Id="rId310" Type="http://schemas.openxmlformats.org/officeDocument/2006/relationships/hyperlink" Target="https://mulka2.com/lapcenter/lapcombat2/runner.jsp?event=4894&amp;file=1&amp;runner=561" TargetMode="External"/><Relationship Id="rId70" Type="http://schemas.openxmlformats.org/officeDocument/2006/relationships/hyperlink" Target="https://mulka2.com/lapcenter/lapcombat2/runner.jsp?event=4894&amp;file=1&amp;runner=99" TargetMode="External"/><Relationship Id="rId91" Type="http://schemas.openxmlformats.org/officeDocument/2006/relationships/hyperlink" Target="https://mulka2.com/lapcenter/lapcombat2/runner.jsp?event=4894&amp;file=1&amp;runner=120" TargetMode="External"/><Relationship Id="rId145" Type="http://schemas.openxmlformats.org/officeDocument/2006/relationships/hyperlink" Target="https://mulka2.com/lapcenter/lapcombat2/runner.jsp?event=4894&amp;file=1&amp;runner=174" TargetMode="External"/><Relationship Id="rId166" Type="http://schemas.openxmlformats.org/officeDocument/2006/relationships/hyperlink" Target="https://mulka2.com/lapcenter/lapcombat2/runner.jsp?event=4894&amp;file=1&amp;runner=195" TargetMode="External"/><Relationship Id="rId187" Type="http://schemas.openxmlformats.org/officeDocument/2006/relationships/hyperlink" Target="https://mulka2.com/lapcenter/lapcombat2/runner.jsp?event=4894&amp;file=1&amp;runner=216" TargetMode="External"/><Relationship Id="rId1" Type="http://schemas.openxmlformats.org/officeDocument/2006/relationships/hyperlink" Target="https://mulka2.com/lapcenter/lapcombat2/runner.jsp?event=4894&amp;file=1&amp;runner=0" TargetMode="External"/><Relationship Id="rId212" Type="http://schemas.openxmlformats.org/officeDocument/2006/relationships/hyperlink" Target="https://mulka2.com/lapcenter/lapcombat2/runner.jsp?event=4894&amp;file=1&amp;runner=241" TargetMode="External"/><Relationship Id="rId233" Type="http://schemas.openxmlformats.org/officeDocument/2006/relationships/hyperlink" Target="https://mulka2.com/lapcenter/lapcombat2/runner.jsp?event=4894&amp;file=1&amp;runner=407" TargetMode="External"/><Relationship Id="rId254" Type="http://schemas.openxmlformats.org/officeDocument/2006/relationships/hyperlink" Target="https://mulka2.com/lapcenter/lapcombat2/runner.jsp?event=4894&amp;file=1&amp;runner=386" TargetMode="External"/><Relationship Id="rId28" Type="http://schemas.openxmlformats.org/officeDocument/2006/relationships/hyperlink" Target="https://mulka2.com/lapcenter/lapcombat2/runner.jsp?event=4894&amp;file=1&amp;runner=27" TargetMode="External"/><Relationship Id="rId49" Type="http://schemas.openxmlformats.org/officeDocument/2006/relationships/hyperlink" Target="https://mulka2.com/lapcenter/lapcombat2/runner.jsp?event=4894&amp;file=1&amp;runner=69" TargetMode="External"/><Relationship Id="rId114" Type="http://schemas.openxmlformats.org/officeDocument/2006/relationships/hyperlink" Target="https://mulka2.com/lapcenter/lapcombat2/runner.jsp?event=4894&amp;file=1&amp;runner=143" TargetMode="External"/><Relationship Id="rId275" Type="http://schemas.openxmlformats.org/officeDocument/2006/relationships/hyperlink" Target="https://mulka2.com/lapcenter/lapcombat2/runner.jsp?event=4894&amp;file=1&amp;runner=365" TargetMode="External"/><Relationship Id="rId296" Type="http://schemas.openxmlformats.org/officeDocument/2006/relationships/hyperlink" Target="https://mulka2.com/lapcenter/lapcombat2/runner.jsp?event=4894&amp;file=1&amp;runner=540" TargetMode="External"/><Relationship Id="rId300" Type="http://schemas.openxmlformats.org/officeDocument/2006/relationships/hyperlink" Target="https://mulka2.com/lapcenter/lapcombat2/runner.jsp?event=4894&amp;file=1&amp;runner=544" TargetMode="External"/><Relationship Id="rId60" Type="http://schemas.openxmlformats.org/officeDocument/2006/relationships/hyperlink" Target="https://mulka2.com/lapcenter/lapcombat2/runner.jsp?event=4894&amp;file=1&amp;runner=80" TargetMode="External"/><Relationship Id="rId81" Type="http://schemas.openxmlformats.org/officeDocument/2006/relationships/hyperlink" Target="https://mulka2.com/lapcenter/lapcombat2/runner.jsp?event=4894&amp;file=1&amp;runner=110" TargetMode="External"/><Relationship Id="rId135" Type="http://schemas.openxmlformats.org/officeDocument/2006/relationships/hyperlink" Target="https://mulka2.com/lapcenter/lapcombat2/runner.jsp?event=4894&amp;file=1&amp;runner=164" TargetMode="External"/><Relationship Id="rId156" Type="http://schemas.openxmlformats.org/officeDocument/2006/relationships/hyperlink" Target="https://mulka2.com/lapcenter/lapcombat2/runner.jsp?event=4894&amp;file=1&amp;runner=185" TargetMode="External"/><Relationship Id="rId177" Type="http://schemas.openxmlformats.org/officeDocument/2006/relationships/hyperlink" Target="https://mulka2.com/lapcenter/lapcombat2/runner.jsp?event=4894&amp;file=1&amp;runner=206" TargetMode="External"/><Relationship Id="rId198" Type="http://schemas.openxmlformats.org/officeDocument/2006/relationships/hyperlink" Target="https://mulka2.com/lapcenter/lapcombat2/runner.jsp?event=4894&amp;file=1&amp;runner=227" TargetMode="External"/><Relationship Id="rId321" Type="http://schemas.openxmlformats.org/officeDocument/2006/relationships/printerSettings" Target="../printerSettings/printerSettings12.bin"/><Relationship Id="rId202" Type="http://schemas.openxmlformats.org/officeDocument/2006/relationships/hyperlink" Target="https://mulka2.com/lapcenter/lapcombat2/runner.jsp?event=4894&amp;file=1&amp;runner=231" TargetMode="External"/><Relationship Id="rId223" Type="http://schemas.openxmlformats.org/officeDocument/2006/relationships/hyperlink" Target="https://mulka2.com/lapcenter/lapcombat2/runner.jsp?event=4894&amp;file=1&amp;runner=413" TargetMode="External"/><Relationship Id="rId244" Type="http://schemas.openxmlformats.org/officeDocument/2006/relationships/hyperlink" Target="https://mulka2.com/lapcenter/lapcombat2/runner.jsp?event=4894&amp;file=1&amp;runner=396" TargetMode="External"/><Relationship Id="rId18" Type="http://schemas.openxmlformats.org/officeDocument/2006/relationships/hyperlink" Target="https://mulka2.com/lapcenter/lapcombat2/runner.jsp?event=4894&amp;file=1&amp;runner=17" TargetMode="External"/><Relationship Id="rId39" Type="http://schemas.openxmlformats.org/officeDocument/2006/relationships/hyperlink" Target="https://mulka2.com/lapcenter/lapcombat2/runner.jsp?event=4894&amp;file=1&amp;runner=40" TargetMode="External"/><Relationship Id="rId265" Type="http://schemas.openxmlformats.org/officeDocument/2006/relationships/hyperlink" Target="https://mulka2.com/lapcenter/lapcombat2/runner.jsp?event=4894&amp;file=1&amp;runner=375" TargetMode="External"/><Relationship Id="rId286" Type="http://schemas.openxmlformats.org/officeDocument/2006/relationships/hyperlink" Target="https://mulka2.com/lapcenter/lapcombat2/runner.jsp?event=4894&amp;file=1&amp;runner=594" TargetMode="External"/><Relationship Id="rId50" Type="http://schemas.openxmlformats.org/officeDocument/2006/relationships/hyperlink" Target="https://mulka2.com/lapcenter/lapcombat2/runner.jsp?event=4894&amp;file=1&amp;runner=70" TargetMode="External"/><Relationship Id="rId104" Type="http://schemas.openxmlformats.org/officeDocument/2006/relationships/hyperlink" Target="https://mulka2.com/lapcenter/lapcombat2/runner.jsp?event=4894&amp;file=1&amp;runner=133" TargetMode="External"/><Relationship Id="rId125" Type="http://schemas.openxmlformats.org/officeDocument/2006/relationships/hyperlink" Target="https://mulka2.com/lapcenter/lapcombat2/runner.jsp?event=4894&amp;file=1&amp;runner=154" TargetMode="External"/><Relationship Id="rId146" Type="http://schemas.openxmlformats.org/officeDocument/2006/relationships/hyperlink" Target="https://mulka2.com/lapcenter/lapcombat2/runner.jsp?event=4894&amp;file=1&amp;runner=175" TargetMode="External"/><Relationship Id="rId167" Type="http://schemas.openxmlformats.org/officeDocument/2006/relationships/hyperlink" Target="https://mulka2.com/lapcenter/lapcombat2/runner.jsp?event=4894&amp;file=1&amp;runner=196" TargetMode="External"/><Relationship Id="rId188" Type="http://schemas.openxmlformats.org/officeDocument/2006/relationships/hyperlink" Target="https://mulka2.com/lapcenter/lapcombat2/runner.jsp?event=4894&amp;file=1&amp;runner=217" TargetMode="External"/><Relationship Id="rId311" Type="http://schemas.openxmlformats.org/officeDocument/2006/relationships/hyperlink" Target="https://mulka2.com/lapcenter/lapcombat2/runner.jsp?event=4894&amp;file=1&amp;runner=562" TargetMode="External"/><Relationship Id="rId71" Type="http://schemas.openxmlformats.org/officeDocument/2006/relationships/hyperlink" Target="https://mulka2.com/lapcenter/lapcombat2/runner.jsp?event=4894&amp;file=1&amp;runner=100" TargetMode="External"/><Relationship Id="rId92" Type="http://schemas.openxmlformats.org/officeDocument/2006/relationships/hyperlink" Target="https://mulka2.com/lapcenter/lapcombat2/runner.jsp?event=4894&amp;file=1&amp;runner=121" TargetMode="External"/><Relationship Id="rId213" Type="http://schemas.openxmlformats.org/officeDocument/2006/relationships/hyperlink" Target="https://mulka2.com/lapcenter/lapcombat2/runner.jsp?event=4894&amp;file=1&amp;runner=242" TargetMode="External"/><Relationship Id="rId234" Type="http://schemas.openxmlformats.org/officeDocument/2006/relationships/hyperlink" Target="https://mulka2.com/lapcenter/lapcombat2/runner.jsp?event=4894&amp;file=1&amp;runner=406" TargetMode="External"/><Relationship Id="rId2" Type="http://schemas.openxmlformats.org/officeDocument/2006/relationships/hyperlink" Target="https://mulka2.com/lapcenter/lapcombat2/runner.jsp?event=4894&amp;file=1&amp;runner=1" TargetMode="External"/><Relationship Id="rId29" Type="http://schemas.openxmlformats.org/officeDocument/2006/relationships/hyperlink" Target="https://mulka2.com/lapcenter/lapcombat2/runner.jsp?event=4894&amp;file=1&amp;runner=28" TargetMode="External"/><Relationship Id="rId255" Type="http://schemas.openxmlformats.org/officeDocument/2006/relationships/hyperlink" Target="https://mulka2.com/lapcenter/lapcombat2/runner.jsp?event=4894&amp;file=1&amp;runner=385" TargetMode="External"/><Relationship Id="rId276" Type="http://schemas.openxmlformats.org/officeDocument/2006/relationships/hyperlink" Target="https://mulka2.com/lapcenter/lapcombat2/runner.jsp?event=4894&amp;file=1&amp;runner=364" TargetMode="External"/><Relationship Id="rId297" Type="http://schemas.openxmlformats.org/officeDocument/2006/relationships/hyperlink" Target="https://mulka2.com/lapcenter/lapcombat2/runner.jsp?event=4894&amp;file=1&amp;runner=541" TargetMode="External"/><Relationship Id="rId40" Type="http://schemas.openxmlformats.org/officeDocument/2006/relationships/hyperlink" Target="https://mulka2.com/lapcenter/lapcombat2/runner.jsp?event=4894&amp;file=1&amp;runner=38" TargetMode="External"/><Relationship Id="rId115" Type="http://schemas.openxmlformats.org/officeDocument/2006/relationships/hyperlink" Target="https://mulka2.com/lapcenter/lapcombat2/runner.jsp?event=4894&amp;file=1&amp;runner=144" TargetMode="External"/><Relationship Id="rId136" Type="http://schemas.openxmlformats.org/officeDocument/2006/relationships/hyperlink" Target="https://mulka2.com/lapcenter/lapcombat2/runner.jsp?event=4894&amp;file=1&amp;runner=165" TargetMode="External"/><Relationship Id="rId157" Type="http://schemas.openxmlformats.org/officeDocument/2006/relationships/hyperlink" Target="https://mulka2.com/lapcenter/lapcombat2/runner.jsp?event=4894&amp;file=1&amp;runner=187" TargetMode="External"/><Relationship Id="rId178" Type="http://schemas.openxmlformats.org/officeDocument/2006/relationships/hyperlink" Target="https://mulka2.com/lapcenter/lapcombat2/runner.jsp?event=4894&amp;file=1&amp;runner=207" TargetMode="External"/><Relationship Id="rId301" Type="http://schemas.openxmlformats.org/officeDocument/2006/relationships/hyperlink" Target="https://mulka2.com/lapcenter/lapcombat2/runner.jsp?event=4894&amp;file=1&amp;runner=545" TargetMode="External"/><Relationship Id="rId61" Type="http://schemas.openxmlformats.org/officeDocument/2006/relationships/hyperlink" Target="https://mulka2.com/lapcenter/lapcombat2/runner.jsp?event=4894&amp;file=1&amp;runner=81" TargetMode="External"/><Relationship Id="rId82" Type="http://schemas.openxmlformats.org/officeDocument/2006/relationships/hyperlink" Target="https://mulka2.com/lapcenter/lapcombat2/runner.jsp?event=4894&amp;file=1&amp;runner=111" TargetMode="External"/><Relationship Id="rId199" Type="http://schemas.openxmlformats.org/officeDocument/2006/relationships/hyperlink" Target="https://mulka2.com/lapcenter/lapcombat2/runner.jsp?event=4894&amp;file=1&amp;runner=228" TargetMode="External"/><Relationship Id="rId203" Type="http://schemas.openxmlformats.org/officeDocument/2006/relationships/hyperlink" Target="https://mulka2.com/lapcenter/lapcombat2/runner.jsp?event=4894&amp;file=1&amp;runner=232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mulka2.com/lapcenter/lapcombat2/runner.jsp?event=4904&amp;file=1&amp;runner=96" TargetMode="External"/><Relationship Id="rId117" Type="http://schemas.openxmlformats.org/officeDocument/2006/relationships/hyperlink" Target="https://mulka2.com/lapcenter/lapcombat2/runner.jsp?event=4904&amp;file=1&amp;runner=187" TargetMode="External"/><Relationship Id="rId21" Type="http://schemas.openxmlformats.org/officeDocument/2006/relationships/hyperlink" Target="https://mulka2.com/lapcenter/lapcombat2/runner.jsp?event=4904&amp;file=1&amp;runner=90" TargetMode="External"/><Relationship Id="rId42" Type="http://schemas.openxmlformats.org/officeDocument/2006/relationships/hyperlink" Target="https://mulka2.com/lapcenter/lapcombat2/runner.jsp?event=4904&amp;file=1&amp;runner=112" TargetMode="External"/><Relationship Id="rId47" Type="http://schemas.openxmlformats.org/officeDocument/2006/relationships/hyperlink" Target="https://mulka2.com/lapcenter/lapcombat2/runner.jsp?event=4904&amp;file=1&amp;runner=117" TargetMode="External"/><Relationship Id="rId63" Type="http://schemas.openxmlformats.org/officeDocument/2006/relationships/hyperlink" Target="https://mulka2.com/lapcenter/lapcombat2/runner.jsp?event=4904&amp;file=1&amp;runner=134" TargetMode="External"/><Relationship Id="rId68" Type="http://schemas.openxmlformats.org/officeDocument/2006/relationships/hyperlink" Target="https://mulka2.com/lapcenter/lapcombat2/runner.jsp?event=4904&amp;file=1&amp;runner=138" TargetMode="External"/><Relationship Id="rId84" Type="http://schemas.openxmlformats.org/officeDocument/2006/relationships/hyperlink" Target="https://mulka2.com/lapcenter/lapcombat2/runner.jsp?event=4904&amp;file=1&amp;runner=154" TargetMode="External"/><Relationship Id="rId89" Type="http://schemas.openxmlformats.org/officeDocument/2006/relationships/hyperlink" Target="https://mulka2.com/lapcenter/lapcombat2/runner.jsp?event=4904&amp;file=1&amp;runner=159" TargetMode="External"/><Relationship Id="rId112" Type="http://schemas.openxmlformats.org/officeDocument/2006/relationships/hyperlink" Target="https://mulka2.com/lapcenter/lapcombat2/runner.jsp?event=4904&amp;file=1&amp;runner=182" TargetMode="External"/><Relationship Id="rId133" Type="http://schemas.openxmlformats.org/officeDocument/2006/relationships/hyperlink" Target="https://mulka2.com/lapcenter/lapcombat2/runner.jsp?event=4904&amp;file=1&amp;runner=224" TargetMode="External"/><Relationship Id="rId138" Type="http://schemas.openxmlformats.org/officeDocument/2006/relationships/hyperlink" Target="https://mulka2.com/lapcenter/lapcombat2/runner.jsp?event=4904&amp;file=1&amp;runner=229" TargetMode="External"/><Relationship Id="rId16" Type="http://schemas.openxmlformats.org/officeDocument/2006/relationships/hyperlink" Target="https://mulka2.com/lapcenter/lapcombat2/runner.jsp?event=4904&amp;file=1&amp;runner=86" TargetMode="External"/><Relationship Id="rId107" Type="http://schemas.openxmlformats.org/officeDocument/2006/relationships/hyperlink" Target="https://mulka2.com/lapcenter/lapcombat2/runner.jsp?event=4904&amp;file=1&amp;runner=177" TargetMode="External"/><Relationship Id="rId11" Type="http://schemas.openxmlformats.org/officeDocument/2006/relationships/hyperlink" Target="https://mulka2.com/lapcenter/lapcombat2/runner.jsp?event=4904&amp;file=1&amp;runner=81" TargetMode="External"/><Relationship Id="rId32" Type="http://schemas.openxmlformats.org/officeDocument/2006/relationships/hyperlink" Target="https://mulka2.com/lapcenter/lapcombat2/runner.jsp?event=4904&amp;file=1&amp;runner=102" TargetMode="External"/><Relationship Id="rId37" Type="http://schemas.openxmlformats.org/officeDocument/2006/relationships/hyperlink" Target="https://mulka2.com/lapcenter/lapcombat2/runner.jsp?event=4904&amp;file=1&amp;runner=107" TargetMode="External"/><Relationship Id="rId53" Type="http://schemas.openxmlformats.org/officeDocument/2006/relationships/hyperlink" Target="https://mulka2.com/lapcenter/lapcombat2/runner.jsp?event=4904&amp;file=1&amp;runner=123" TargetMode="External"/><Relationship Id="rId58" Type="http://schemas.openxmlformats.org/officeDocument/2006/relationships/hyperlink" Target="https://mulka2.com/lapcenter/lapcombat2/runner.jsp?event=4904&amp;file=1&amp;runner=128" TargetMode="External"/><Relationship Id="rId74" Type="http://schemas.openxmlformats.org/officeDocument/2006/relationships/hyperlink" Target="https://mulka2.com/lapcenter/lapcombat2/runner.jsp?event=4904&amp;file=1&amp;runner=144" TargetMode="External"/><Relationship Id="rId79" Type="http://schemas.openxmlformats.org/officeDocument/2006/relationships/hyperlink" Target="https://mulka2.com/lapcenter/lapcombat2/runner.jsp?event=4904&amp;file=1&amp;runner=150" TargetMode="External"/><Relationship Id="rId102" Type="http://schemas.openxmlformats.org/officeDocument/2006/relationships/hyperlink" Target="https://mulka2.com/lapcenter/lapcombat2/runner.jsp?event=4904&amp;file=1&amp;runner=172" TargetMode="External"/><Relationship Id="rId123" Type="http://schemas.openxmlformats.org/officeDocument/2006/relationships/hyperlink" Target="https://mulka2.com/lapcenter/lapcombat2/runner.jsp?event=4904&amp;file=1&amp;runner=193" TargetMode="External"/><Relationship Id="rId128" Type="http://schemas.openxmlformats.org/officeDocument/2006/relationships/hyperlink" Target="https://mulka2.com/lapcenter/lapcombat2/runner.jsp?event=4904&amp;file=1&amp;runner=219" TargetMode="External"/><Relationship Id="rId144" Type="http://schemas.openxmlformats.org/officeDocument/2006/relationships/hyperlink" Target="https://mulka2.com/lapcenter/lapcombat2/runner.jsp?event=4904&amp;file=1&amp;runner=235" TargetMode="External"/><Relationship Id="rId149" Type="http://schemas.openxmlformats.org/officeDocument/2006/relationships/hyperlink" Target="https://mulka2.com/lapcenter/lapcombat2/runner.jsp?event=4904&amp;file=1&amp;runner=241" TargetMode="External"/><Relationship Id="rId5" Type="http://schemas.openxmlformats.org/officeDocument/2006/relationships/hyperlink" Target="https://mulka2.com/lapcenter/lapcombat2/runner.jsp?event=4904&amp;file=1&amp;runner=75" TargetMode="External"/><Relationship Id="rId90" Type="http://schemas.openxmlformats.org/officeDocument/2006/relationships/hyperlink" Target="https://mulka2.com/lapcenter/lapcombat2/runner.jsp?event=4904&amp;file=1&amp;runner=160" TargetMode="External"/><Relationship Id="rId95" Type="http://schemas.openxmlformats.org/officeDocument/2006/relationships/hyperlink" Target="https://mulka2.com/lapcenter/lapcombat2/runner.jsp?event=4904&amp;file=1&amp;runner=165" TargetMode="External"/><Relationship Id="rId22" Type="http://schemas.openxmlformats.org/officeDocument/2006/relationships/hyperlink" Target="https://mulka2.com/lapcenter/lapcombat2/runner.jsp?event=4904&amp;file=1&amp;runner=92" TargetMode="External"/><Relationship Id="rId27" Type="http://schemas.openxmlformats.org/officeDocument/2006/relationships/hyperlink" Target="https://mulka2.com/lapcenter/lapcombat2/runner.jsp?event=4904&amp;file=1&amp;runner=97" TargetMode="External"/><Relationship Id="rId43" Type="http://schemas.openxmlformats.org/officeDocument/2006/relationships/hyperlink" Target="https://mulka2.com/lapcenter/lapcombat2/runner.jsp?event=4904&amp;file=1&amp;runner=113" TargetMode="External"/><Relationship Id="rId48" Type="http://schemas.openxmlformats.org/officeDocument/2006/relationships/hyperlink" Target="https://mulka2.com/lapcenter/lapcombat2/runner.jsp?event=4904&amp;file=1&amp;runner=118" TargetMode="External"/><Relationship Id="rId64" Type="http://schemas.openxmlformats.org/officeDocument/2006/relationships/hyperlink" Target="https://mulka2.com/lapcenter/lapcombat2/runner.jsp?event=4904&amp;file=1&amp;runner=133" TargetMode="External"/><Relationship Id="rId69" Type="http://schemas.openxmlformats.org/officeDocument/2006/relationships/hyperlink" Target="https://mulka2.com/lapcenter/lapcombat2/runner.jsp?event=4904&amp;file=1&amp;runner=139" TargetMode="External"/><Relationship Id="rId113" Type="http://schemas.openxmlformats.org/officeDocument/2006/relationships/hyperlink" Target="https://mulka2.com/lapcenter/lapcombat2/runner.jsp?event=4904&amp;file=1&amp;runner=183" TargetMode="External"/><Relationship Id="rId118" Type="http://schemas.openxmlformats.org/officeDocument/2006/relationships/hyperlink" Target="https://mulka2.com/lapcenter/lapcombat2/runner.jsp?event=4904&amp;file=1&amp;runner=188" TargetMode="External"/><Relationship Id="rId134" Type="http://schemas.openxmlformats.org/officeDocument/2006/relationships/hyperlink" Target="https://mulka2.com/lapcenter/lapcombat2/runner.jsp?event=4904&amp;file=1&amp;runner=225" TargetMode="External"/><Relationship Id="rId139" Type="http://schemas.openxmlformats.org/officeDocument/2006/relationships/hyperlink" Target="https://mulka2.com/lapcenter/lapcombat2/runner.jsp?event=4904&amp;file=1&amp;runner=230" TargetMode="External"/><Relationship Id="rId80" Type="http://schemas.openxmlformats.org/officeDocument/2006/relationships/hyperlink" Target="https://mulka2.com/lapcenter/lapcombat2/runner.jsp?event=4904&amp;file=1&amp;runner=149" TargetMode="External"/><Relationship Id="rId85" Type="http://schemas.openxmlformats.org/officeDocument/2006/relationships/hyperlink" Target="https://mulka2.com/lapcenter/lapcombat2/runner.jsp?event=4904&amp;file=1&amp;runner=155" TargetMode="External"/><Relationship Id="rId150" Type="http://schemas.openxmlformats.org/officeDocument/2006/relationships/hyperlink" Target="https://mulka2.com/lapcenter/lapcombat2/runner.jsp?event=4904&amp;file=1&amp;runner=240" TargetMode="External"/><Relationship Id="rId12" Type="http://schemas.openxmlformats.org/officeDocument/2006/relationships/hyperlink" Target="https://mulka2.com/lapcenter/lapcombat2/runner.jsp?event=4904&amp;file=1&amp;runner=82" TargetMode="External"/><Relationship Id="rId17" Type="http://schemas.openxmlformats.org/officeDocument/2006/relationships/hyperlink" Target="https://mulka2.com/lapcenter/lapcombat2/runner.jsp?event=4904&amp;file=1&amp;runner=87" TargetMode="External"/><Relationship Id="rId25" Type="http://schemas.openxmlformats.org/officeDocument/2006/relationships/hyperlink" Target="https://mulka2.com/lapcenter/lapcombat2/runner.jsp?event=4904&amp;file=1&amp;runner=95" TargetMode="External"/><Relationship Id="rId33" Type="http://schemas.openxmlformats.org/officeDocument/2006/relationships/hyperlink" Target="https://mulka2.com/lapcenter/lapcombat2/runner.jsp?event=4904&amp;file=1&amp;runner=103" TargetMode="External"/><Relationship Id="rId38" Type="http://schemas.openxmlformats.org/officeDocument/2006/relationships/hyperlink" Target="https://mulka2.com/lapcenter/lapcombat2/runner.jsp?event=4904&amp;file=1&amp;runner=108" TargetMode="External"/><Relationship Id="rId46" Type="http://schemas.openxmlformats.org/officeDocument/2006/relationships/hyperlink" Target="https://mulka2.com/lapcenter/lapcombat2/runner.jsp?event=4904&amp;file=1&amp;runner=116" TargetMode="External"/><Relationship Id="rId59" Type="http://schemas.openxmlformats.org/officeDocument/2006/relationships/hyperlink" Target="https://mulka2.com/lapcenter/lapcombat2/runner.jsp?event=4904&amp;file=1&amp;runner=129" TargetMode="External"/><Relationship Id="rId67" Type="http://schemas.openxmlformats.org/officeDocument/2006/relationships/hyperlink" Target="https://mulka2.com/lapcenter/lapcombat2/runner.jsp?event=4904&amp;file=1&amp;runner=137" TargetMode="External"/><Relationship Id="rId103" Type="http://schemas.openxmlformats.org/officeDocument/2006/relationships/hyperlink" Target="https://mulka2.com/lapcenter/lapcombat2/runner.jsp?event=4904&amp;file=1&amp;runner=173" TargetMode="External"/><Relationship Id="rId108" Type="http://schemas.openxmlformats.org/officeDocument/2006/relationships/hyperlink" Target="https://mulka2.com/lapcenter/lapcombat2/runner.jsp?event=4904&amp;file=1&amp;runner=178" TargetMode="External"/><Relationship Id="rId116" Type="http://schemas.openxmlformats.org/officeDocument/2006/relationships/hyperlink" Target="https://mulka2.com/lapcenter/lapcombat2/runner.jsp?event=4904&amp;file=1&amp;runner=186" TargetMode="External"/><Relationship Id="rId124" Type="http://schemas.openxmlformats.org/officeDocument/2006/relationships/hyperlink" Target="https://mulka2.com/lapcenter/lapcombat2/runner.jsp?event=4904&amp;file=1&amp;runner=194" TargetMode="External"/><Relationship Id="rId129" Type="http://schemas.openxmlformats.org/officeDocument/2006/relationships/hyperlink" Target="https://mulka2.com/lapcenter/lapcombat2/runner.jsp?event=4904&amp;file=1&amp;runner=220" TargetMode="External"/><Relationship Id="rId137" Type="http://schemas.openxmlformats.org/officeDocument/2006/relationships/hyperlink" Target="https://mulka2.com/lapcenter/lapcombat2/runner.jsp?event=4904&amp;file=1&amp;runner=228" TargetMode="External"/><Relationship Id="rId20" Type="http://schemas.openxmlformats.org/officeDocument/2006/relationships/hyperlink" Target="https://mulka2.com/lapcenter/lapcombat2/runner.jsp?event=4904&amp;file=1&amp;runner=91" TargetMode="External"/><Relationship Id="rId41" Type="http://schemas.openxmlformats.org/officeDocument/2006/relationships/hyperlink" Target="https://mulka2.com/lapcenter/lapcombat2/runner.jsp?event=4904&amp;file=1&amp;runner=111" TargetMode="External"/><Relationship Id="rId54" Type="http://schemas.openxmlformats.org/officeDocument/2006/relationships/hyperlink" Target="https://mulka2.com/lapcenter/lapcombat2/runner.jsp?event=4904&amp;file=1&amp;runner=124" TargetMode="External"/><Relationship Id="rId62" Type="http://schemas.openxmlformats.org/officeDocument/2006/relationships/hyperlink" Target="https://mulka2.com/lapcenter/lapcombat2/runner.jsp?event=4904&amp;file=1&amp;runner=131" TargetMode="External"/><Relationship Id="rId70" Type="http://schemas.openxmlformats.org/officeDocument/2006/relationships/hyperlink" Target="https://mulka2.com/lapcenter/lapcombat2/runner.jsp?event=4904&amp;file=1&amp;runner=140" TargetMode="External"/><Relationship Id="rId75" Type="http://schemas.openxmlformats.org/officeDocument/2006/relationships/hyperlink" Target="https://mulka2.com/lapcenter/lapcombat2/runner.jsp?event=4904&amp;file=1&amp;runner=145" TargetMode="External"/><Relationship Id="rId83" Type="http://schemas.openxmlformats.org/officeDocument/2006/relationships/hyperlink" Target="https://mulka2.com/lapcenter/lapcombat2/runner.jsp?event=4904&amp;file=1&amp;runner=153" TargetMode="External"/><Relationship Id="rId88" Type="http://schemas.openxmlformats.org/officeDocument/2006/relationships/hyperlink" Target="https://mulka2.com/lapcenter/lapcombat2/runner.jsp?event=4904&amp;file=1&amp;runner=158" TargetMode="External"/><Relationship Id="rId91" Type="http://schemas.openxmlformats.org/officeDocument/2006/relationships/hyperlink" Target="https://mulka2.com/lapcenter/lapcombat2/runner.jsp?event=4904&amp;file=1&amp;runner=161" TargetMode="External"/><Relationship Id="rId96" Type="http://schemas.openxmlformats.org/officeDocument/2006/relationships/hyperlink" Target="https://mulka2.com/lapcenter/lapcombat2/runner.jsp?event=4904&amp;file=1&amp;runner=166" TargetMode="External"/><Relationship Id="rId111" Type="http://schemas.openxmlformats.org/officeDocument/2006/relationships/hyperlink" Target="https://mulka2.com/lapcenter/lapcombat2/runner.jsp?event=4904&amp;file=1&amp;runner=181" TargetMode="External"/><Relationship Id="rId132" Type="http://schemas.openxmlformats.org/officeDocument/2006/relationships/hyperlink" Target="https://mulka2.com/lapcenter/lapcombat2/runner.jsp?event=4904&amp;file=1&amp;runner=223" TargetMode="External"/><Relationship Id="rId140" Type="http://schemas.openxmlformats.org/officeDocument/2006/relationships/hyperlink" Target="https://mulka2.com/lapcenter/lapcombat2/runner.jsp?event=4904&amp;file=1&amp;runner=231" TargetMode="External"/><Relationship Id="rId145" Type="http://schemas.openxmlformats.org/officeDocument/2006/relationships/hyperlink" Target="https://mulka2.com/lapcenter/lapcombat2/runner.jsp?event=4904&amp;file=1&amp;runner=236" TargetMode="External"/><Relationship Id="rId1" Type="http://schemas.openxmlformats.org/officeDocument/2006/relationships/hyperlink" Target="https://mulka2.com/lapcenter/lapcombat2/runner.jsp?event=4904&amp;file=1&amp;runner=71" TargetMode="External"/><Relationship Id="rId6" Type="http://schemas.openxmlformats.org/officeDocument/2006/relationships/hyperlink" Target="https://mulka2.com/lapcenter/lapcombat2/runner.jsp?event=4904&amp;file=1&amp;runner=76" TargetMode="External"/><Relationship Id="rId15" Type="http://schemas.openxmlformats.org/officeDocument/2006/relationships/hyperlink" Target="https://mulka2.com/lapcenter/lapcombat2/runner.jsp?event=4904&amp;file=1&amp;runner=85" TargetMode="External"/><Relationship Id="rId23" Type="http://schemas.openxmlformats.org/officeDocument/2006/relationships/hyperlink" Target="https://mulka2.com/lapcenter/lapcombat2/runner.jsp?event=4904&amp;file=1&amp;runner=93" TargetMode="External"/><Relationship Id="rId28" Type="http://schemas.openxmlformats.org/officeDocument/2006/relationships/hyperlink" Target="https://mulka2.com/lapcenter/lapcombat2/runner.jsp?event=4904&amp;file=1&amp;runner=98" TargetMode="External"/><Relationship Id="rId36" Type="http://schemas.openxmlformats.org/officeDocument/2006/relationships/hyperlink" Target="https://mulka2.com/lapcenter/lapcombat2/runner.jsp?event=4904&amp;file=1&amp;runner=106" TargetMode="External"/><Relationship Id="rId49" Type="http://schemas.openxmlformats.org/officeDocument/2006/relationships/hyperlink" Target="https://mulka2.com/lapcenter/lapcombat2/runner.jsp?event=4904&amp;file=1&amp;runner=119" TargetMode="External"/><Relationship Id="rId57" Type="http://schemas.openxmlformats.org/officeDocument/2006/relationships/hyperlink" Target="https://mulka2.com/lapcenter/lapcombat2/runner.jsp?event=4904&amp;file=1&amp;runner=127" TargetMode="External"/><Relationship Id="rId106" Type="http://schemas.openxmlformats.org/officeDocument/2006/relationships/hyperlink" Target="https://mulka2.com/lapcenter/lapcombat2/runner.jsp?event=4904&amp;file=1&amp;runner=176" TargetMode="External"/><Relationship Id="rId114" Type="http://schemas.openxmlformats.org/officeDocument/2006/relationships/hyperlink" Target="https://mulka2.com/lapcenter/lapcombat2/runner.jsp?event=4904&amp;file=1&amp;runner=184" TargetMode="External"/><Relationship Id="rId119" Type="http://schemas.openxmlformats.org/officeDocument/2006/relationships/hyperlink" Target="https://mulka2.com/lapcenter/lapcombat2/runner.jsp?event=4904&amp;file=1&amp;runner=189" TargetMode="External"/><Relationship Id="rId127" Type="http://schemas.openxmlformats.org/officeDocument/2006/relationships/hyperlink" Target="https://mulka2.com/lapcenter/lapcombat2/runner.jsp?event=4904&amp;file=1&amp;runner=197" TargetMode="External"/><Relationship Id="rId10" Type="http://schemas.openxmlformats.org/officeDocument/2006/relationships/hyperlink" Target="https://mulka2.com/lapcenter/lapcombat2/runner.jsp?event=4904&amp;file=1&amp;runner=80" TargetMode="External"/><Relationship Id="rId31" Type="http://schemas.openxmlformats.org/officeDocument/2006/relationships/hyperlink" Target="https://mulka2.com/lapcenter/lapcombat2/runner.jsp?event=4904&amp;file=1&amp;runner=101" TargetMode="External"/><Relationship Id="rId44" Type="http://schemas.openxmlformats.org/officeDocument/2006/relationships/hyperlink" Target="https://mulka2.com/lapcenter/lapcombat2/runner.jsp?event=4904&amp;file=1&amp;runner=114" TargetMode="External"/><Relationship Id="rId52" Type="http://schemas.openxmlformats.org/officeDocument/2006/relationships/hyperlink" Target="https://mulka2.com/lapcenter/lapcombat2/runner.jsp?event=4904&amp;file=1&amp;runner=122" TargetMode="External"/><Relationship Id="rId60" Type="http://schemas.openxmlformats.org/officeDocument/2006/relationships/hyperlink" Target="https://mulka2.com/lapcenter/lapcombat2/runner.jsp?event=4904&amp;file=1&amp;runner=130" TargetMode="External"/><Relationship Id="rId65" Type="http://schemas.openxmlformats.org/officeDocument/2006/relationships/hyperlink" Target="https://mulka2.com/lapcenter/lapcombat2/runner.jsp?event=4904&amp;file=1&amp;runner=135" TargetMode="External"/><Relationship Id="rId73" Type="http://schemas.openxmlformats.org/officeDocument/2006/relationships/hyperlink" Target="https://mulka2.com/lapcenter/lapcombat2/runner.jsp?event=4904&amp;file=1&amp;runner=143" TargetMode="External"/><Relationship Id="rId78" Type="http://schemas.openxmlformats.org/officeDocument/2006/relationships/hyperlink" Target="https://mulka2.com/lapcenter/lapcombat2/runner.jsp?event=4904&amp;file=1&amp;runner=147" TargetMode="External"/><Relationship Id="rId81" Type="http://schemas.openxmlformats.org/officeDocument/2006/relationships/hyperlink" Target="https://mulka2.com/lapcenter/lapcombat2/runner.jsp?event=4904&amp;file=1&amp;runner=151" TargetMode="External"/><Relationship Id="rId86" Type="http://schemas.openxmlformats.org/officeDocument/2006/relationships/hyperlink" Target="https://mulka2.com/lapcenter/lapcombat2/runner.jsp?event=4904&amp;file=1&amp;runner=156" TargetMode="External"/><Relationship Id="rId94" Type="http://schemas.openxmlformats.org/officeDocument/2006/relationships/hyperlink" Target="https://mulka2.com/lapcenter/lapcombat2/runner.jsp?event=4904&amp;file=1&amp;runner=164" TargetMode="External"/><Relationship Id="rId99" Type="http://schemas.openxmlformats.org/officeDocument/2006/relationships/hyperlink" Target="https://mulka2.com/lapcenter/lapcombat2/runner.jsp?event=4904&amp;file=1&amp;runner=169" TargetMode="External"/><Relationship Id="rId101" Type="http://schemas.openxmlformats.org/officeDocument/2006/relationships/hyperlink" Target="https://mulka2.com/lapcenter/lapcombat2/runner.jsp?event=4904&amp;file=1&amp;runner=171" TargetMode="External"/><Relationship Id="rId122" Type="http://schemas.openxmlformats.org/officeDocument/2006/relationships/hyperlink" Target="https://mulka2.com/lapcenter/lapcombat2/runner.jsp?event=4904&amp;file=1&amp;runner=192" TargetMode="External"/><Relationship Id="rId130" Type="http://schemas.openxmlformats.org/officeDocument/2006/relationships/hyperlink" Target="https://mulka2.com/lapcenter/lapcombat2/runner.jsp?event=4904&amp;file=1&amp;runner=221" TargetMode="External"/><Relationship Id="rId135" Type="http://schemas.openxmlformats.org/officeDocument/2006/relationships/hyperlink" Target="https://mulka2.com/lapcenter/lapcombat2/runner.jsp?event=4904&amp;file=1&amp;runner=226" TargetMode="External"/><Relationship Id="rId143" Type="http://schemas.openxmlformats.org/officeDocument/2006/relationships/hyperlink" Target="https://mulka2.com/lapcenter/lapcombat2/runner.jsp?event=4904&amp;file=1&amp;runner=234" TargetMode="External"/><Relationship Id="rId148" Type="http://schemas.openxmlformats.org/officeDocument/2006/relationships/hyperlink" Target="https://mulka2.com/lapcenter/lapcombat2/runner.jsp?event=4904&amp;file=1&amp;runner=239" TargetMode="External"/><Relationship Id="rId151" Type="http://schemas.openxmlformats.org/officeDocument/2006/relationships/printerSettings" Target="../printerSettings/printerSettings13.bin"/><Relationship Id="rId4" Type="http://schemas.openxmlformats.org/officeDocument/2006/relationships/hyperlink" Target="https://mulka2.com/lapcenter/lapcombat2/runner.jsp?event=4904&amp;file=1&amp;runner=74" TargetMode="External"/><Relationship Id="rId9" Type="http://schemas.openxmlformats.org/officeDocument/2006/relationships/hyperlink" Target="https://mulka2.com/lapcenter/lapcombat2/runner.jsp?event=4904&amp;file=1&amp;runner=79" TargetMode="External"/><Relationship Id="rId13" Type="http://schemas.openxmlformats.org/officeDocument/2006/relationships/hyperlink" Target="https://mulka2.com/lapcenter/lapcombat2/runner.jsp?event=4904&amp;file=1&amp;runner=83" TargetMode="External"/><Relationship Id="rId18" Type="http://schemas.openxmlformats.org/officeDocument/2006/relationships/hyperlink" Target="https://mulka2.com/lapcenter/lapcombat2/runner.jsp?event=4904&amp;file=1&amp;runner=88" TargetMode="External"/><Relationship Id="rId39" Type="http://schemas.openxmlformats.org/officeDocument/2006/relationships/hyperlink" Target="https://mulka2.com/lapcenter/lapcombat2/runner.jsp?event=4904&amp;file=1&amp;runner=109" TargetMode="External"/><Relationship Id="rId109" Type="http://schemas.openxmlformats.org/officeDocument/2006/relationships/hyperlink" Target="https://mulka2.com/lapcenter/lapcombat2/runner.jsp?event=4904&amp;file=1&amp;runner=179" TargetMode="External"/><Relationship Id="rId34" Type="http://schemas.openxmlformats.org/officeDocument/2006/relationships/hyperlink" Target="https://mulka2.com/lapcenter/lapcombat2/runner.jsp?event=4904&amp;file=1&amp;runner=104" TargetMode="External"/><Relationship Id="rId50" Type="http://schemas.openxmlformats.org/officeDocument/2006/relationships/hyperlink" Target="https://mulka2.com/lapcenter/lapcombat2/runner.jsp?event=4904&amp;file=1&amp;runner=120" TargetMode="External"/><Relationship Id="rId55" Type="http://schemas.openxmlformats.org/officeDocument/2006/relationships/hyperlink" Target="https://mulka2.com/lapcenter/lapcombat2/runner.jsp?event=4904&amp;file=1&amp;runner=125" TargetMode="External"/><Relationship Id="rId76" Type="http://schemas.openxmlformats.org/officeDocument/2006/relationships/hyperlink" Target="https://mulka2.com/lapcenter/lapcombat2/runner.jsp?event=4904&amp;file=1&amp;runner=146" TargetMode="External"/><Relationship Id="rId97" Type="http://schemas.openxmlformats.org/officeDocument/2006/relationships/hyperlink" Target="https://mulka2.com/lapcenter/lapcombat2/runner.jsp?event=4904&amp;file=1&amp;runner=167" TargetMode="External"/><Relationship Id="rId104" Type="http://schemas.openxmlformats.org/officeDocument/2006/relationships/hyperlink" Target="https://mulka2.com/lapcenter/lapcombat2/runner.jsp?event=4904&amp;file=1&amp;runner=174" TargetMode="External"/><Relationship Id="rId120" Type="http://schemas.openxmlformats.org/officeDocument/2006/relationships/hyperlink" Target="https://mulka2.com/lapcenter/lapcombat2/runner.jsp?event=4904&amp;file=1&amp;runner=190" TargetMode="External"/><Relationship Id="rId125" Type="http://schemas.openxmlformats.org/officeDocument/2006/relationships/hyperlink" Target="https://mulka2.com/lapcenter/lapcombat2/runner.jsp?event=4904&amp;file=1&amp;runner=196" TargetMode="External"/><Relationship Id="rId141" Type="http://schemas.openxmlformats.org/officeDocument/2006/relationships/hyperlink" Target="https://mulka2.com/lapcenter/lapcombat2/runner.jsp?event=4904&amp;file=1&amp;runner=232" TargetMode="External"/><Relationship Id="rId146" Type="http://schemas.openxmlformats.org/officeDocument/2006/relationships/hyperlink" Target="https://mulka2.com/lapcenter/lapcombat2/runner.jsp?event=4904&amp;file=1&amp;runner=237" TargetMode="External"/><Relationship Id="rId7" Type="http://schemas.openxmlformats.org/officeDocument/2006/relationships/hyperlink" Target="https://mulka2.com/lapcenter/lapcombat2/runner.jsp?event=4904&amp;file=1&amp;runner=77" TargetMode="External"/><Relationship Id="rId71" Type="http://schemas.openxmlformats.org/officeDocument/2006/relationships/hyperlink" Target="https://mulka2.com/lapcenter/lapcombat2/runner.jsp?event=4904&amp;file=1&amp;runner=141" TargetMode="External"/><Relationship Id="rId92" Type="http://schemas.openxmlformats.org/officeDocument/2006/relationships/hyperlink" Target="https://mulka2.com/lapcenter/lapcombat2/runner.jsp?event=4904&amp;file=1&amp;runner=162" TargetMode="External"/><Relationship Id="rId2" Type="http://schemas.openxmlformats.org/officeDocument/2006/relationships/hyperlink" Target="https://mulka2.com/lapcenter/lapcombat2/runner.jsp?event=4904&amp;file=1&amp;runner=72" TargetMode="External"/><Relationship Id="rId29" Type="http://schemas.openxmlformats.org/officeDocument/2006/relationships/hyperlink" Target="https://mulka2.com/lapcenter/lapcombat2/runner.jsp?event=4904&amp;file=1&amp;runner=99" TargetMode="External"/><Relationship Id="rId24" Type="http://schemas.openxmlformats.org/officeDocument/2006/relationships/hyperlink" Target="https://mulka2.com/lapcenter/lapcombat2/runner.jsp?event=4904&amp;file=1&amp;runner=94" TargetMode="External"/><Relationship Id="rId40" Type="http://schemas.openxmlformats.org/officeDocument/2006/relationships/hyperlink" Target="https://mulka2.com/lapcenter/lapcombat2/runner.jsp?event=4904&amp;file=1&amp;runner=110" TargetMode="External"/><Relationship Id="rId45" Type="http://schemas.openxmlformats.org/officeDocument/2006/relationships/hyperlink" Target="https://mulka2.com/lapcenter/lapcombat2/runner.jsp?event=4904&amp;file=1&amp;runner=115" TargetMode="External"/><Relationship Id="rId66" Type="http://schemas.openxmlformats.org/officeDocument/2006/relationships/hyperlink" Target="https://mulka2.com/lapcenter/lapcombat2/runner.jsp?event=4904&amp;file=1&amp;runner=136" TargetMode="External"/><Relationship Id="rId87" Type="http://schemas.openxmlformats.org/officeDocument/2006/relationships/hyperlink" Target="https://mulka2.com/lapcenter/lapcombat2/runner.jsp?event=4904&amp;file=1&amp;runner=157" TargetMode="External"/><Relationship Id="rId110" Type="http://schemas.openxmlformats.org/officeDocument/2006/relationships/hyperlink" Target="https://mulka2.com/lapcenter/lapcombat2/runner.jsp?event=4904&amp;file=1&amp;runner=180" TargetMode="External"/><Relationship Id="rId115" Type="http://schemas.openxmlformats.org/officeDocument/2006/relationships/hyperlink" Target="https://mulka2.com/lapcenter/lapcombat2/runner.jsp?event=4904&amp;file=1&amp;runner=185" TargetMode="External"/><Relationship Id="rId131" Type="http://schemas.openxmlformats.org/officeDocument/2006/relationships/hyperlink" Target="https://mulka2.com/lapcenter/lapcombat2/runner.jsp?event=4904&amp;file=1&amp;runner=222" TargetMode="External"/><Relationship Id="rId136" Type="http://schemas.openxmlformats.org/officeDocument/2006/relationships/hyperlink" Target="https://mulka2.com/lapcenter/lapcombat2/runner.jsp?event=4904&amp;file=1&amp;runner=227" TargetMode="External"/><Relationship Id="rId61" Type="http://schemas.openxmlformats.org/officeDocument/2006/relationships/hyperlink" Target="https://mulka2.com/lapcenter/lapcombat2/runner.jsp?event=4904&amp;file=1&amp;runner=132" TargetMode="External"/><Relationship Id="rId82" Type="http://schemas.openxmlformats.org/officeDocument/2006/relationships/hyperlink" Target="https://mulka2.com/lapcenter/lapcombat2/runner.jsp?event=4904&amp;file=1&amp;runner=152" TargetMode="External"/><Relationship Id="rId19" Type="http://schemas.openxmlformats.org/officeDocument/2006/relationships/hyperlink" Target="https://mulka2.com/lapcenter/lapcombat2/runner.jsp?event=4904&amp;file=1&amp;runner=89" TargetMode="External"/><Relationship Id="rId14" Type="http://schemas.openxmlformats.org/officeDocument/2006/relationships/hyperlink" Target="https://mulka2.com/lapcenter/lapcombat2/runner.jsp?event=4904&amp;file=1&amp;runner=84" TargetMode="External"/><Relationship Id="rId30" Type="http://schemas.openxmlformats.org/officeDocument/2006/relationships/hyperlink" Target="https://mulka2.com/lapcenter/lapcombat2/runner.jsp?event=4904&amp;file=1&amp;runner=100" TargetMode="External"/><Relationship Id="rId35" Type="http://schemas.openxmlformats.org/officeDocument/2006/relationships/hyperlink" Target="https://mulka2.com/lapcenter/lapcombat2/runner.jsp?event=4904&amp;file=1&amp;runner=105" TargetMode="External"/><Relationship Id="rId56" Type="http://schemas.openxmlformats.org/officeDocument/2006/relationships/hyperlink" Target="https://mulka2.com/lapcenter/lapcombat2/runner.jsp?event=4904&amp;file=1&amp;runner=126" TargetMode="External"/><Relationship Id="rId77" Type="http://schemas.openxmlformats.org/officeDocument/2006/relationships/hyperlink" Target="https://mulka2.com/lapcenter/lapcombat2/runner.jsp?event=4904&amp;file=1&amp;runner=148" TargetMode="External"/><Relationship Id="rId100" Type="http://schemas.openxmlformats.org/officeDocument/2006/relationships/hyperlink" Target="https://mulka2.com/lapcenter/lapcombat2/runner.jsp?event=4904&amp;file=1&amp;runner=170" TargetMode="External"/><Relationship Id="rId105" Type="http://schemas.openxmlformats.org/officeDocument/2006/relationships/hyperlink" Target="https://mulka2.com/lapcenter/lapcombat2/runner.jsp?event=4904&amp;file=1&amp;runner=175" TargetMode="External"/><Relationship Id="rId126" Type="http://schemas.openxmlformats.org/officeDocument/2006/relationships/hyperlink" Target="https://mulka2.com/lapcenter/lapcombat2/runner.jsp?event=4904&amp;file=1&amp;runner=195" TargetMode="External"/><Relationship Id="rId147" Type="http://schemas.openxmlformats.org/officeDocument/2006/relationships/hyperlink" Target="https://mulka2.com/lapcenter/lapcombat2/runner.jsp?event=4904&amp;file=1&amp;runner=238" TargetMode="External"/><Relationship Id="rId8" Type="http://schemas.openxmlformats.org/officeDocument/2006/relationships/hyperlink" Target="https://mulka2.com/lapcenter/lapcombat2/runner.jsp?event=4904&amp;file=1&amp;runner=78" TargetMode="External"/><Relationship Id="rId51" Type="http://schemas.openxmlformats.org/officeDocument/2006/relationships/hyperlink" Target="https://mulka2.com/lapcenter/lapcombat2/runner.jsp?event=4904&amp;file=1&amp;runner=121" TargetMode="External"/><Relationship Id="rId72" Type="http://schemas.openxmlformats.org/officeDocument/2006/relationships/hyperlink" Target="https://mulka2.com/lapcenter/lapcombat2/runner.jsp?event=4904&amp;file=1&amp;runner=142" TargetMode="External"/><Relationship Id="rId93" Type="http://schemas.openxmlformats.org/officeDocument/2006/relationships/hyperlink" Target="https://mulka2.com/lapcenter/lapcombat2/runner.jsp?event=4904&amp;file=1&amp;runner=163" TargetMode="External"/><Relationship Id="rId98" Type="http://schemas.openxmlformats.org/officeDocument/2006/relationships/hyperlink" Target="https://mulka2.com/lapcenter/lapcombat2/runner.jsp?event=4904&amp;file=1&amp;runner=168" TargetMode="External"/><Relationship Id="rId121" Type="http://schemas.openxmlformats.org/officeDocument/2006/relationships/hyperlink" Target="https://mulka2.com/lapcenter/lapcombat2/runner.jsp?event=4904&amp;file=1&amp;runner=191" TargetMode="External"/><Relationship Id="rId142" Type="http://schemas.openxmlformats.org/officeDocument/2006/relationships/hyperlink" Target="https://mulka2.com/lapcenter/lapcombat2/runner.jsp?event=4904&amp;file=1&amp;runner=233" TargetMode="External"/><Relationship Id="rId3" Type="http://schemas.openxmlformats.org/officeDocument/2006/relationships/hyperlink" Target="https://mulka2.com/lapcenter/lapcombat2/runner.jsp?event=4904&amp;file=1&amp;runner=73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mulka2.com/lapcenter/lapcombat2/runner.jsp?event=4907&amp;file=1&amp;runner=101" TargetMode="External"/><Relationship Id="rId117" Type="http://schemas.openxmlformats.org/officeDocument/2006/relationships/hyperlink" Target="https://mulka2.com/lapcenter/lapcombat2/runner.jsp?event=4907&amp;file=1&amp;runner=193" TargetMode="External"/><Relationship Id="rId21" Type="http://schemas.openxmlformats.org/officeDocument/2006/relationships/hyperlink" Target="https://mulka2.com/lapcenter/lapcombat2/runner.jsp?event=4907&amp;file=1&amp;runner=97" TargetMode="External"/><Relationship Id="rId42" Type="http://schemas.openxmlformats.org/officeDocument/2006/relationships/hyperlink" Target="https://mulka2.com/lapcenter/lapcombat2/runner.jsp?event=4907&amp;file=1&amp;runner=118" TargetMode="External"/><Relationship Id="rId47" Type="http://schemas.openxmlformats.org/officeDocument/2006/relationships/hyperlink" Target="https://mulka2.com/lapcenter/lapcombat2/runner.jsp?event=4907&amp;file=1&amp;runner=123" TargetMode="External"/><Relationship Id="rId63" Type="http://schemas.openxmlformats.org/officeDocument/2006/relationships/hyperlink" Target="https://mulka2.com/lapcenter/lapcombat2/runner.jsp?event=4907&amp;file=1&amp;runner=139" TargetMode="External"/><Relationship Id="rId68" Type="http://schemas.openxmlformats.org/officeDocument/2006/relationships/hyperlink" Target="https://mulka2.com/lapcenter/lapcombat2/runner.jsp?event=4907&amp;file=1&amp;runner=144" TargetMode="External"/><Relationship Id="rId84" Type="http://schemas.openxmlformats.org/officeDocument/2006/relationships/hyperlink" Target="https://mulka2.com/lapcenter/lapcombat2/runner.jsp?event=4907&amp;file=1&amp;runner=160" TargetMode="External"/><Relationship Id="rId89" Type="http://schemas.openxmlformats.org/officeDocument/2006/relationships/hyperlink" Target="https://mulka2.com/lapcenter/lapcombat2/runner.jsp?event=4907&amp;file=1&amp;runner=165" TargetMode="External"/><Relationship Id="rId112" Type="http://schemas.openxmlformats.org/officeDocument/2006/relationships/hyperlink" Target="https://mulka2.com/lapcenter/lapcombat2/runner.jsp?event=4907&amp;file=1&amp;runner=187" TargetMode="External"/><Relationship Id="rId133" Type="http://schemas.openxmlformats.org/officeDocument/2006/relationships/hyperlink" Target="https://mulka2.com/lapcenter/lapcombat2/runner.jsp?event=4907&amp;file=1&amp;runner=209" TargetMode="External"/><Relationship Id="rId138" Type="http://schemas.openxmlformats.org/officeDocument/2006/relationships/hyperlink" Target="https://mulka2.com/lapcenter/lapcombat2/runner.jsp?event=4907&amp;file=1&amp;runner=214" TargetMode="External"/><Relationship Id="rId154" Type="http://schemas.openxmlformats.org/officeDocument/2006/relationships/hyperlink" Target="https://mulka2.com/lapcenter/lapcombat2/runner.jsp?event=4907&amp;file=1&amp;runner=332" TargetMode="External"/><Relationship Id="rId159" Type="http://schemas.openxmlformats.org/officeDocument/2006/relationships/hyperlink" Target="https://mulka2.com/lapcenter/lapcombat2/runner.jsp?event=4907&amp;file=1&amp;runner=337" TargetMode="External"/><Relationship Id="rId170" Type="http://schemas.openxmlformats.org/officeDocument/2006/relationships/hyperlink" Target="https://mulka2.com/lapcenter/lapcombat2/runner.jsp?event=4907&amp;file=1&amp;runner=348" TargetMode="External"/><Relationship Id="rId16" Type="http://schemas.openxmlformats.org/officeDocument/2006/relationships/hyperlink" Target="https://mulka2.com/lapcenter/lapcombat2/runner.jsp?event=4907&amp;file=1&amp;runner=92" TargetMode="External"/><Relationship Id="rId107" Type="http://schemas.openxmlformats.org/officeDocument/2006/relationships/hyperlink" Target="https://mulka2.com/lapcenter/lapcombat2/runner.jsp?event=4907&amp;file=1&amp;runner=183" TargetMode="External"/><Relationship Id="rId11" Type="http://schemas.openxmlformats.org/officeDocument/2006/relationships/hyperlink" Target="https://mulka2.com/lapcenter/lapcombat2/runner.jsp?event=4907&amp;file=1&amp;runner=87" TargetMode="External"/><Relationship Id="rId32" Type="http://schemas.openxmlformats.org/officeDocument/2006/relationships/hyperlink" Target="https://mulka2.com/lapcenter/lapcombat2/runner.jsp?event=4907&amp;file=1&amp;runner=108" TargetMode="External"/><Relationship Id="rId37" Type="http://schemas.openxmlformats.org/officeDocument/2006/relationships/hyperlink" Target="https://mulka2.com/lapcenter/lapcombat2/runner.jsp?event=4907&amp;file=1&amp;runner=113" TargetMode="External"/><Relationship Id="rId53" Type="http://schemas.openxmlformats.org/officeDocument/2006/relationships/hyperlink" Target="https://mulka2.com/lapcenter/lapcombat2/runner.jsp?event=4907&amp;file=1&amp;runner=129" TargetMode="External"/><Relationship Id="rId58" Type="http://schemas.openxmlformats.org/officeDocument/2006/relationships/hyperlink" Target="https://mulka2.com/lapcenter/lapcombat2/runner.jsp?event=4907&amp;file=1&amp;runner=134" TargetMode="External"/><Relationship Id="rId74" Type="http://schemas.openxmlformats.org/officeDocument/2006/relationships/hyperlink" Target="https://mulka2.com/lapcenter/lapcombat2/runner.jsp?event=4907&amp;file=1&amp;runner=150" TargetMode="External"/><Relationship Id="rId79" Type="http://schemas.openxmlformats.org/officeDocument/2006/relationships/hyperlink" Target="https://mulka2.com/lapcenter/lapcombat2/runner.jsp?event=4907&amp;file=1&amp;runner=155" TargetMode="External"/><Relationship Id="rId102" Type="http://schemas.openxmlformats.org/officeDocument/2006/relationships/hyperlink" Target="https://mulka2.com/lapcenter/lapcombat2/runner.jsp?event=4907&amp;file=1&amp;runner=178" TargetMode="External"/><Relationship Id="rId123" Type="http://schemas.openxmlformats.org/officeDocument/2006/relationships/hyperlink" Target="https://mulka2.com/lapcenter/lapcombat2/runner.jsp?event=4907&amp;file=1&amp;runner=199" TargetMode="External"/><Relationship Id="rId128" Type="http://schemas.openxmlformats.org/officeDocument/2006/relationships/hyperlink" Target="https://mulka2.com/lapcenter/lapcombat2/runner.jsp?event=4907&amp;file=1&amp;runner=204" TargetMode="External"/><Relationship Id="rId144" Type="http://schemas.openxmlformats.org/officeDocument/2006/relationships/hyperlink" Target="https://mulka2.com/lapcenter/lapcombat2/runner.jsp?event=4907&amp;file=1&amp;runner=322" TargetMode="External"/><Relationship Id="rId149" Type="http://schemas.openxmlformats.org/officeDocument/2006/relationships/hyperlink" Target="https://mulka2.com/lapcenter/lapcombat2/runner.jsp?event=4907&amp;file=1&amp;runner=327" TargetMode="External"/><Relationship Id="rId5" Type="http://schemas.openxmlformats.org/officeDocument/2006/relationships/hyperlink" Target="https://mulka2.com/lapcenter/lapcombat2/runner.jsp?event=4907&amp;file=1&amp;runner=81" TargetMode="External"/><Relationship Id="rId90" Type="http://schemas.openxmlformats.org/officeDocument/2006/relationships/hyperlink" Target="https://mulka2.com/lapcenter/lapcombat2/runner.jsp?event=4907&amp;file=1&amp;runner=166" TargetMode="External"/><Relationship Id="rId95" Type="http://schemas.openxmlformats.org/officeDocument/2006/relationships/hyperlink" Target="https://mulka2.com/lapcenter/lapcombat2/runner.jsp?event=4907&amp;file=1&amp;runner=171" TargetMode="External"/><Relationship Id="rId160" Type="http://schemas.openxmlformats.org/officeDocument/2006/relationships/hyperlink" Target="https://mulka2.com/lapcenter/lapcombat2/runner.jsp?event=4907&amp;file=1&amp;runner=338" TargetMode="External"/><Relationship Id="rId165" Type="http://schemas.openxmlformats.org/officeDocument/2006/relationships/hyperlink" Target="https://mulka2.com/lapcenter/lapcombat2/runner.jsp?event=4907&amp;file=1&amp;runner=343" TargetMode="External"/><Relationship Id="rId22" Type="http://schemas.openxmlformats.org/officeDocument/2006/relationships/hyperlink" Target="https://mulka2.com/lapcenter/lapcombat2/runner.jsp?event=4907&amp;file=1&amp;runner=98" TargetMode="External"/><Relationship Id="rId27" Type="http://schemas.openxmlformats.org/officeDocument/2006/relationships/hyperlink" Target="https://mulka2.com/lapcenter/lapcombat2/runner.jsp?event=4907&amp;file=1&amp;runner=103" TargetMode="External"/><Relationship Id="rId43" Type="http://schemas.openxmlformats.org/officeDocument/2006/relationships/hyperlink" Target="https://mulka2.com/lapcenter/lapcombat2/runner.jsp?event=4907&amp;file=1&amp;runner=119" TargetMode="External"/><Relationship Id="rId48" Type="http://schemas.openxmlformats.org/officeDocument/2006/relationships/hyperlink" Target="https://mulka2.com/lapcenter/lapcombat2/runner.jsp?event=4907&amp;file=1&amp;runner=124" TargetMode="External"/><Relationship Id="rId64" Type="http://schemas.openxmlformats.org/officeDocument/2006/relationships/hyperlink" Target="https://mulka2.com/lapcenter/lapcombat2/runner.jsp?event=4907&amp;file=1&amp;runner=140" TargetMode="External"/><Relationship Id="rId69" Type="http://schemas.openxmlformats.org/officeDocument/2006/relationships/hyperlink" Target="https://mulka2.com/lapcenter/lapcombat2/runner.jsp?event=4907&amp;file=1&amp;runner=145" TargetMode="External"/><Relationship Id="rId113" Type="http://schemas.openxmlformats.org/officeDocument/2006/relationships/hyperlink" Target="https://mulka2.com/lapcenter/lapcombat2/runner.jsp?event=4907&amp;file=1&amp;runner=189" TargetMode="External"/><Relationship Id="rId118" Type="http://schemas.openxmlformats.org/officeDocument/2006/relationships/hyperlink" Target="https://mulka2.com/lapcenter/lapcombat2/runner.jsp?event=4907&amp;file=1&amp;runner=194" TargetMode="External"/><Relationship Id="rId134" Type="http://schemas.openxmlformats.org/officeDocument/2006/relationships/hyperlink" Target="https://mulka2.com/lapcenter/lapcombat2/runner.jsp?event=4907&amp;file=1&amp;runner=210" TargetMode="External"/><Relationship Id="rId139" Type="http://schemas.openxmlformats.org/officeDocument/2006/relationships/hyperlink" Target="https://mulka2.com/lapcenter/lapcombat2/runner.jsp?event=4907&amp;file=1&amp;runner=215" TargetMode="External"/><Relationship Id="rId80" Type="http://schemas.openxmlformats.org/officeDocument/2006/relationships/hyperlink" Target="https://mulka2.com/lapcenter/lapcombat2/runner.jsp?event=4907&amp;file=1&amp;runner=156" TargetMode="External"/><Relationship Id="rId85" Type="http://schemas.openxmlformats.org/officeDocument/2006/relationships/hyperlink" Target="https://mulka2.com/lapcenter/lapcombat2/runner.jsp?event=4907&amp;file=1&amp;runner=161" TargetMode="External"/><Relationship Id="rId150" Type="http://schemas.openxmlformats.org/officeDocument/2006/relationships/hyperlink" Target="https://mulka2.com/lapcenter/lapcombat2/runner.jsp?event=4907&amp;file=1&amp;runner=328" TargetMode="External"/><Relationship Id="rId155" Type="http://schemas.openxmlformats.org/officeDocument/2006/relationships/hyperlink" Target="https://mulka2.com/lapcenter/lapcombat2/runner.jsp?event=4907&amp;file=1&amp;runner=333" TargetMode="External"/><Relationship Id="rId171" Type="http://schemas.openxmlformats.org/officeDocument/2006/relationships/hyperlink" Target="https://mulka2.com/lapcenter/lapcombat2/runner.jsp?event=4907&amp;file=1&amp;runner=349" TargetMode="External"/><Relationship Id="rId12" Type="http://schemas.openxmlformats.org/officeDocument/2006/relationships/hyperlink" Target="https://mulka2.com/lapcenter/lapcombat2/runner.jsp?event=4907&amp;file=1&amp;runner=88" TargetMode="External"/><Relationship Id="rId17" Type="http://schemas.openxmlformats.org/officeDocument/2006/relationships/hyperlink" Target="https://mulka2.com/lapcenter/lapcombat2/runner.jsp?event=4907&amp;file=1&amp;runner=93" TargetMode="External"/><Relationship Id="rId33" Type="http://schemas.openxmlformats.org/officeDocument/2006/relationships/hyperlink" Target="https://mulka2.com/lapcenter/lapcombat2/runner.jsp?event=4907&amp;file=1&amp;runner=109" TargetMode="External"/><Relationship Id="rId38" Type="http://schemas.openxmlformats.org/officeDocument/2006/relationships/hyperlink" Target="https://mulka2.com/lapcenter/lapcombat2/runner.jsp?event=4907&amp;file=1&amp;runner=114" TargetMode="External"/><Relationship Id="rId59" Type="http://schemas.openxmlformats.org/officeDocument/2006/relationships/hyperlink" Target="https://mulka2.com/lapcenter/lapcombat2/runner.jsp?event=4907&amp;file=1&amp;runner=135" TargetMode="External"/><Relationship Id="rId103" Type="http://schemas.openxmlformats.org/officeDocument/2006/relationships/hyperlink" Target="https://mulka2.com/lapcenter/lapcombat2/runner.jsp?event=4907&amp;file=1&amp;runner=179" TargetMode="External"/><Relationship Id="rId108" Type="http://schemas.openxmlformats.org/officeDocument/2006/relationships/hyperlink" Target="https://mulka2.com/lapcenter/lapcombat2/runner.jsp?event=4907&amp;file=1&amp;runner=184" TargetMode="External"/><Relationship Id="rId124" Type="http://schemas.openxmlformats.org/officeDocument/2006/relationships/hyperlink" Target="https://mulka2.com/lapcenter/lapcombat2/runner.jsp?event=4907&amp;file=1&amp;runner=200" TargetMode="External"/><Relationship Id="rId129" Type="http://schemas.openxmlformats.org/officeDocument/2006/relationships/hyperlink" Target="https://mulka2.com/lapcenter/lapcombat2/runner.jsp?event=4907&amp;file=1&amp;runner=205" TargetMode="External"/><Relationship Id="rId54" Type="http://schemas.openxmlformats.org/officeDocument/2006/relationships/hyperlink" Target="https://mulka2.com/lapcenter/lapcombat2/runner.jsp?event=4907&amp;file=1&amp;runner=130" TargetMode="External"/><Relationship Id="rId70" Type="http://schemas.openxmlformats.org/officeDocument/2006/relationships/hyperlink" Target="https://mulka2.com/lapcenter/lapcombat2/runner.jsp?event=4907&amp;file=1&amp;runner=146" TargetMode="External"/><Relationship Id="rId75" Type="http://schemas.openxmlformats.org/officeDocument/2006/relationships/hyperlink" Target="https://mulka2.com/lapcenter/lapcombat2/runner.jsp?event=4907&amp;file=1&amp;runner=151" TargetMode="External"/><Relationship Id="rId91" Type="http://schemas.openxmlformats.org/officeDocument/2006/relationships/hyperlink" Target="https://mulka2.com/lapcenter/lapcombat2/runner.jsp?event=4907&amp;file=1&amp;runner=167" TargetMode="External"/><Relationship Id="rId96" Type="http://schemas.openxmlformats.org/officeDocument/2006/relationships/hyperlink" Target="https://mulka2.com/lapcenter/lapcombat2/runner.jsp?event=4907&amp;file=1&amp;runner=172" TargetMode="External"/><Relationship Id="rId140" Type="http://schemas.openxmlformats.org/officeDocument/2006/relationships/hyperlink" Target="https://mulka2.com/lapcenter/lapcombat2/runner.jsp?event=4907&amp;file=1&amp;runner=216" TargetMode="External"/><Relationship Id="rId145" Type="http://schemas.openxmlformats.org/officeDocument/2006/relationships/hyperlink" Target="https://mulka2.com/lapcenter/lapcombat2/runner.jsp?event=4907&amp;file=1&amp;runner=323" TargetMode="External"/><Relationship Id="rId161" Type="http://schemas.openxmlformats.org/officeDocument/2006/relationships/hyperlink" Target="https://mulka2.com/lapcenter/lapcombat2/runner.jsp?event=4907&amp;file=1&amp;runner=339" TargetMode="External"/><Relationship Id="rId166" Type="http://schemas.openxmlformats.org/officeDocument/2006/relationships/hyperlink" Target="https://mulka2.com/lapcenter/lapcombat2/runner.jsp?event=4907&amp;file=1&amp;runner=344" TargetMode="External"/><Relationship Id="rId1" Type="http://schemas.openxmlformats.org/officeDocument/2006/relationships/hyperlink" Target="https://mulka2.com/lapcenter/lapcombat2/runner.jsp?event=4907&amp;file=1&amp;runner=77" TargetMode="External"/><Relationship Id="rId6" Type="http://schemas.openxmlformats.org/officeDocument/2006/relationships/hyperlink" Target="https://mulka2.com/lapcenter/lapcombat2/runner.jsp?event=4907&amp;file=1&amp;runner=82" TargetMode="External"/><Relationship Id="rId15" Type="http://schemas.openxmlformats.org/officeDocument/2006/relationships/hyperlink" Target="https://mulka2.com/lapcenter/lapcombat2/runner.jsp?event=4907&amp;file=1&amp;runner=91" TargetMode="External"/><Relationship Id="rId23" Type="http://schemas.openxmlformats.org/officeDocument/2006/relationships/hyperlink" Target="https://mulka2.com/lapcenter/lapcombat2/runner.jsp?event=4907&amp;file=1&amp;runner=99" TargetMode="External"/><Relationship Id="rId28" Type="http://schemas.openxmlformats.org/officeDocument/2006/relationships/hyperlink" Target="https://mulka2.com/lapcenter/lapcombat2/runner.jsp?event=4907&amp;file=1&amp;runner=104" TargetMode="External"/><Relationship Id="rId36" Type="http://schemas.openxmlformats.org/officeDocument/2006/relationships/hyperlink" Target="https://mulka2.com/lapcenter/lapcombat2/runner.jsp?event=4907&amp;file=1&amp;runner=112" TargetMode="External"/><Relationship Id="rId49" Type="http://schemas.openxmlformats.org/officeDocument/2006/relationships/hyperlink" Target="https://mulka2.com/lapcenter/lapcombat2/runner.jsp?event=4907&amp;file=1&amp;runner=125" TargetMode="External"/><Relationship Id="rId57" Type="http://schemas.openxmlformats.org/officeDocument/2006/relationships/hyperlink" Target="https://mulka2.com/lapcenter/lapcombat2/runner.jsp?event=4907&amp;file=1&amp;runner=133" TargetMode="External"/><Relationship Id="rId106" Type="http://schemas.openxmlformats.org/officeDocument/2006/relationships/hyperlink" Target="https://mulka2.com/lapcenter/lapcombat2/runner.jsp?event=4907&amp;file=1&amp;runner=182" TargetMode="External"/><Relationship Id="rId114" Type="http://schemas.openxmlformats.org/officeDocument/2006/relationships/hyperlink" Target="https://mulka2.com/lapcenter/lapcombat2/runner.jsp?event=4907&amp;file=1&amp;runner=190" TargetMode="External"/><Relationship Id="rId119" Type="http://schemas.openxmlformats.org/officeDocument/2006/relationships/hyperlink" Target="https://mulka2.com/lapcenter/lapcombat2/runner.jsp?event=4907&amp;file=1&amp;runner=195" TargetMode="External"/><Relationship Id="rId127" Type="http://schemas.openxmlformats.org/officeDocument/2006/relationships/hyperlink" Target="https://mulka2.com/lapcenter/lapcombat2/runner.jsp?event=4907&amp;file=1&amp;runner=203" TargetMode="External"/><Relationship Id="rId10" Type="http://schemas.openxmlformats.org/officeDocument/2006/relationships/hyperlink" Target="https://mulka2.com/lapcenter/lapcombat2/runner.jsp?event=4907&amp;file=1&amp;runner=86" TargetMode="External"/><Relationship Id="rId31" Type="http://schemas.openxmlformats.org/officeDocument/2006/relationships/hyperlink" Target="https://mulka2.com/lapcenter/lapcombat2/runner.jsp?event=4907&amp;file=1&amp;runner=107" TargetMode="External"/><Relationship Id="rId44" Type="http://schemas.openxmlformats.org/officeDocument/2006/relationships/hyperlink" Target="https://mulka2.com/lapcenter/lapcombat2/runner.jsp?event=4907&amp;file=1&amp;runner=120" TargetMode="External"/><Relationship Id="rId52" Type="http://schemas.openxmlformats.org/officeDocument/2006/relationships/hyperlink" Target="https://mulka2.com/lapcenter/lapcombat2/runner.jsp?event=4907&amp;file=1&amp;runner=128" TargetMode="External"/><Relationship Id="rId60" Type="http://schemas.openxmlformats.org/officeDocument/2006/relationships/hyperlink" Target="https://mulka2.com/lapcenter/lapcombat2/runner.jsp?event=4907&amp;file=1&amp;runner=136" TargetMode="External"/><Relationship Id="rId65" Type="http://schemas.openxmlformats.org/officeDocument/2006/relationships/hyperlink" Target="https://mulka2.com/lapcenter/lapcombat2/runner.jsp?event=4907&amp;file=1&amp;runner=141" TargetMode="External"/><Relationship Id="rId73" Type="http://schemas.openxmlformats.org/officeDocument/2006/relationships/hyperlink" Target="https://mulka2.com/lapcenter/lapcombat2/runner.jsp?event=4907&amp;file=1&amp;runner=149" TargetMode="External"/><Relationship Id="rId78" Type="http://schemas.openxmlformats.org/officeDocument/2006/relationships/hyperlink" Target="https://mulka2.com/lapcenter/lapcombat2/runner.jsp?event=4907&amp;file=1&amp;runner=154" TargetMode="External"/><Relationship Id="rId81" Type="http://schemas.openxmlformats.org/officeDocument/2006/relationships/hyperlink" Target="https://mulka2.com/lapcenter/lapcombat2/runner.jsp?event=4907&amp;file=1&amp;runner=157" TargetMode="External"/><Relationship Id="rId86" Type="http://schemas.openxmlformats.org/officeDocument/2006/relationships/hyperlink" Target="https://mulka2.com/lapcenter/lapcombat2/runner.jsp?event=4907&amp;file=1&amp;runner=162" TargetMode="External"/><Relationship Id="rId94" Type="http://schemas.openxmlformats.org/officeDocument/2006/relationships/hyperlink" Target="https://mulka2.com/lapcenter/lapcombat2/runner.jsp?event=4907&amp;file=1&amp;runner=170" TargetMode="External"/><Relationship Id="rId99" Type="http://schemas.openxmlformats.org/officeDocument/2006/relationships/hyperlink" Target="https://mulka2.com/lapcenter/lapcombat2/runner.jsp?event=4907&amp;file=1&amp;runner=175" TargetMode="External"/><Relationship Id="rId101" Type="http://schemas.openxmlformats.org/officeDocument/2006/relationships/hyperlink" Target="https://mulka2.com/lapcenter/lapcombat2/runner.jsp?event=4907&amp;file=1&amp;runner=177" TargetMode="External"/><Relationship Id="rId122" Type="http://schemas.openxmlformats.org/officeDocument/2006/relationships/hyperlink" Target="https://mulka2.com/lapcenter/lapcombat2/runner.jsp?event=4907&amp;file=1&amp;runner=198" TargetMode="External"/><Relationship Id="rId130" Type="http://schemas.openxmlformats.org/officeDocument/2006/relationships/hyperlink" Target="https://mulka2.com/lapcenter/lapcombat2/runner.jsp?event=4907&amp;file=1&amp;runner=206" TargetMode="External"/><Relationship Id="rId135" Type="http://schemas.openxmlformats.org/officeDocument/2006/relationships/hyperlink" Target="https://mulka2.com/lapcenter/lapcombat2/runner.jsp?event=4907&amp;file=1&amp;runner=211" TargetMode="External"/><Relationship Id="rId143" Type="http://schemas.openxmlformats.org/officeDocument/2006/relationships/hyperlink" Target="https://mulka2.com/lapcenter/lapcombat2/runner.jsp?event=4907&amp;file=1&amp;runner=218" TargetMode="External"/><Relationship Id="rId148" Type="http://schemas.openxmlformats.org/officeDocument/2006/relationships/hyperlink" Target="https://mulka2.com/lapcenter/lapcombat2/runner.jsp?event=4907&amp;file=1&amp;runner=326" TargetMode="External"/><Relationship Id="rId151" Type="http://schemas.openxmlformats.org/officeDocument/2006/relationships/hyperlink" Target="https://mulka2.com/lapcenter/lapcombat2/runner.jsp?event=4907&amp;file=1&amp;runner=329" TargetMode="External"/><Relationship Id="rId156" Type="http://schemas.openxmlformats.org/officeDocument/2006/relationships/hyperlink" Target="https://mulka2.com/lapcenter/lapcombat2/runner.jsp?event=4907&amp;file=1&amp;runner=334" TargetMode="External"/><Relationship Id="rId164" Type="http://schemas.openxmlformats.org/officeDocument/2006/relationships/hyperlink" Target="https://mulka2.com/lapcenter/lapcombat2/runner.jsp?event=4907&amp;file=1&amp;runner=342" TargetMode="External"/><Relationship Id="rId169" Type="http://schemas.openxmlformats.org/officeDocument/2006/relationships/hyperlink" Target="https://mulka2.com/lapcenter/lapcombat2/runner.jsp?event=4907&amp;file=1&amp;runner=347" TargetMode="External"/><Relationship Id="rId4" Type="http://schemas.openxmlformats.org/officeDocument/2006/relationships/hyperlink" Target="https://mulka2.com/lapcenter/lapcombat2/runner.jsp?event=4907&amp;file=1&amp;runner=80" TargetMode="External"/><Relationship Id="rId9" Type="http://schemas.openxmlformats.org/officeDocument/2006/relationships/hyperlink" Target="https://mulka2.com/lapcenter/lapcombat2/runner.jsp?event=4907&amp;file=1&amp;runner=85" TargetMode="External"/><Relationship Id="rId172" Type="http://schemas.openxmlformats.org/officeDocument/2006/relationships/hyperlink" Target="https://mulka2.com/lapcenter/lapcombat2/runner.jsp?event=4907&amp;file=1&amp;runner=350" TargetMode="External"/><Relationship Id="rId13" Type="http://schemas.openxmlformats.org/officeDocument/2006/relationships/hyperlink" Target="https://mulka2.com/lapcenter/lapcombat2/runner.jsp?event=4907&amp;file=1&amp;runner=89" TargetMode="External"/><Relationship Id="rId18" Type="http://schemas.openxmlformats.org/officeDocument/2006/relationships/hyperlink" Target="https://mulka2.com/lapcenter/lapcombat2/runner.jsp?event=4907&amp;file=1&amp;runner=94" TargetMode="External"/><Relationship Id="rId39" Type="http://schemas.openxmlformats.org/officeDocument/2006/relationships/hyperlink" Target="https://mulka2.com/lapcenter/lapcombat2/runner.jsp?event=4907&amp;file=1&amp;runner=115" TargetMode="External"/><Relationship Id="rId109" Type="http://schemas.openxmlformats.org/officeDocument/2006/relationships/hyperlink" Target="https://mulka2.com/lapcenter/lapcombat2/runner.jsp?event=4907&amp;file=1&amp;runner=185" TargetMode="External"/><Relationship Id="rId34" Type="http://schemas.openxmlformats.org/officeDocument/2006/relationships/hyperlink" Target="https://mulka2.com/lapcenter/lapcombat2/runner.jsp?event=4907&amp;file=1&amp;runner=110" TargetMode="External"/><Relationship Id="rId50" Type="http://schemas.openxmlformats.org/officeDocument/2006/relationships/hyperlink" Target="https://mulka2.com/lapcenter/lapcombat2/runner.jsp?event=4907&amp;file=1&amp;runner=126" TargetMode="External"/><Relationship Id="rId55" Type="http://schemas.openxmlformats.org/officeDocument/2006/relationships/hyperlink" Target="https://mulka2.com/lapcenter/lapcombat2/runner.jsp?event=4907&amp;file=1&amp;runner=131" TargetMode="External"/><Relationship Id="rId76" Type="http://schemas.openxmlformats.org/officeDocument/2006/relationships/hyperlink" Target="https://mulka2.com/lapcenter/lapcombat2/runner.jsp?event=4907&amp;file=1&amp;runner=152" TargetMode="External"/><Relationship Id="rId97" Type="http://schemas.openxmlformats.org/officeDocument/2006/relationships/hyperlink" Target="https://mulka2.com/lapcenter/lapcombat2/runner.jsp?event=4907&amp;file=1&amp;runner=173" TargetMode="External"/><Relationship Id="rId104" Type="http://schemas.openxmlformats.org/officeDocument/2006/relationships/hyperlink" Target="https://mulka2.com/lapcenter/lapcombat2/runner.jsp?event=4907&amp;file=1&amp;runner=180" TargetMode="External"/><Relationship Id="rId120" Type="http://schemas.openxmlformats.org/officeDocument/2006/relationships/hyperlink" Target="https://mulka2.com/lapcenter/lapcombat2/runner.jsp?event=4907&amp;file=1&amp;runner=196" TargetMode="External"/><Relationship Id="rId125" Type="http://schemas.openxmlformats.org/officeDocument/2006/relationships/hyperlink" Target="https://mulka2.com/lapcenter/lapcombat2/runner.jsp?event=4907&amp;file=1&amp;runner=201" TargetMode="External"/><Relationship Id="rId141" Type="http://schemas.openxmlformats.org/officeDocument/2006/relationships/hyperlink" Target="https://mulka2.com/lapcenter/lapcombat2/runner.jsp?event=4907&amp;file=1&amp;runner=219" TargetMode="External"/><Relationship Id="rId146" Type="http://schemas.openxmlformats.org/officeDocument/2006/relationships/hyperlink" Target="https://mulka2.com/lapcenter/lapcombat2/runner.jsp?event=4907&amp;file=1&amp;runner=324" TargetMode="External"/><Relationship Id="rId167" Type="http://schemas.openxmlformats.org/officeDocument/2006/relationships/hyperlink" Target="https://mulka2.com/lapcenter/lapcombat2/runner.jsp?event=4907&amp;file=1&amp;runner=345" TargetMode="External"/><Relationship Id="rId7" Type="http://schemas.openxmlformats.org/officeDocument/2006/relationships/hyperlink" Target="https://mulka2.com/lapcenter/lapcombat2/runner.jsp?event=4907&amp;file=1&amp;runner=83" TargetMode="External"/><Relationship Id="rId71" Type="http://schemas.openxmlformats.org/officeDocument/2006/relationships/hyperlink" Target="https://mulka2.com/lapcenter/lapcombat2/runner.jsp?event=4907&amp;file=1&amp;runner=147" TargetMode="External"/><Relationship Id="rId92" Type="http://schemas.openxmlformats.org/officeDocument/2006/relationships/hyperlink" Target="https://mulka2.com/lapcenter/lapcombat2/runner.jsp?event=4907&amp;file=1&amp;runner=168" TargetMode="External"/><Relationship Id="rId162" Type="http://schemas.openxmlformats.org/officeDocument/2006/relationships/hyperlink" Target="https://mulka2.com/lapcenter/lapcombat2/runner.jsp?event=4907&amp;file=1&amp;runner=340" TargetMode="External"/><Relationship Id="rId2" Type="http://schemas.openxmlformats.org/officeDocument/2006/relationships/hyperlink" Target="https://mulka2.com/lapcenter/lapcombat2/runner.jsp?event=4907&amp;file=1&amp;runner=78" TargetMode="External"/><Relationship Id="rId29" Type="http://schemas.openxmlformats.org/officeDocument/2006/relationships/hyperlink" Target="https://mulka2.com/lapcenter/lapcombat2/runner.jsp?event=4907&amp;file=1&amp;runner=105" TargetMode="External"/><Relationship Id="rId24" Type="http://schemas.openxmlformats.org/officeDocument/2006/relationships/hyperlink" Target="https://mulka2.com/lapcenter/lapcombat2/runner.jsp?event=4907&amp;file=1&amp;runner=100" TargetMode="External"/><Relationship Id="rId40" Type="http://schemas.openxmlformats.org/officeDocument/2006/relationships/hyperlink" Target="https://mulka2.com/lapcenter/lapcombat2/runner.jsp?event=4907&amp;file=1&amp;runner=116" TargetMode="External"/><Relationship Id="rId45" Type="http://schemas.openxmlformats.org/officeDocument/2006/relationships/hyperlink" Target="https://mulka2.com/lapcenter/lapcombat2/runner.jsp?event=4907&amp;file=1&amp;runner=121" TargetMode="External"/><Relationship Id="rId66" Type="http://schemas.openxmlformats.org/officeDocument/2006/relationships/hyperlink" Target="https://mulka2.com/lapcenter/lapcombat2/runner.jsp?event=4907&amp;file=1&amp;runner=142" TargetMode="External"/><Relationship Id="rId87" Type="http://schemas.openxmlformats.org/officeDocument/2006/relationships/hyperlink" Target="https://mulka2.com/lapcenter/lapcombat2/runner.jsp?event=4907&amp;file=1&amp;runner=163" TargetMode="External"/><Relationship Id="rId110" Type="http://schemas.openxmlformats.org/officeDocument/2006/relationships/hyperlink" Target="https://mulka2.com/lapcenter/lapcombat2/runner.jsp?event=4907&amp;file=1&amp;runner=186" TargetMode="External"/><Relationship Id="rId115" Type="http://schemas.openxmlformats.org/officeDocument/2006/relationships/hyperlink" Target="https://mulka2.com/lapcenter/lapcombat2/runner.jsp?event=4907&amp;file=1&amp;runner=191" TargetMode="External"/><Relationship Id="rId131" Type="http://schemas.openxmlformats.org/officeDocument/2006/relationships/hyperlink" Target="https://mulka2.com/lapcenter/lapcombat2/runner.jsp?event=4907&amp;file=1&amp;runner=207" TargetMode="External"/><Relationship Id="rId136" Type="http://schemas.openxmlformats.org/officeDocument/2006/relationships/hyperlink" Target="https://mulka2.com/lapcenter/lapcombat2/runner.jsp?event=4907&amp;file=1&amp;runner=212" TargetMode="External"/><Relationship Id="rId157" Type="http://schemas.openxmlformats.org/officeDocument/2006/relationships/hyperlink" Target="https://mulka2.com/lapcenter/lapcombat2/runner.jsp?event=4907&amp;file=1&amp;runner=335" TargetMode="External"/><Relationship Id="rId61" Type="http://schemas.openxmlformats.org/officeDocument/2006/relationships/hyperlink" Target="https://mulka2.com/lapcenter/lapcombat2/runner.jsp?event=4907&amp;file=1&amp;runner=137" TargetMode="External"/><Relationship Id="rId82" Type="http://schemas.openxmlformats.org/officeDocument/2006/relationships/hyperlink" Target="https://mulka2.com/lapcenter/lapcombat2/runner.jsp?event=4907&amp;file=1&amp;runner=158" TargetMode="External"/><Relationship Id="rId152" Type="http://schemas.openxmlformats.org/officeDocument/2006/relationships/hyperlink" Target="https://mulka2.com/lapcenter/lapcombat2/runner.jsp?event=4907&amp;file=1&amp;runner=330" TargetMode="External"/><Relationship Id="rId173" Type="http://schemas.openxmlformats.org/officeDocument/2006/relationships/printerSettings" Target="../printerSettings/printerSettings14.bin"/><Relationship Id="rId19" Type="http://schemas.openxmlformats.org/officeDocument/2006/relationships/hyperlink" Target="https://mulka2.com/lapcenter/lapcombat2/runner.jsp?event=4907&amp;file=1&amp;runner=95" TargetMode="External"/><Relationship Id="rId14" Type="http://schemas.openxmlformats.org/officeDocument/2006/relationships/hyperlink" Target="https://mulka2.com/lapcenter/lapcombat2/runner.jsp?event=4907&amp;file=1&amp;runner=90" TargetMode="External"/><Relationship Id="rId30" Type="http://schemas.openxmlformats.org/officeDocument/2006/relationships/hyperlink" Target="https://mulka2.com/lapcenter/lapcombat2/runner.jsp?event=4907&amp;file=1&amp;runner=106" TargetMode="External"/><Relationship Id="rId35" Type="http://schemas.openxmlformats.org/officeDocument/2006/relationships/hyperlink" Target="https://mulka2.com/lapcenter/lapcombat2/runner.jsp?event=4907&amp;file=1&amp;runner=111" TargetMode="External"/><Relationship Id="rId56" Type="http://schemas.openxmlformats.org/officeDocument/2006/relationships/hyperlink" Target="https://mulka2.com/lapcenter/lapcombat2/runner.jsp?event=4907&amp;file=1&amp;runner=132" TargetMode="External"/><Relationship Id="rId77" Type="http://schemas.openxmlformats.org/officeDocument/2006/relationships/hyperlink" Target="https://mulka2.com/lapcenter/lapcombat2/runner.jsp?event=4907&amp;file=1&amp;runner=153" TargetMode="External"/><Relationship Id="rId100" Type="http://schemas.openxmlformats.org/officeDocument/2006/relationships/hyperlink" Target="https://mulka2.com/lapcenter/lapcombat2/runner.jsp?event=4907&amp;file=1&amp;runner=176" TargetMode="External"/><Relationship Id="rId105" Type="http://schemas.openxmlformats.org/officeDocument/2006/relationships/hyperlink" Target="https://mulka2.com/lapcenter/lapcombat2/runner.jsp?event=4907&amp;file=1&amp;runner=181" TargetMode="External"/><Relationship Id="rId126" Type="http://schemas.openxmlformats.org/officeDocument/2006/relationships/hyperlink" Target="https://mulka2.com/lapcenter/lapcombat2/runner.jsp?event=4907&amp;file=1&amp;runner=202" TargetMode="External"/><Relationship Id="rId147" Type="http://schemas.openxmlformats.org/officeDocument/2006/relationships/hyperlink" Target="https://mulka2.com/lapcenter/lapcombat2/runner.jsp?event=4907&amp;file=1&amp;runner=325" TargetMode="External"/><Relationship Id="rId168" Type="http://schemas.openxmlformats.org/officeDocument/2006/relationships/hyperlink" Target="https://mulka2.com/lapcenter/lapcombat2/runner.jsp?event=4907&amp;file=1&amp;runner=346" TargetMode="External"/><Relationship Id="rId8" Type="http://schemas.openxmlformats.org/officeDocument/2006/relationships/hyperlink" Target="https://mulka2.com/lapcenter/lapcombat2/runner.jsp?event=4907&amp;file=1&amp;runner=84" TargetMode="External"/><Relationship Id="rId51" Type="http://schemas.openxmlformats.org/officeDocument/2006/relationships/hyperlink" Target="https://mulka2.com/lapcenter/lapcombat2/runner.jsp?event=4907&amp;file=1&amp;runner=127" TargetMode="External"/><Relationship Id="rId72" Type="http://schemas.openxmlformats.org/officeDocument/2006/relationships/hyperlink" Target="https://mulka2.com/lapcenter/lapcombat2/runner.jsp?event=4907&amp;file=1&amp;runner=148" TargetMode="External"/><Relationship Id="rId93" Type="http://schemas.openxmlformats.org/officeDocument/2006/relationships/hyperlink" Target="https://mulka2.com/lapcenter/lapcombat2/runner.jsp?event=4907&amp;file=1&amp;runner=169" TargetMode="External"/><Relationship Id="rId98" Type="http://schemas.openxmlformats.org/officeDocument/2006/relationships/hyperlink" Target="https://mulka2.com/lapcenter/lapcombat2/runner.jsp?event=4907&amp;file=1&amp;runner=174" TargetMode="External"/><Relationship Id="rId121" Type="http://schemas.openxmlformats.org/officeDocument/2006/relationships/hyperlink" Target="https://mulka2.com/lapcenter/lapcombat2/runner.jsp?event=4907&amp;file=1&amp;runner=197" TargetMode="External"/><Relationship Id="rId142" Type="http://schemas.openxmlformats.org/officeDocument/2006/relationships/hyperlink" Target="https://mulka2.com/lapcenter/lapcombat2/runner.jsp?event=4907&amp;file=1&amp;runner=217" TargetMode="External"/><Relationship Id="rId163" Type="http://schemas.openxmlformats.org/officeDocument/2006/relationships/hyperlink" Target="https://mulka2.com/lapcenter/lapcombat2/runner.jsp?event=4907&amp;file=1&amp;runner=341" TargetMode="External"/><Relationship Id="rId3" Type="http://schemas.openxmlformats.org/officeDocument/2006/relationships/hyperlink" Target="https://mulka2.com/lapcenter/lapcombat2/runner.jsp?event=4907&amp;file=1&amp;runner=79" TargetMode="External"/><Relationship Id="rId25" Type="http://schemas.openxmlformats.org/officeDocument/2006/relationships/hyperlink" Target="https://mulka2.com/lapcenter/lapcombat2/runner.jsp?event=4907&amp;file=1&amp;runner=102" TargetMode="External"/><Relationship Id="rId46" Type="http://schemas.openxmlformats.org/officeDocument/2006/relationships/hyperlink" Target="https://mulka2.com/lapcenter/lapcombat2/runner.jsp?event=4907&amp;file=1&amp;runner=122" TargetMode="External"/><Relationship Id="rId67" Type="http://schemas.openxmlformats.org/officeDocument/2006/relationships/hyperlink" Target="https://mulka2.com/lapcenter/lapcombat2/runner.jsp?event=4907&amp;file=1&amp;runner=143" TargetMode="External"/><Relationship Id="rId116" Type="http://schemas.openxmlformats.org/officeDocument/2006/relationships/hyperlink" Target="https://mulka2.com/lapcenter/lapcombat2/runner.jsp?event=4907&amp;file=1&amp;runner=192" TargetMode="External"/><Relationship Id="rId137" Type="http://schemas.openxmlformats.org/officeDocument/2006/relationships/hyperlink" Target="https://mulka2.com/lapcenter/lapcombat2/runner.jsp?event=4907&amp;file=1&amp;runner=213" TargetMode="External"/><Relationship Id="rId158" Type="http://schemas.openxmlformats.org/officeDocument/2006/relationships/hyperlink" Target="https://mulka2.com/lapcenter/lapcombat2/runner.jsp?event=4907&amp;file=1&amp;runner=336" TargetMode="External"/><Relationship Id="rId20" Type="http://schemas.openxmlformats.org/officeDocument/2006/relationships/hyperlink" Target="https://mulka2.com/lapcenter/lapcombat2/runner.jsp?event=4907&amp;file=1&amp;runner=96" TargetMode="External"/><Relationship Id="rId41" Type="http://schemas.openxmlformats.org/officeDocument/2006/relationships/hyperlink" Target="https://mulka2.com/lapcenter/lapcombat2/runner.jsp?event=4907&amp;file=1&amp;runner=117" TargetMode="External"/><Relationship Id="rId62" Type="http://schemas.openxmlformats.org/officeDocument/2006/relationships/hyperlink" Target="https://mulka2.com/lapcenter/lapcombat2/runner.jsp?event=4907&amp;file=1&amp;runner=138" TargetMode="External"/><Relationship Id="rId83" Type="http://schemas.openxmlformats.org/officeDocument/2006/relationships/hyperlink" Target="https://mulka2.com/lapcenter/lapcombat2/runner.jsp?event=4907&amp;file=1&amp;runner=159" TargetMode="External"/><Relationship Id="rId88" Type="http://schemas.openxmlformats.org/officeDocument/2006/relationships/hyperlink" Target="https://mulka2.com/lapcenter/lapcombat2/runner.jsp?event=4907&amp;file=1&amp;runner=164" TargetMode="External"/><Relationship Id="rId111" Type="http://schemas.openxmlformats.org/officeDocument/2006/relationships/hyperlink" Target="https://mulka2.com/lapcenter/lapcombat2/runner.jsp?event=4907&amp;file=1&amp;runner=188" TargetMode="External"/><Relationship Id="rId132" Type="http://schemas.openxmlformats.org/officeDocument/2006/relationships/hyperlink" Target="https://mulka2.com/lapcenter/lapcombat2/runner.jsp?event=4907&amp;file=1&amp;runner=208" TargetMode="External"/><Relationship Id="rId153" Type="http://schemas.openxmlformats.org/officeDocument/2006/relationships/hyperlink" Target="https://mulka2.com/lapcenter/lapcombat2/runner.jsp?event=4907&amp;file=1&amp;runner=331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mulka2.com/lapcenter/lapcombat2/runner.jsp?event=4920&amp;file=1&amp;runner=25" TargetMode="External"/><Relationship Id="rId117" Type="http://schemas.openxmlformats.org/officeDocument/2006/relationships/hyperlink" Target="https://mulka2.com/lapcenter/lapcombat2/runner.jsp?event=4920&amp;file=1&amp;runner=181" TargetMode="External"/><Relationship Id="rId21" Type="http://schemas.openxmlformats.org/officeDocument/2006/relationships/hyperlink" Target="https://mulka2.com/lapcenter/lapcombat2/runner.jsp?event=4920&amp;file=1&amp;runner=20" TargetMode="External"/><Relationship Id="rId42" Type="http://schemas.openxmlformats.org/officeDocument/2006/relationships/hyperlink" Target="https://mulka2.com/lapcenter/lapcombat2/runner.jsp?event=4920&amp;file=1&amp;runner=41" TargetMode="External"/><Relationship Id="rId47" Type="http://schemas.openxmlformats.org/officeDocument/2006/relationships/hyperlink" Target="https://mulka2.com/lapcenter/lapcombat2/runner.jsp?event=4920&amp;file=1&amp;runner=46" TargetMode="External"/><Relationship Id="rId63" Type="http://schemas.openxmlformats.org/officeDocument/2006/relationships/hyperlink" Target="https://mulka2.com/lapcenter/lapcombat2/runner.jsp?event=4920&amp;file=1&amp;runner=62" TargetMode="External"/><Relationship Id="rId68" Type="http://schemas.openxmlformats.org/officeDocument/2006/relationships/hyperlink" Target="https://mulka2.com/lapcenter/lapcombat2/runner.jsp?event=4920&amp;file=1&amp;runner=67" TargetMode="External"/><Relationship Id="rId84" Type="http://schemas.openxmlformats.org/officeDocument/2006/relationships/hyperlink" Target="https://mulka2.com/lapcenter/lapcombat2/runner.jsp?event=4920&amp;file=1&amp;runner=83" TargetMode="External"/><Relationship Id="rId89" Type="http://schemas.openxmlformats.org/officeDocument/2006/relationships/hyperlink" Target="https://mulka2.com/lapcenter/lapcombat2/runner.jsp?event=4920&amp;file=1&amp;runner=88" TargetMode="External"/><Relationship Id="rId112" Type="http://schemas.openxmlformats.org/officeDocument/2006/relationships/hyperlink" Target="https://mulka2.com/lapcenter/lapcombat2/runner.jsp?event=4920&amp;file=1&amp;runner=100" TargetMode="External"/><Relationship Id="rId133" Type="http://schemas.openxmlformats.org/officeDocument/2006/relationships/hyperlink" Target="https://mulka2.com/lapcenter/lapcombat2/runner.jsp?event=4920&amp;file=1&amp;runner=197" TargetMode="External"/><Relationship Id="rId138" Type="http://schemas.openxmlformats.org/officeDocument/2006/relationships/hyperlink" Target="https://mulka2.com/lapcenter/lapcombat2/runner.jsp?event=4920&amp;file=1&amp;runner=202" TargetMode="External"/><Relationship Id="rId154" Type="http://schemas.openxmlformats.org/officeDocument/2006/relationships/hyperlink" Target="https://mulka2.com/lapcenter/lapcombat2/runner.jsp?event=4920&amp;file=1&amp;runner=214" TargetMode="External"/><Relationship Id="rId16" Type="http://schemas.openxmlformats.org/officeDocument/2006/relationships/hyperlink" Target="https://mulka2.com/lapcenter/lapcombat2/runner.jsp?event=4920&amp;file=1&amp;runner=15" TargetMode="External"/><Relationship Id="rId107" Type="http://schemas.openxmlformats.org/officeDocument/2006/relationships/hyperlink" Target="https://mulka2.com/lapcenter/lapcombat2/runner.jsp?event=4920&amp;file=1&amp;runner=103" TargetMode="External"/><Relationship Id="rId11" Type="http://schemas.openxmlformats.org/officeDocument/2006/relationships/hyperlink" Target="https://mulka2.com/lapcenter/lapcombat2/runner.jsp?event=4920&amp;file=1&amp;runner=10" TargetMode="External"/><Relationship Id="rId32" Type="http://schemas.openxmlformats.org/officeDocument/2006/relationships/hyperlink" Target="https://mulka2.com/lapcenter/lapcombat2/runner.jsp?event=4920&amp;file=1&amp;runner=31" TargetMode="External"/><Relationship Id="rId37" Type="http://schemas.openxmlformats.org/officeDocument/2006/relationships/hyperlink" Target="https://mulka2.com/lapcenter/lapcombat2/runner.jsp?event=4920&amp;file=1&amp;runner=36" TargetMode="External"/><Relationship Id="rId53" Type="http://schemas.openxmlformats.org/officeDocument/2006/relationships/hyperlink" Target="https://mulka2.com/lapcenter/lapcombat2/runner.jsp?event=4920&amp;file=1&amp;runner=52" TargetMode="External"/><Relationship Id="rId58" Type="http://schemas.openxmlformats.org/officeDocument/2006/relationships/hyperlink" Target="https://mulka2.com/lapcenter/lapcombat2/runner.jsp?event=4920&amp;file=1&amp;runner=57" TargetMode="External"/><Relationship Id="rId74" Type="http://schemas.openxmlformats.org/officeDocument/2006/relationships/hyperlink" Target="https://mulka2.com/lapcenter/lapcombat2/runner.jsp?event=4920&amp;file=1&amp;runner=73" TargetMode="External"/><Relationship Id="rId79" Type="http://schemas.openxmlformats.org/officeDocument/2006/relationships/hyperlink" Target="https://mulka2.com/lapcenter/lapcombat2/runner.jsp?event=4920&amp;file=1&amp;runner=78" TargetMode="External"/><Relationship Id="rId102" Type="http://schemas.openxmlformats.org/officeDocument/2006/relationships/hyperlink" Target="https://mulka2.com/lapcenter/lapcombat2/runner.jsp?event=4920&amp;file=1&amp;runner=107" TargetMode="External"/><Relationship Id="rId123" Type="http://schemas.openxmlformats.org/officeDocument/2006/relationships/hyperlink" Target="https://mulka2.com/lapcenter/lapcombat2/runner.jsp?event=4920&amp;file=1&amp;runner=187" TargetMode="External"/><Relationship Id="rId128" Type="http://schemas.openxmlformats.org/officeDocument/2006/relationships/hyperlink" Target="https://mulka2.com/lapcenter/lapcombat2/runner.jsp?event=4920&amp;file=1&amp;runner=192" TargetMode="External"/><Relationship Id="rId144" Type="http://schemas.openxmlformats.org/officeDocument/2006/relationships/hyperlink" Target="https://mulka2.com/lapcenter/lapcombat2/runner.jsp?event=4920&amp;file=1&amp;runner=208" TargetMode="External"/><Relationship Id="rId149" Type="http://schemas.openxmlformats.org/officeDocument/2006/relationships/hyperlink" Target="https://mulka2.com/lapcenter/lapcombat2/runner.jsp?event=4920&amp;file=1&amp;runner=217" TargetMode="External"/><Relationship Id="rId5" Type="http://schemas.openxmlformats.org/officeDocument/2006/relationships/hyperlink" Target="https://mulka2.com/lapcenter/lapcombat2/runner.jsp?event=4920&amp;file=1&amp;runner=4" TargetMode="External"/><Relationship Id="rId90" Type="http://schemas.openxmlformats.org/officeDocument/2006/relationships/hyperlink" Target="https://mulka2.com/lapcenter/lapcombat2/runner.jsp?event=4920&amp;file=1&amp;runner=89" TargetMode="External"/><Relationship Id="rId95" Type="http://schemas.openxmlformats.org/officeDocument/2006/relationships/hyperlink" Target="https://mulka2.com/lapcenter/lapcombat2/runner.jsp?event=4920&amp;file=1&amp;runner=94" TargetMode="External"/><Relationship Id="rId22" Type="http://schemas.openxmlformats.org/officeDocument/2006/relationships/hyperlink" Target="https://mulka2.com/lapcenter/lapcombat2/runner.jsp?event=4920&amp;file=1&amp;runner=21" TargetMode="External"/><Relationship Id="rId27" Type="http://schemas.openxmlformats.org/officeDocument/2006/relationships/hyperlink" Target="https://mulka2.com/lapcenter/lapcombat2/runner.jsp?event=4920&amp;file=1&amp;runner=26" TargetMode="External"/><Relationship Id="rId43" Type="http://schemas.openxmlformats.org/officeDocument/2006/relationships/hyperlink" Target="https://mulka2.com/lapcenter/lapcombat2/runner.jsp?event=4920&amp;file=1&amp;runner=42" TargetMode="External"/><Relationship Id="rId48" Type="http://schemas.openxmlformats.org/officeDocument/2006/relationships/hyperlink" Target="https://mulka2.com/lapcenter/lapcombat2/runner.jsp?event=4920&amp;file=1&amp;runner=47" TargetMode="External"/><Relationship Id="rId64" Type="http://schemas.openxmlformats.org/officeDocument/2006/relationships/hyperlink" Target="https://mulka2.com/lapcenter/lapcombat2/runner.jsp?event=4920&amp;file=1&amp;runner=63" TargetMode="External"/><Relationship Id="rId69" Type="http://schemas.openxmlformats.org/officeDocument/2006/relationships/hyperlink" Target="https://mulka2.com/lapcenter/lapcombat2/runner.jsp?event=4920&amp;file=1&amp;runner=68" TargetMode="External"/><Relationship Id="rId113" Type="http://schemas.openxmlformats.org/officeDocument/2006/relationships/hyperlink" Target="https://mulka2.com/lapcenter/lapcombat2/runner.jsp?event=4920&amp;file=1&amp;runner=98" TargetMode="External"/><Relationship Id="rId118" Type="http://schemas.openxmlformats.org/officeDocument/2006/relationships/hyperlink" Target="https://mulka2.com/lapcenter/lapcombat2/runner.jsp?event=4920&amp;file=1&amp;runner=182" TargetMode="External"/><Relationship Id="rId134" Type="http://schemas.openxmlformats.org/officeDocument/2006/relationships/hyperlink" Target="https://mulka2.com/lapcenter/lapcombat2/runner.jsp?event=4920&amp;file=1&amp;runner=198" TargetMode="External"/><Relationship Id="rId139" Type="http://schemas.openxmlformats.org/officeDocument/2006/relationships/hyperlink" Target="https://mulka2.com/lapcenter/lapcombat2/runner.jsp?event=4920&amp;file=1&amp;runner=203" TargetMode="External"/><Relationship Id="rId80" Type="http://schemas.openxmlformats.org/officeDocument/2006/relationships/hyperlink" Target="https://mulka2.com/lapcenter/lapcombat2/runner.jsp?event=4920&amp;file=1&amp;runner=79" TargetMode="External"/><Relationship Id="rId85" Type="http://schemas.openxmlformats.org/officeDocument/2006/relationships/hyperlink" Target="https://mulka2.com/lapcenter/lapcombat2/runner.jsp?event=4920&amp;file=1&amp;runner=84" TargetMode="External"/><Relationship Id="rId150" Type="http://schemas.openxmlformats.org/officeDocument/2006/relationships/hyperlink" Target="https://mulka2.com/lapcenter/lapcombat2/runner.jsp?event=4920&amp;file=1&amp;runner=215" TargetMode="External"/><Relationship Id="rId155" Type="http://schemas.openxmlformats.org/officeDocument/2006/relationships/hyperlink" Target="https://mulka2.com/lapcenter/lapcombat2/runner.jsp?event=4920&amp;file=1&amp;runner=210" TargetMode="External"/><Relationship Id="rId12" Type="http://schemas.openxmlformats.org/officeDocument/2006/relationships/hyperlink" Target="https://mulka2.com/lapcenter/lapcombat2/runner.jsp?event=4920&amp;file=1&amp;runner=11" TargetMode="External"/><Relationship Id="rId17" Type="http://schemas.openxmlformats.org/officeDocument/2006/relationships/hyperlink" Target="https://mulka2.com/lapcenter/lapcombat2/runner.jsp?event=4920&amp;file=1&amp;runner=16" TargetMode="External"/><Relationship Id="rId25" Type="http://schemas.openxmlformats.org/officeDocument/2006/relationships/hyperlink" Target="https://mulka2.com/lapcenter/lapcombat2/runner.jsp?event=4920&amp;file=1&amp;runner=24" TargetMode="External"/><Relationship Id="rId33" Type="http://schemas.openxmlformats.org/officeDocument/2006/relationships/hyperlink" Target="https://mulka2.com/lapcenter/lapcombat2/runner.jsp?event=4920&amp;file=1&amp;runner=32" TargetMode="External"/><Relationship Id="rId38" Type="http://schemas.openxmlformats.org/officeDocument/2006/relationships/hyperlink" Target="https://mulka2.com/lapcenter/lapcombat2/runner.jsp?event=4920&amp;file=1&amp;runner=37" TargetMode="External"/><Relationship Id="rId46" Type="http://schemas.openxmlformats.org/officeDocument/2006/relationships/hyperlink" Target="https://mulka2.com/lapcenter/lapcombat2/runner.jsp?event=4920&amp;file=1&amp;runner=45" TargetMode="External"/><Relationship Id="rId59" Type="http://schemas.openxmlformats.org/officeDocument/2006/relationships/hyperlink" Target="https://mulka2.com/lapcenter/lapcombat2/runner.jsp?event=4920&amp;file=1&amp;runner=58" TargetMode="External"/><Relationship Id="rId67" Type="http://schemas.openxmlformats.org/officeDocument/2006/relationships/hyperlink" Target="https://mulka2.com/lapcenter/lapcombat2/runner.jsp?event=4920&amp;file=1&amp;runner=66" TargetMode="External"/><Relationship Id="rId103" Type="http://schemas.openxmlformats.org/officeDocument/2006/relationships/hyperlink" Target="https://mulka2.com/lapcenter/lapcombat2/runner.jsp?event=4920&amp;file=1&amp;runner=113" TargetMode="External"/><Relationship Id="rId108" Type="http://schemas.openxmlformats.org/officeDocument/2006/relationships/hyperlink" Target="https://mulka2.com/lapcenter/lapcombat2/runner.jsp?event=4920&amp;file=1&amp;runner=106" TargetMode="External"/><Relationship Id="rId116" Type="http://schemas.openxmlformats.org/officeDocument/2006/relationships/hyperlink" Target="https://mulka2.com/lapcenter/lapcombat2/runner.jsp?event=4920&amp;file=1&amp;runner=180" TargetMode="External"/><Relationship Id="rId124" Type="http://schemas.openxmlformats.org/officeDocument/2006/relationships/hyperlink" Target="https://mulka2.com/lapcenter/lapcombat2/runner.jsp?event=4920&amp;file=1&amp;runner=188" TargetMode="External"/><Relationship Id="rId129" Type="http://schemas.openxmlformats.org/officeDocument/2006/relationships/hyperlink" Target="https://mulka2.com/lapcenter/lapcombat2/runner.jsp?event=4920&amp;file=1&amp;runner=193" TargetMode="External"/><Relationship Id="rId137" Type="http://schemas.openxmlformats.org/officeDocument/2006/relationships/hyperlink" Target="https://mulka2.com/lapcenter/lapcombat2/runner.jsp?event=4920&amp;file=1&amp;runner=201" TargetMode="External"/><Relationship Id="rId20" Type="http://schemas.openxmlformats.org/officeDocument/2006/relationships/hyperlink" Target="https://mulka2.com/lapcenter/lapcombat2/runner.jsp?event=4920&amp;file=1&amp;runner=19" TargetMode="External"/><Relationship Id="rId41" Type="http://schemas.openxmlformats.org/officeDocument/2006/relationships/hyperlink" Target="https://mulka2.com/lapcenter/lapcombat2/runner.jsp?event=4920&amp;file=1&amp;runner=40" TargetMode="External"/><Relationship Id="rId54" Type="http://schemas.openxmlformats.org/officeDocument/2006/relationships/hyperlink" Target="https://mulka2.com/lapcenter/lapcombat2/runner.jsp?event=4920&amp;file=1&amp;runner=53" TargetMode="External"/><Relationship Id="rId62" Type="http://schemas.openxmlformats.org/officeDocument/2006/relationships/hyperlink" Target="https://mulka2.com/lapcenter/lapcombat2/runner.jsp?event=4920&amp;file=1&amp;runner=61" TargetMode="External"/><Relationship Id="rId70" Type="http://schemas.openxmlformats.org/officeDocument/2006/relationships/hyperlink" Target="https://mulka2.com/lapcenter/lapcombat2/runner.jsp?event=4920&amp;file=1&amp;runner=69" TargetMode="External"/><Relationship Id="rId75" Type="http://schemas.openxmlformats.org/officeDocument/2006/relationships/hyperlink" Target="https://mulka2.com/lapcenter/lapcombat2/runner.jsp?event=4920&amp;file=1&amp;runner=74" TargetMode="External"/><Relationship Id="rId83" Type="http://schemas.openxmlformats.org/officeDocument/2006/relationships/hyperlink" Target="https://mulka2.com/lapcenter/lapcombat2/runner.jsp?event=4920&amp;file=1&amp;runner=82" TargetMode="External"/><Relationship Id="rId88" Type="http://schemas.openxmlformats.org/officeDocument/2006/relationships/hyperlink" Target="https://mulka2.com/lapcenter/lapcombat2/runner.jsp?event=4920&amp;file=1&amp;runner=87" TargetMode="External"/><Relationship Id="rId91" Type="http://schemas.openxmlformats.org/officeDocument/2006/relationships/hyperlink" Target="https://mulka2.com/lapcenter/lapcombat2/runner.jsp?event=4920&amp;file=1&amp;runner=90" TargetMode="External"/><Relationship Id="rId96" Type="http://schemas.openxmlformats.org/officeDocument/2006/relationships/hyperlink" Target="https://mulka2.com/lapcenter/lapcombat2/runner.jsp?event=4920&amp;file=1&amp;runner=109" TargetMode="External"/><Relationship Id="rId111" Type="http://schemas.openxmlformats.org/officeDocument/2006/relationships/hyperlink" Target="https://mulka2.com/lapcenter/lapcombat2/runner.jsp?event=4920&amp;file=1&amp;runner=110" TargetMode="External"/><Relationship Id="rId132" Type="http://schemas.openxmlformats.org/officeDocument/2006/relationships/hyperlink" Target="https://mulka2.com/lapcenter/lapcombat2/runner.jsp?event=4920&amp;file=1&amp;runner=196" TargetMode="External"/><Relationship Id="rId140" Type="http://schemas.openxmlformats.org/officeDocument/2006/relationships/hyperlink" Target="https://mulka2.com/lapcenter/lapcombat2/runner.jsp?event=4920&amp;file=1&amp;runner=204" TargetMode="External"/><Relationship Id="rId145" Type="http://schemas.openxmlformats.org/officeDocument/2006/relationships/hyperlink" Target="https://mulka2.com/lapcenter/lapcombat2/runner.jsp?event=4920&amp;file=1&amp;runner=218" TargetMode="External"/><Relationship Id="rId153" Type="http://schemas.openxmlformats.org/officeDocument/2006/relationships/hyperlink" Target="https://mulka2.com/lapcenter/lapcombat2/runner.jsp?event=4920&amp;file=1&amp;runner=211" TargetMode="External"/><Relationship Id="rId1" Type="http://schemas.openxmlformats.org/officeDocument/2006/relationships/hyperlink" Target="https://mulka2.com/lapcenter/lapcombat2/runner.jsp?event=4920&amp;file=1&amp;runner=0" TargetMode="External"/><Relationship Id="rId6" Type="http://schemas.openxmlformats.org/officeDocument/2006/relationships/hyperlink" Target="https://mulka2.com/lapcenter/lapcombat2/runner.jsp?event=4920&amp;file=1&amp;runner=5" TargetMode="External"/><Relationship Id="rId15" Type="http://schemas.openxmlformats.org/officeDocument/2006/relationships/hyperlink" Target="https://mulka2.com/lapcenter/lapcombat2/runner.jsp?event=4920&amp;file=1&amp;runner=14" TargetMode="External"/><Relationship Id="rId23" Type="http://schemas.openxmlformats.org/officeDocument/2006/relationships/hyperlink" Target="https://mulka2.com/lapcenter/lapcombat2/runner.jsp?event=4920&amp;file=1&amp;runner=22" TargetMode="External"/><Relationship Id="rId28" Type="http://schemas.openxmlformats.org/officeDocument/2006/relationships/hyperlink" Target="https://mulka2.com/lapcenter/lapcombat2/runner.jsp?event=4920&amp;file=1&amp;runner=27" TargetMode="External"/><Relationship Id="rId36" Type="http://schemas.openxmlformats.org/officeDocument/2006/relationships/hyperlink" Target="https://mulka2.com/lapcenter/lapcombat2/runner.jsp?event=4920&amp;file=1&amp;runner=35" TargetMode="External"/><Relationship Id="rId49" Type="http://schemas.openxmlformats.org/officeDocument/2006/relationships/hyperlink" Target="https://mulka2.com/lapcenter/lapcombat2/runner.jsp?event=4920&amp;file=1&amp;runner=48" TargetMode="External"/><Relationship Id="rId57" Type="http://schemas.openxmlformats.org/officeDocument/2006/relationships/hyperlink" Target="https://mulka2.com/lapcenter/lapcombat2/runner.jsp?event=4920&amp;file=1&amp;runner=56" TargetMode="External"/><Relationship Id="rId106" Type="http://schemas.openxmlformats.org/officeDocument/2006/relationships/hyperlink" Target="https://mulka2.com/lapcenter/lapcombat2/runner.jsp?event=4920&amp;file=1&amp;runner=104" TargetMode="External"/><Relationship Id="rId114" Type="http://schemas.openxmlformats.org/officeDocument/2006/relationships/hyperlink" Target="https://mulka2.com/lapcenter/lapcombat2/runner.jsp?event=4920&amp;file=1&amp;runner=97" TargetMode="External"/><Relationship Id="rId119" Type="http://schemas.openxmlformats.org/officeDocument/2006/relationships/hyperlink" Target="https://mulka2.com/lapcenter/lapcombat2/runner.jsp?event=4920&amp;file=1&amp;runner=183" TargetMode="External"/><Relationship Id="rId127" Type="http://schemas.openxmlformats.org/officeDocument/2006/relationships/hyperlink" Target="https://mulka2.com/lapcenter/lapcombat2/runner.jsp?event=4920&amp;file=1&amp;runner=191" TargetMode="External"/><Relationship Id="rId10" Type="http://schemas.openxmlformats.org/officeDocument/2006/relationships/hyperlink" Target="https://mulka2.com/lapcenter/lapcombat2/runner.jsp?event=4920&amp;file=1&amp;runner=9" TargetMode="External"/><Relationship Id="rId31" Type="http://schemas.openxmlformats.org/officeDocument/2006/relationships/hyperlink" Target="https://mulka2.com/lapcenter/lapcombat2/runner.jsp?event=4920&amp;file=1&amp;runner=30" TargetMode="External"/><Relationship Id="rId44" Type="http://schemas.openxmlformats.org/officeDocument/2006/relationships/hyperlink" Target="https://mulka2.com/lapcenter/lapcombat2/runner.jsp?event=4920&amp;file=1&amp;runner=43" TargetMode="External"/><Relationship Id="rId52" Type="http://schemas.openxmlformats.org/officeDocument/2006/relationships/hyperlink" Target="https://mulka2.com/lapcenter/lapcombat2/runner.jsp?event=4920&amp;file=1&amp;runner=51" TargetMode="External"/><Relationship Id="rId60" Type="http://schemas.openxmlformats.org/officeDocument/2006/relationships/hyperlink" Target="https://mulka2.com/lapcenter/lapcombat2/runner.jsp?event=4920&amp;file=1&amp;runner=59" TargetMode="External"/><Relationship Id="rId65" Type="http://schemas.openxmlformats.org/officeDocument/2006/relationships/hyperlink" Target="https://mulka2.com/lapcenter/lapcombat2/runner.jsp?event=4920&amp;file=1&amp;runner=64" TargetMode="External"/><Relationship Id="rId73" Type="http://schemas.openxmlformats.org/officeDocument/2006/relationships/hyperlink" Target="https://mulka2.com/lapcenter/lapcombat2/runner.jsp?event=4920&amp;file=1&amp;runner=72" TargetMode="External"/><Relationship Id="rId78" Type="http://schemas.openxmlformats.org/officeDocument/2006/relationships/hyperlink" Target="https://mulka2.com/lapcenter/lapcombat2/runner.jsp?event=4920&amp;file=1&amp;runner=77" TargetMode="External"/><Relationship Id="rId81" Type="http://schemas.openxmlformats.org/officeDocument/2006/relationships/hyperlink" Target="https://mulka2.com/lapcenter/lapcombat2/runner.jsp?event=4920&amp;file=1&amp;runner=80" TargetMode="External"/><Relationship Id="rId86" Type="http://schemas.openxmlformats.org/officeDocument/2006/relationships/hyperlink" Target="https://mulka2.com/lapcenter/lapcombat2/runner.jsp?event=4920&amp;file=1&amp;runner=85" TargetMode="External"/><Relationship Id="rId94" Type="http://schemas.openxmlformats.org/officeDocument/2006/relationships/hyperlink" Target="https://mulka2.com/lapcenter/lapcombat2/runner.jsp?event=4920&amp;file=1&amp;runner=93" TargetMode="External"/><Relationship Id="rId99" Type="http://schemas.openxmlformats.org/officeDocument/2006/relationships/hyperlink" Target="https://mulka2.com/lapcenter/lapcombat2/runner.jsp?event=4920&amp;file=1&amp;runner=108" TargetMode="External"/><Relationship Id="rId101" Type="http://schemas.openxmlformats.org/officeDocument/2006/relationships/hyperlink" Target="https://mulka2.com/lapcenter/lapcombat2/runner.jsp?event=4920&amp;file=1&amp;runner=111" TargetMode="External"/><Relationship Id="rId122" Type="http://schemas.openxmlformats.org/officeDocument/2006/relationships/hyperlink" Target="https://mulka2.com/lapcenter/lapcombat2/runner.jsp?event=4920&amp;file=1&amp;runner=186" TargetMode="External"/><Relationship Id="rId130" Type="http://schemas.openxmlformats.org/officeDocument/2006/relationships/hyperlink" Target="https://mulka2.com/lapcenter/lapcombat2/runner.jsp?event=4920&amp;file=1&amp;runner=194" TargetMode="External"/><Relationship Id="rId135" Type="http://schemas.openxmlformats.org/officeDocument/2006/relationships/hyperlink" Target="https://mulka2.com/lapcenter/lapcombat2/runner.jsp?event=4920&amp;file=1&amp;runner=199" TargetMode="External"/><Relationship Id="rId143" Type="http://schemas.openxmlformats.org/officeDocument/2006/relationships/hyperlink" Target="https://mulka2.com/lapcenter/lapcombat2/runner.jsp?event=4920&amp;file=1&amp;runner=207" TargetMode="External"/><Relationship Id="rId148" Type="http://schemas.openxmlformats.org/officeDocument/2006/relationships/hyperlink" Target="https://mulka2.com/lapcenter/lapcombat2/runner.jsp?event=4920&amp;file=1&amp;runner=216" TargetMode="External"/><Relationship Id="rId151" Type="http://schemas.openxmlformats.org/officeDocument/2006/relationships/hyperlink" Target="https://mulka2.com/lapcenter/lapcombat2/runner.jsp?event=4920&amp;file=1&amp;runner=213" TargetMode="External"/><Relationship Id="rId156" Type="http://schemas.openxmlformats.org/officeDocument/2006/relationships/printerSettings" Target="../printerSettings/printerSettings15.bin"/><Relationship Id="rId4" Type="http://schemas.openxmlformats.org/officeDocument/2006/relationships/hyperlink" Target="https://mulka2.com/lapcenter/lapcombat2/runner.jsp?event=4920&amp;file=1&amp;runner=3" TargetMode="External"/><Relationship Id="rId9" Type="http://schemas.openxmlformats.org/officeDocument/2006/relationships/hyperlink" Target="https://mulka2.com/lapcenter/lapcombat2/runner.jsp?event=4920&amp;file=1&amp;runner=8" TargetMode="External"/><Relationship Id="rId13" Type="http://schemas.openxmlformats.org/officeDocument/2006/relationships/hyperlink" Target="https://mulka2.com/lapcenter/lapcombat2/runner.jsp?event=4920&amp;file=1&amp;runner=12" TargetMode="External"/><Relationship Id="rId18" Type="http://schemas.openxmlformats.org/officeDocument/2006/relationships/hyperlink" Target="https://mulka2.com/lapcenter/lapcombat2/runner.jsp?event=4920&amp;file=1&amp;runner=17" TargetMode="External"/><Relationship Id="rId39" Type="http://schemas.openxmlformats.org/officeDocument/2006/relationships/hyperlink" Target="https://mulka2.com/lapcenter/lapcombat2/runner.jsp?event=4920&amp;file=1&amp;runner=38" TargetMode="External"/><Relationship Id="rId109" Type="http://schemas.openxmlformats.org/officeDocument/2006/relationships/hyperlink" Target="https://mulka2.com/lapcenter/lapcombat2/runner.jsp?event=4920&amp;file=1&amp;runner=96" TargetMode="External"/><Relationship Id="rId34" Type="http://schemas.openxmlformats.org/officeDocument/2006/relationships/hyperlink" Target="https://mulka2.com/lapcenter/lapcombat2/runner.jsp?event=4920&amp;file=1&amp;runner=33" TargetMode="External"/><Relationship Id="rId50" Type="http://schemas.openxmlformats.org/officeDocument/2006/relationships/hyperlink" Target="https://mulka2.com/lapcenter/lapcombat2/runner.jsp?event=4920&amp;file=1&amp;runner=49" TargetMode="External"/><Relationship Id="rId55" Type="http://schemas.openxmlformats.org/officeDocument/2006/relationships/hyperlink" Target="https://mulka2.com/lapcenter/lapcombat2/runner.jsp?event=4920&amp;file=1&amp;runner=54" TargetMode="External"/><Relationship Id="rId76" Type="http://schemas.openxmlformats.org/officeDocument/2006/relationships/hyperlink" Target="https://mulka2.com/lapcenter/lapcombat2/runner.jsp?event=4920&amp;file=1&amp;runner=75" TargetMode="External"/><Relationship Id="rId97" Type="http://schemas.openxmlformats.org/officeDocument/2006/relationships/hyperlink" Target="https://mulka2.com/lapcenter/lapcombat2/runner.jsp?event=4920&amp;file=1&amp;runner=99" TargetMode="External"/><Relationship Id="rId104" Type="http://schemas.openxmlformats.org/officeDocument/2006/relationships/hyperlink" Target="https://mulka2.com/lapcenter/lapcombat2/runner.jsp?event=4920&amp;file=1&amp;runner=112" TargetMode="External"/><Relationship Id="rId120" Type="http://schemas.openxmlformats.org/officeDocument/2006/relationships/hyperlink" Target="https://mulka2.com/lapcenter/lapcombat2/runner.jsp?event=4920&amp;file=1&amp;runner=184" TargetMode="External"/><Relationship Id="rId125" Type="http://schemas.openxmlformats.org/officeDocument/2006/relationships/hyperlink" Target="https://mulka2.com/lapcenter/lapcombat2/runner.jsp?event=4920&amp;file=1&amp;runner=189" TargetMode="External"/><Relationship Id="rId141" Type="http://schemas.openxmlformats.org/officeDocument/2006/relationships/hyperlink" Target="https://mulka2.com/lapcenter/lapcombat2/runner.jsp?event=4920&amp;file=1&amp;runner=205" TargetMode="External"/><Relationship Id="rId146" Type="http://schemas.openxmlformats.org/officeDocument/2006/relationships/hyperlink" Target="https://mulka2.com/lapcenter/lapcombat2/runner.jsp?event=4920&amp;file=1&amp;runner=212" TargetMode="External"/><Relationship Id="rId7" Type="http://schemas.openxmlformats.org/officeDocument/2006/relationships/hyperlink" Target="https://mulka2.com/lapcenter/lapcombat2/runner.jsp?event=4920&amp;file=1&amp;runner=6" TargetMode="External"/><Relationship Id="rId71" Type="http://schemas.openxmlformats.org/officeDocument/2006/relationships/hyperlink" Target="https://mulka2.com/lapcenter/lapcombat2/runner.jsp?event=4920&amp;file=1&amp;runner=70" TargetMode="External"/><Relationship Id="rId92" Type="http://schemas.openxmlformats.org/officeDocument/2006/relationships/hyperlink" Target="https://mulka2.com/lapcenter/lapcombat2/runner.jsp?event=4920&amp;file=1&amp;runner=91" TargetMode="External"/><Relationship Id="rId2" Type="http://schemas.openxmlformats.org/officeDocument/2006/relationships/hyperlink" Target="https://mulka2.com/lapcenter/lapcombat2/runner.jsp?event=4920&amp;file=1&amp;runner=1" TargetMode="External"/><Relationship Id="rId29" Type="http://schemas.openxmlformats.org/officeDocument/2006/relationships/hyperlink" Target="https://mulka2.com/lapcenter/lapcombat2/runner.jsp?event=4920&amp;file=1&amp;runner=29" TargetMode="External"/><Relationship Id="rId24" Type="http://schemas.openxmlformats.org/officeDocument/2006/relationships/hyperlink" Target="https://mulka2.com/lapcenter/lapcombat2/runner.jsp?event=4920&amp;file=1&amp;runner=23" TargetMode="External"/><Relationship Id="rId40" Type="http://schemas.openxmlformats.org/officeDocument/2006/relationships/hyperlink" Target="https://mulka2.com/lapcenter/lapcombat2/runner.jsp?event=4920&amp;file=1&amp;runner=39" TargetMode="External"/><Relationship Id="rId45" Type="http://schemas.openxmlformats.org/officeDocument/2006/relationships/hyperlink" Target="https://mulka2.com/lapcenter/lapcombat2/runner.jsp?event=4920&amp;file=1&amp;runner=44" TargetMode="External"/><Relationship Id="rId66" Type="http://schemas.openxmlformats.org/officeDocument/2006/relationships/hyperlink" Target="https://mulka2.com/lapcenter/lapcombat2/runner.jsp?event=4920&amp;file=1&amp;runner=65" TargetMode="External"/><Relationship Id="rId87" Type="http://schemas.openxmlformats.org/officeDocument/2006/relationships/hyperlink" Target="https://mulka2.com/lapcenter/lapcombat2/runner.jsp?event=4920&amp;file=1&amp;runner=86" TargetMode="External"/><Relationship Id="rId110" Type="http://schemas.openxmlformats.org/officeDocument/2006/relationships/hyperlink" Target="https://mulka2.com/lapcenter/lapcombat2/runner.jsp?event=4920&amp;file=1&amp;runner=95" TargetMode="External"/><Relationship Id="rId115" Type="http://schemas.openxmlformats.org/officeDocument/2006/relationships/hyperlink" Target="https://mulka2.com/lapcenter/lapcombat2/runner.jsp?event=4920&amp;file=1&amp;runner=179" TargetMode="External"/><Relationship Id="rId131" Type="http://schemas.openxmlformats.org/officeDocument/2006/relationships/hyperlink" Target="https://mulka2.com/lapcenter/lapcombat2/runner.jsp?event=4920&amp;file=1&amp;runner=195" TargetMode="External"/><Relationship Id="rId136" Type="http://schemas.openxmlformats.org/officeDocument/2006/relationships/hyperlink" Target="https://mulka2.com/lapcenter/lapcombat2/runner.jsp?event=4920&amp;file=1&amp;runner=200" TargetMode="External"/><Relationship Id="rId61" Type="http://schemas.openxmlformats.org/officeDocument/2006/relationships/hyperlink" Target="https://mulka2.com/lapcenter/lapcombat2/runner.jsp?event=4920&amp;file=1&amp;runner=60" TargetMode="External"/><Relationship Id="rId82" Type="http://schemas.openxmlformats.org/officeDocument/2006/relationships/hyperlink" Target="https://mulka2.com/lapcenter/lapcombat2/runner.jsp?event=4920&amp;file=1&amp;runner=81" TargetMode="External"/><Relationship Id="rId152" Type="http://schemas.openxmlformats.org/officeDocument/2006/relationships/hyperlink" Target="https://mulka2.com/lapcenter/lapcombat2/runner.jsp?event=4920&amp;file=1&amp;runner=219" TargetMode="External"/><Relationship Id="rId19" Type="http://schemas.openxmlformats.org/officeDocument/2006/relationships/hyperlink" Target="https://mulka2.com/lapcenter/lapcombat2/runner.jsp?event=4920&amp;file=1&amp;runner=18" TargetMode="External"/><Relationship Id="rId14" Type="http://schemas.openxmlformats.org/officeDocument/2006/relationships/hyperlink" Target="https://mulka2.com/lapcenter/lapcombat2/runner.jsp?event=4920&amp;file=1&amp;runner=13" TargetMode="External"/><Relationship Id="rId30" Type="http://schemas.openxmlformats.org/officeDocument/2006/relationships/hyperlink" Target="https://mulka2.com/lapcenter/lapcombat2/runner.jsp?event=4920&amp;file=1&amp;runner=28" TargetMode="External"/><Relationship Id="rId35" Type="http://schemas.openxmlformats.org/officeDocument/2006/relationships/hyperlink" Target="https://mulka2.com/lapcenter/lapcombat2/runner.jsp?event=4920&amp;file=1&amp;runner=34" TargetMode="External"/><Relationship Id="rId56" Type="http://schemas.openxmlformats.org/officeDocument/2006/relationships/hyperlink" Target="https://mulka2.com/lapcenter/lapcombat2/runner.jsp?event=4920&amp;file=1&amp;runner=55" TargetMode="External"/><Relationship Id="rId77" Type="http://schemas.openxmlformats.org/officeDocument/2006/relationships/hyperlink" Target="https://mulka2.com/lapcenter/lapcombat2/runner.jsp?event=4920&amp;file=1&amp;runner=76" TargetMode="External"/><Relationship Id="rId100" Type="http://schemas.openxmlformats.org/officeDocument/2006/relationships/hyperlink" Target="https://mulka2.com/lapcenter/lapcombat2/runner.jsp?event=4920&amp;file=1&amp;runner=102" TargetMode="External"/><Relationship Id="rId105" Type="http://schemas.openxmlformats.org/officeDocument/2006/relationships/hyperlink" Target="https://mulka2.com/lapcenter/lapcombat2/runner.jsp?event=4920&amp;file=1&amp;runner=101" TargetMode="External"/><Relationship Id="rId126" Type="http://schemas.openxmlformats.org/officeDocument/2006/relationships/hyperlink" Target="https://mulka2.com/lapcenter/lapcombat2/runner.jsp?event=4920&amp;file=1&amp;runner=190" TargetMode="External"/><Relationship Id="rId147" Type="http://schemas.openxmlformats.org/officeDocument/2006/relationships/hyperlink" Target="https://mulka2.com/lapcenter/lapcombat2/runner.jsp?event=4920&amp;file=1&amp;runner=209" TargetMode="External"/><Relationship Id="rId8" Type="http://schemas.openxmlformats.org/officeDocument/2006/relationships/hyperlink" Target="https://mulka2.com/lapcenter/lapcombat2/runner.jsp?event=4920&amp;file=1&amp;runner=7" TargetMode="External"/><Relationship Id="rId51" Type="http://schemas.openxmlformats.org/officeDocument/2006/relationships/hyperlink" Target="https://mulka2.com/lapcenter/lapcombat2/runner.jsp?event=4920&amp;file=1&amp;runner=50" TargetMode="External"/><Relationship Id="rId72" Type="http://schemas.openxmlformats.org/officeDocument/2006/relationships/hyperlink" Target="https://mulka2.com/lapcenter/lapcombat2/runner.jsp?event=4920&amp;file=1&amp;runner=71" TargetMode="External"/><Relationship Id="rId93" Type="http://schemas.openxmlformats.org/officeDocument/2006/relationships/hyperlink" Target="https://mulka2.com/lapcenter/lapcombat2/runner.jsp?event=4920&amp;file=1&amp;runner=92" TargetMode="External"/><Relationship Id="rId98" Type="http://schemas.openxmlformats.org/officeDocument/2006/relationships/hyperlink" Target="https://mulka2.com/lapcenter/lapcombat2/runner.jsp?event=4920&amp;file=1&amp;runner=105" TargetMode="External"/><Relationship Id="rId121" Type="http://schemas.openxmlformats.org/officeDocument/2006/relationships/hyperlink" Target="https://mulka2.com/lapcenter/lapcombat2/runner.jsp?event=4920&amp;file=1&amp;runner=185" TargetMode="External"/><Relationship Id="rId142" Type="http://schemas.openxmlformats.org/officeDocument/2006/relationships/hyperlink" Target="https://mulka2.com/lapcenter/lapcombat2/runner.jsp?event=4920&amp;file=1&amp;runner=206" TargetMode="External"/><Relationship Id="rId3" Type="http://schemas.openxmlformats.org/officeDocument/2006/relationships/hyperlink" Target="https://mulka2.com/lapcenter/lapcombat2/runner.jsp?event=4920&amp;file=1&amp;runner=2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mulka2.com/lapcenter/lapcombat2/runner.jsp?event=4937&amp;file=1&amp;runner=25" TargetMode="External"/><Relationship Id="rId117" Type="http://schemas.openxmlformats.org/officeDocument/2006/relationships/hyperlink" Target="https://mulka2.com/lapcenter/lapcombat2/runner.jsp?event=4937&amp;file=1&amp;runner=113" TargetMode="External"/><Relationship Id="rId21" Type="http://schemas.openxmlformats.org/officeDocument/2006/relationships/hyperlink" Target="https://mulka2.com/lapcenter/lapcombat2/runner.jsp?event=4937&amp;file=1&amp;runner=20" TargetMode="External"/><Relationship Id="rId42" Type="http://schemas.openxmlformats.org/officeDocument/2006/relationships/hyperlink" Target="https://mulka2.com/lapcenter/lapcombat2/runner.jsp?event=4937&amp;file=1&amp;runner=41" TargetMode="External"/><Relationship Id="rId47" Type="http://schemas.openxmlformats.org/officeDocument/2006/relationships/hyperlink" Target="https://mulka2.com/lapcenter/lapcombat2/runner.jsp?event=4937&amp;file=1&amp;runner=46" TargetMode="External"/><Relationship Id="rId63" Type="http://schemas.openxmlformats.org/officeDocument/2006/relationships/hyperlink" Target="https://mulka2.com/lapcenter/lapcombat2/runner.jsp?event=4937&amp;file=1&amp;runner=62" TargetMode="External"/><Relationship Id="rId68" Type="http://schemas.openxmlformats.org/officeDocument/2006/relationships/hyperlink" Target="https://mulka2.com/lapcenter/lapcombat2/runner.jsp?event=4937&amp;file=1&amp;runner=77" TargetMode="External"/><Relationship Id="rId84" Type="http://schemas.openxmlformats.org/officeDocument/2006/relationships/hyperlink" Target="https://mulka2.com/lapcenter/lapcombat2/runner.jsp?event=4937&amp;file=1&amp;runner=83" TargetMode="External"/><Relationship Id="rId89" Type="http://schemas.openxmlformats.org/officeDocument/2006/relationships/hyperlink" Target="https://mulka2.com/lapcenter/lapcombat2/runner.jsp?event=4937&amp;file=1&amp;runner=88" TargetMode="External"/><Relationship Id="rId112" Type="http://schemas.openxmlformats.org/officeDocument/2006/relationships/hyperlink" Target="https://mulka2.com/lapcenter/lapcombat2/runner.jsp?event=4937&amp;file=1&amp;runner=111" TargetMode="External"/><Relationship Id="rId133" Type="http://schemas.openxmlformats.org/officeDocument/2006/relationships/hyperlink" Target="https://mulka2.com/lapcenter/lapcombat2/runner.jsp?event=4937&amp;file=1&amp;runner=176" TargetMode="External"/><Relationship Id="rId138" Type="http://schemas.openxmlformats.org/officeDocument/2006/relationships/hyperlink" Target="https://mulka2.com/lapcenter/lapcombat2/runner.jsp?event=4937&amp;file=1&amp;runner=181" TargetMode="External"/><Relationship Id="rId154" Type="http://schemas.openxmlformats.org/officeDocument/2006/relationships/hyperlink" Target="https://mulka2.com/lapcenter/lapcombat2/runner.jsp?event=4937&amp;file=1&amp;runner=197" TargetMode="External"/><Relationship Id="rId159" Type="http://schemas.openxmlformats.org/officeDocument/2006/relationships/hyperlink" Target="https://mulka2.com/lapcenter/lapcombat2/runner.jsp?event=4937&amp;file=1&amp;runner=202" TargetMode="External"/><Relationship Id="rId170" Type="http://schemas.openxmlformats.org/officeDocument/2006/relationships/hyperlink" Target="https://mulka2.com/lapcenter/lapcombat2/runner.jsp?event=4937&amp;file=1&amp;runner=210" TargetMode="External"/><Relationship Id="rId16" Type="http://schemas.openxmlformats.org/officeDocument/2006/relationships/hyperlink" Target="https://mulka2.com/lapcenter/lapcombat2/runner.jsp?event=4937&amp;file=1&amp;runner=15" TargetMode="External"/><Relationship Id="rId107" Type="http://schemas.openxmlformats.org/officeDocument/2006/relationships/hyperlink" Target="https://mulka2.com/lapcenter/lapcombat2/runner.jsp?event=4937&amp;file=1&amp;runner=106" TargetMode="External"/><Relationship Id="rId11" Type="http://schemas.openxmlformats.org/officeDocument/2006/relationships/hyperlink" Target="https://mulka2.com/lapcenter/lapcombat2/runner.jsp?event=4937&amp;file=1&amp;runner=10" TargetMode="External"/><Relationship Id="rId32" Type="http://schemas.openxmlformats.org/officeDocument/2006/relationships/hyperlink" Target="https://mulka2.com/lapcenter/lapcombat2/runner.jsp?event=4937&amp;file=1&amp;runner=31" TargetMode="External"/><Relationship Id="rId37" Type="http://schemas.openxmlformats.org/officeDocument/2006/relationships/hyperlink" Target="https://mulka2.com/lapcenter/lapcombat2/runner.jsp?event=4937&amp;file=1&amp;runner=36" TargetMode="External"/><Relationship Id="rId53" Type="http://schemas.openxmlformats.org/officeDocument/2006/relationships/hyperlink" Target="https://mulka2.com/lapcenter/lapcombat2/runner.jsp?event=4937&amp;file=1&amp;runner=52" TargetMode="External"/><Relationship Id="rId58" Type="http://schemas.openxmlformats.org/officeDocument/2006/relationships/hyperlink" Target="https://mulka2.com/lapcenter/lapcombat2/runner.jsp?event=4937&amp;file=1&amp;runner=57" TargetMode="External"/><Relationship Id="rId74" Type="http://schemas.openxmlformats.org/officeDocument/2006/relationships/hyperlink" Target="https://mulka2.com/lapcenter/lapcombat2/runner.jsp?event=4937&amp;file=1&amp;runner=76" TargetMode="External"/><Relationship Id="rId79" Type="http://schemas.openxmlformats.org/officeDocument/2006/relationships/hyperlink" Target="https://mulka2.com/lapcenter/lapcombat2/runner.jsp?event=4937&amp;file=1&amp;runner=65" TargetMode="External"/><Relationship Id="rId102" Type="http://schemas.openxmlformats.org/officeDocument/2006/relationships/hyperlink" Target="https://mulka2.com/lapcenter/lapcombat2/runner.jsp?event=4937&amp;file=1&amp;runner=101" TargetMode="External"/><Relationship Id="rId123" Type="http://schemas.openxmlformats.org/officeDocument/2006/relationships/hyperlink" Target="https://mulka2.com/lapcenter/lapcombat2/runner.jsp?event=4937&amp;file=1&amp;runner=166" TargetMode="External"/><Relationship Id="rId128" Type="http://schemas.openxmlformats.org/officeDocument/2006/relationships/hyperlink" Target="https://mulka2.com/lapcenter/lapcombat2/runner.jsp?event=4937&amp;file=1&amp;runner=171" TargetMode="External"/><Relationship Id="rId144" Type="http://schemas.openxmlformats.org/officeDocument/2006/relationships/hyperlink" Target="https://mulka2.com/lapcenter/lapcombat2/runner.jsp?event=4937&amp;file=1&amp;runner=187" TargetMode="External"/><Relationship Id="rId149" Type="http://schemas.openxmlformats.org/officeDocument/2006/relationships/hyperlink" Target="https://mulka2.com/lapcenter/lapcombat2/runner.jsp?event=4937&amp;file=1&amp;runner=192" TargetMode="External"/><Relationship Id="rId5" Type="http://schemas.openxmlformats.org/officeDocument/2006/relationships/hyperlink" Target="https://mulka2.com/lapcenter/lapcombat2/runner.jsp?event=4937&amp;file=1&amp;runner=4" TargetMode="External"/><Relationship Id="rId90" Type="http://schemas.openxmlformats.org/officeDocument/2006/relationships/hyperlink" Target="https://mulka2.com/lapcenter/lapcombat2/runner.jsp?event=4937&amp;file=1&amp;runner=89" TargetMode="External"/><Relationship Id="rId95" Type="http://schemas.openxmlformats.org/officeDocument/2006/relationships/hyperlink" Target="https://mulka2.com/lapcenter/lapcombat2/runner.jsp?event=4937&amp;file=1&amp;runner=94" TargetMode="External"/><Relationship Id="rId160" Type="http://schemas.openxmlformats.org/officeDocument/2006/relationships/hyperlink" Target="https://mulka2.com/lapcenter/lapcombat2/runner.jsp?event=4937&amp;file=1&amp;runner=203" TargetMode="External"/><Relationship Id="rId165" Type="http://schemas.openxmlformats.org/officeDocument/2006/relationships/hyperlink" Target="https://mulka2.com/lapcenter/lapcombat2/runner.jsp?event=4937&amp;file=1&amp;runner=208" TargetMode="External"/><Relationship Id="rId22" Type="http://schemas.openxmlformats.org/officeDocument/2006/relationships/hyperlink" Target="https://mulka2.com/lapcenter/lapcombat2/runner.jsp?event=4937&amp;file=1&amp;runner=21" TargetMode="External"/><Relationship Id="rId27" Type="http://schemas.openxmlformats.org/officeDocument/2006/relationships/hyperlink" Target="https://mulka2.com/lapcenter/lapcombat2/runner.jsp?event=4937&amp;file=1&amp;runner=26" TargetMode="External"/><Relationship Id="rId43" Type="http://schemas.openxmlformats.org/officeDocument/2006/relationships/hyperlink" Target="https://mulka2.com/lapcenter/lapcombat2/runner.jsp?event=4937&amp;file=1&amp;runner=42" TargetMode="External"/><Relationship Id="rId48" Type="http://schemas.openxmlformats.org/officeDocument/2006/relationships/hyperlink" Target="https://mulka2.com/lapcenter/lapcombat2/runner.jsp?event=4937&amp;file=1&amp;runner=47" TargetMode="External"/><Relationship Id="rId64" Type="http://schemas.openxmlformats.org/officeDocument/2006/relationships/hyperlink" Target="https://mulka2.com/lapcenter/lapcombat2/runner.jsp?event=4937&amp;file=1&amp;runner=64" TargetMode="External"/><Relationship Id="rId69" Type="http://schemas.openxmlformats.org/officeDocument/2006/relationships/hyperlink" Target="https://mulka2.com/lapcenter/lapcombat2/runner.jsp?event=4937&amp;file=1&amp;runner=70" TargetMode="External"/><Relationship Id="rId113" Type="http://schemas.openxmlformats.org/officeDocument/2006/relationships/hyperlink" Target="https://mulka2.com/lapcenter/lapcombat2/runner.jsp?event=4937&amp;file=1&amp;runner=116" TargetMode="External"/><Relationship Id="rId118" Type="http://schemas.openxmlformats.org/officeDocument/2006/relationships/hyperlink" Target="https://mulka2.com/lapcenter/lapcombat2/runner.jsp?event=4937&amp;file=1&amp;runner=115" TargetMode="External"/><Relationship Id="rId134" Type="http://schemas.openxmlformats.org/officeDocument/2006/relationships/hyperlink" Target="https://mulka2.com/lapcenter/lapcombat2/runner.jsp?event=4937&amp;file=1&amp;runner=177" TargetMode="External"/><Relationship Id="rId139" Type="http://schemas.openxmlformats.org/officeDocument/2006/relationships/hyperlink" Target="https://mulka2.com/lapcenter/lapcombat2/runner.jsp?event=4937&amp;file=1&amp;runner=182" TargetMode="External"/><Relationship Id="rId80" Type="http://schemas.openxmlformats.org/officeDocument/2006/relationships/hyperlink" Target="https://mulka2.com/lapcenter/lapcombat2/runner.jsp?event=4937&amp;file=1&amp;runner=69" TargetMode="External"/><Relationship Id="rId85" Type="http://schemas.openxmlformats.org/officeDocument/2006/relationships/hyperlink" Target="https://mulka2.com/lapcenter/lapcombat2/runner.jsp?event=4937&amp;file=1&amp;runner=84" TargetMode="External"/><Relationship Id="rId150" Type="http://schemas.openxmlformats.org/officeDocument/2006/relationships/hyperlink" Target="https://mulka2.com/lapcenter/lapcombat2/runner.jsp?event=4937&amp;file=1&amp;runner=193" TargetMode="External"/><Relationship Id="rId155" Type="http://schemas.openxmlformats.org/officeDocument/2006/relationships/hyperlink" Target="https://mulka2.com/lapcenter/lapcombat2/runner.jsp?event=4937&amp;file=1&amp;runner=198" TargetMode="External"/><Relationship Id="rId171" Type="http://schemas.openxmlformats.org/officeDocument/2006/relationships/hyperlink" Target="https://mulka2.com/lapcenter/lapcombat2/runner.jsp?event=4937&amp;file=1&amp;runner=212" TargetMode="External"/><Relationship Id="rId12" Type="http://schemas.openxmlformats.org/officeDocument/2006/relationships/hyperlink" Target="https://mulka2.com/lapcenter/lapcombat2/runner.jsp?event=4937&amp;file=1&amp;runner=11" TargetMode="External"/><Relationship Id="rId17" Type="http://schemas.openxmlformats.org/officeDocument/2006/relationships/hyperlink" Target="https://mulka2.com/lapcenter/lapcombat2/runner.jsp?event=4937&amp;file=1&amp;runner=16" TargetMode="External"/><Relationship Id="rId33" Type="http://schemas.openxmlformats.org/officeDocument/2006/relationships/hyperlink" Target="https://mulka2.com/lapcenter/lapcombat2/runner.jsp?event=4937&amp;file=1&amp;runner=32" TargetMode="External"/><Relationship Id="rId38" Type="http://schemas.openxmlformats.org/officeDocument/2006/relationships/hyperlink" Target="https://mulka2.com/lapcenter/lapcombat2/runner.jsp?event=4937&amp;file=1&amp;runner=37" TargetMode="External"/><Relationship Id="rId59" Type="http://schemas.openxmlformats.org/officeDocument/2006/relationships/hyperlink" Target="https://mulka2.com/lapcenter/lapcombat2/runner.jsp?event=4937&amp;file=1&amp;runner=58" TargetMode="External"/><Relationship Id="rId103" Type="http://schemas.openxmlformats.org/officeDocument/2006/relationships/hyperlink" Target="https://mulka2.com/lapcenter/lapcombat2/runner.jsp?event=4937&amp;file=1&amp;runner=102" TargetMode="External"/><Relationship Id="rId108" Type="http://schemas.openxmlformats.org/officeDocument/2006/relationships/hyperlink" Target="https://mulka2.com/lapcenter/lapcombat2/runner.jsp?event=4937&amp;file=1&amp;runner=107" TargetMode="External"/><Relationship Id="rId124" Type="http://schemas.openxmlformats.org/officeDocument/2006/relationships/hyperlink" Target="https://mulka2.com/lapcenter/lapcombat2/runner.jsp?event=4937&amp;file=1&amp;runner=167" TargetMode="External"/><Relationship Id="rId129" Type="http://schemas.openxmlformats.org/officeDocument/2006/relationships/hyperlink" Target="https://mulka2.com/lapcenter/lapcombat2/runner.jsp?event=4937&amp;file=1&amp;runner=172" TargetMode="External"/><Relationship Id="rId54" Type="http://schemas.openxmlformats.org/officeDocument/2006/relationships/hyperlink" Target="https://mulka2.com/lapcenter/lapcombat2/runner.jsp?event=4937&amp;file=1&amp;runner=53" TargetMode="External"/><Relationship Id="rId70" Type="http://schemas.openxmlformats.org/officeDocument/2006/relationships/hyperlink" Target="https://mulka2.com/lapcenter/lapcombat2/runner.jsp?event=4937&amp;file=1&amp;runner=74" TargetMode="External"/><Relationship Id="rId75" Type="http://schemas.openxmlformats.org/officeDocument/2006/relationships/hyperlink" Target="https://mulka2.com/lapcenter/lapcombat2/runner.jsp?event=4937&amp;file=1&amp;runner=68" TargetMode="External"/><Relationship Id="rId91" Type="http://schemas.openxmlformats.org/officeDocument/2006/relationships/hyperlink" Target="https://mulka2.com/lapcenter/lapcombat2/runner.jsp?event=4937&amp;file=1&amp;runner=90" TargetMode="External"/><Relationship Id="rId96" Type="http://schemas.openxmlformats.org/officeDocument/2006/relationships/hyperlink" Target="https://mulka2.com/lapcenter/lapcombat2/runner.jsp?event=4937&amp;file=1&amp;runner=95" TargetMode="External"/><Relationship Id="rId140" Type="http://schemas.openxmlformats.org/officeDocument/2006/relationships/hyperlink" Target="https://mulka2.com/lapcenter/lapcombat2/runner.jsp?event=4937&amp;file=1&amp;runner=183" TargetMode="External"/><Relationship Id="rId145" Type="http://schemas.openxmlformats.org/officeDocument/2006/relationships/hyperlink" Target="https://mulka2.com/lapcenter/lapcombat2/runner.jsp?event=4937&amp;file=1&amp;runner=188" TargetMode="External"/><Relationship Id="rId161" Type="http://schemas.openxmlformats.org/officeDocument/2006/relationships/hyperlink" Target="https://mulka2.com/lapcenter/lapcombat2/runner.jsp?event=4937&amp;file=1&amp;runner=204" TargetMode="External"/><Relationship Id="rId166" Type="http://schemas.openxmlformats.org/officeDocument/2006/relationships/hyperlink" Target="https://mulka2.com/lapcenter/lapcombat2/runner.jsp?event=4937&amp;file=1&amp;runner=209" TargetMode="External"/><Relationship Id="rId1" Type="http://schemas.openxmlformats.org/officeDocument/2006/relationships/hyperlink" Target="https://mulka2.com/lapcenter/lapcombat2/runner.jsp?event=4937&amp;file=1&amp;runner=0" TargetMode="External"/><Relationship Id="rId6" Type="http://schemas.openxmlformats.org/officeDocument/2006/relationships/hyperlink" Target="https://mulka2.com/lapcenter/lapcombat2/runner.jsp?event=4937&amp;file=1&amp;runner=5" TargetMode="External"/><Relationship Id="rId15" Type="http://schemas.openxmlformats.org/officeDocument/2006/relationships/hyperlink" Target="https://mulka2.com/lapcenter/lapcombat2/runner.jsp?event=4937&amp;file=1&amp;runner=14" TargetMode="External"/><Relationship Id="rId23" Type="http://schemas.openxmlformats.org/officeDocument/2006/relationships/hyperlink" Target="https://mulka2.com/lapcenter/lapcombat2/runner.jsp?event=4937&amp;file=1&amp;runner=22" TargetMode="External"/><Relationship Id="rId28" Type="http://schemas.openxmlformats.org/officeDocument/2006/relationships/hyperlink" Target="https://mulka2.com/lapcenter/lapcombat2/runner.jsp?event=4937&amp;file=1&amp;runner=27" TargetMode="External"/><Relationship Id="rId36" Type="http://schemas.openxmlformats.org/officeDocument/2006/relationships/hyperlink" Target="https://mulka2.com/lapcenter/lapcombat2/runner.jsp?event=4937&amp;file=1&amp;runner=35" TargetMode="External"/><Relationship Id="rId49" Type="http://schemas.openxmlformats.org/officeDocument/2006/relationships/hyperlink" Target="https://mulka2.com/lapcenter/lapcombat2/runner.jsp?event=4937&amp;file=1&amp;runner=48" TargetMode="External"/><Relationship Id="rId57" Type="http://schemas.openxmlformats.org/officeDocument/2006/relationships/hyperlink" Target="https://mulka2.com/lapcenter/lapcombat2/runner.jsp?event=4937&amp;file=1&amp;runner=56" TargetMode="External"/><Relationship Id="rId106" Type="http://schemas.openxmlformats.org/officeDocument/2006/relationships/hyperlink" Target="https://mulka2.com/lapcenter/lapcombat2/runner.jsp?event=4937&amp;file=1&amp;runner=105" TargetMode="External"/><Relationship Id="rId114" Type="http://schemas.openxmlformats.org/officeDocument/2006/relationships/hyperlink" Target="https://mulka2.com/lapcenter/lapcombat2/runner.jsp?event=4937&amp;file=1&amp;runner=112" TargetMode="External"/><Relationship Id="rId119" Type="http://schemas.openxmlformats.org/officeDocument/2006/relationships/hyperlink" Target="https://mulka2.com/lapcenter/lapcombat2/runner.jsp?event=4937&amp;file=1&amp;runner=162" TargetMode="External"/><Relationship Id="rId127" Type="http://schemas.openxmlformats.org/officeDocument/2006/relationships/hyperlink" Target="https://mulka2.com/lapcenter/lapcombat2/runner.jsp?event=4937&amp;file=1&amp;runner=170" TargetMode="External"/><Relationship Id="rId10" Type="http://schemas.openxmlformats.org/officeDocument/2006/relationships/hyperlink" Target="https://mulka2.com/lapcenter/lapcombat2/runner.jsp?event=4937&amp;file=1&amp;runner=9" TargetMode="External"/><Relationship Id="rId31" Type="http://schemas.openxmlformats.org/officeDocument/2006/relationships/hyperlink" Target="https://mulka2.com/lapcenter/lapcombat2/runner.jsp?event=4937&amp;file=1&amp;runner=30" TargetMode="External"/><Relationship Id="rId44" Type="http://schemas.openxmlformats.org/officeDocument/2006/relationships/hyperlink" Target="https://mulka2.com/lapcenter/lapcombat2/runner.jsp?event=4937&amp;file=1&amp;runner=43" TargetMode="External"/><Relationship Id="rId52" Type="http://schemas.openxmlformats.org/officeDocument/2006/relationships/hyperlink" Target="https://mulka2.com/lapcenter/lapcombat2/runner.jsp?event=4937&amp;file=1&amp;runner=51" TargetMode="External"/><Relationship Id="rId60" Type="http://schemas.openxmlformats.org/officeDocument/2006/relationships/hyperlink" Target="https://mulka2.com/lapcenter/lapcombat2/runner.jsp?event=4937&amp;file=1&amp;runner=59" TargetMode="External"/><Relationship Id="rId65" Type="http://schemas.openxmlformats.org/officeDocument/2006/relationships/hyperlink" Target="https://mulka2.com/lapcenter/lapcombat2/runner.jsp?event=4937&amp;file=1&amp;runner=63" TargetMode="External"/><Relationship Id="rId73" Type="http://schemas.openxmlformats.org/officeDocument/2006/relationships/hyperlink" Target="https://mulka2.com/lapcenter/lapcombat2/runner.jsp?event=4937&amp;file=1&amp;runner=79" TargetMode="External"/><Relationship Id="rId78" Type="http://schemas.openxmlformats.org/officeDocument/2006/relationships/hyperlink" Target="https://mulka2.com/lapcenter/lapcombat2/runner.jsp?event=4937&amp;file=1&amp;runner=72" TargetMode="External"/><Relationship Id="rId81" Type="http://schemas.openxmlformats.org/officeDocument/2006/relationships/hyperlink" Target="https://mulka2.com/lapcenter/lapcombat2/runner.jsp?event=4937&amp;file=1&amp;runner=71" TargetMode="External"/><Relationship Id="rId86" Type="http://schemas.openxmlformats.org/officeDocument/2006/relationships/hyperlink" Target="https://mulka2.com/lapcenter/lapcombat2/runner.jsp?event=4937&amp;file=1&amp;runner=85" TargetMode="External"/><Relationship Id="rId94" Type="http://schemas.openxmlformats.org/officeDocument/2006/relationships/hyperlink" Target="https://mulka2.com/lapcenter/lapcombat2/runner.jsp?event=4937&amp;file=1&amp;runner=93" TargetMode="External"/><Relationship Id="rId99" Type="http://schemas.openxmlformats.org/officeDocument/2006/relationships/hyperlink" Target="https://mulka2.com/lapcenter/lapcombat2/runner.jsp?event=4937&amp;file=1&amp;runner=98" TargetMode="External"/><Relationship Id="rId101" Type="http://schemas.openxmlformats.org/officeDocument/2006/relationships/hyperlink" Target="https://mulka2.com/lapcenter/lapcombat2/runner.jsp?event=4937&amp;file=1&amp;runner=100" TargetMode="External"/><Relationship Id="rId122" Type="http://schemas.openxmlformats.org/officeDocument/2006/relationships/hyperlink" Target="https://mulka2.com/lapcenter/lapcombat2/runner.jsp?event=4937&amp;file=1&amp;runner=165" TargetMode="External"/><Relationship Id="rId130" Type="http://schemas.openxmlformats.org/officeDocument/2006/relationships/hyperlink" Target="https://mulka2.com/lapcenter/lapcombat2/runner.jsp?event=4937&amp;file=1&amp;runner=173" TargetMode="External"/><Relationship Id="rId135" Type="http://schemas.openxmlformats.org/officeDocument/2006/relationships/hyperlink" Target="https://mulka2.com/lapcenter/lapcombat2/runner.jsp?event=4937&amp;file=1&amp;runner=178" TargetMode="External"/><Relationship Id="rId143" Type="http://schemas.openxmlformats.org/officeDocument/2006/relationships/hyperlink" Target="https://mulka2.com/lapcenter/lapcombat2/runner.jsp?event=4937&amp;file=1&amp;runner=185" TargetMode="External"/><Relationship Id="rId148" Type="http://schemas.openxmlformats.org/officeDocument/2006/relationships/hyperlink" Target="https://mulka2.com/lapcenter/lapcombat2/runner.jsp?event=4937&amp;file=1&amp;runner=191" TargetMode="External"/><Relationship Id="rId151" Type="http://schemas.openxmlformats.org/officeDocument/2006/relationships/hyperlink" Target="https://mulka2.com/lapcenter/lapcombat2/runner.jsp?event=4937&amp;file=1&amp;runner=194" TargetMode="External"/><Relationship Id="rId156" Type="http://schemas.openxmlformats.org/officeDocument/2006/relationships/hyperlink" Target="https://mulka2.com/lapcenter/lapcombat2/runner.jsp?event=4937&amp;file=1&amp;runner=199" TargetMode="External"/><Relationship Id="rId164" Type="http://schemas.openxmlformats.org/officeDocument/2006/relationships/hyperlink" Target="https://mulka2.com/lapcenter/lapcombat2/runner.jsp?event=4937&amp;file=1&amp;runner=207" TargetMode="External"/><Relationship Id="rId169" Type="http://schemas.openxmlformats.org/officeDocument/2006/relationships/hyperlink" Target="https://mulka2.com/lapcenter/lapcombat2/runner.jsp?event=4937&amp;file=1&amp;runner=211" TargetMode="External"/><Relationship Id="rId4" Type="http://schemas.openxmlformats.org/officeDocument/2006/relationships/hyperlink" Target="https://mulka2.com/lapcenter/lapcombat2/runner.jsp?event=4937&amp;file=1&amp;runner=3" TargetMode="External"/><Relationship Id="rId9" Type="http://schemas.openxmlformats.org/officeDocument/2006/relationships/hyperlink" Target="https://mulka2.com/lapcenter/lapcombat2/runner.jsp?event=4937&amp;file=1&amp;runner=8" TargetMode="External"/><Relationship Id="rId172" Type="http://schemas.openxmlformats.org/officeDocument/2006/relationships/printerSettings" Target="../printerSettings/printerSettings16.bin"/><Relationship Id="rId13" Type="http://schemas.openxmlformats.org/officeDocument/2006/relationships/hyperlink" Target="https://mulka2.com/lapcenter/lapcombat2/runner.jsp?event=4937&amp;file=1&amp;runner=12" TargetMode="External"/><Relationship Id="rId18" Type="http://schemas.openxmlformats.org/officeDocument/2006/relationships/hyperlink" Target="https://mulka2.com/lapcenter/lapcombat2/runner.jsp?event=4937&amp;file=1&amp;runner=17" TargetMode="External"/><Relationship Id="rId39" Type="http://schemas.openxmlformats.org/officeDocument/2006/relationships/hyperlink" Target="https://mulka2.com/lapcenter/lapcombat2/runner.jsp?event=4937&amp;file=1&amp;runner=38" TargetMode="External"/><Relationship Id="rId109" Type="http://schemas.openxmlformats.org/officeDocument/2006/relationships/hyperlink" Target="https://mulka2.com/lapcenter/lapcombat2/runner.jsp?event=4937&amp;file=1&amp;runner=108" TargetMode="External"/><Relationship Id="rId34" Type="http://schemas.openxmlformats.org/officeDocument/2006/relationships/hyperlink" Target="https://mulka2.com/lapcenter/lapcombat2/runner.jsp?event=4937&amp;file=1&amp;runner=33" TargetMode="External"/><Relationship Id="rId50" Type="http://schemas.openxmlformats.org/officeDocument/2006/relationships/hyperlink" Target="https://mulka2.com/lapcenter/lapcombat2/runner.jsp?event=4937&amp;file=1&amp;runner=49" TargetMode="External"/><Relationship Id="rId55" Type="http://schemas.openxmlformats.org/officeDocument/2006/relationships/hyperlink" Target="https://mulka2.com/lapcenter/lapcombat2/runner.jsp?event=4937&amp;file=1&amp;runner=54" TargetMode="External"/><Relationship Id="rId76" Type="http://schemas.openxmlformats.org/officeDocument/2006/relationships/hyperlink" Target="https://mulka2.com/lapcenter/lapcombat2/runner.jsp?event=4937&amp;file=1&amp;runner=67" TargetMode="External"/><Relationship Id="rId97" Type="http://schemas.openxmlformats.org/officeDocument/2006/relationships/hyperlink" Target="https://mulka2.com/lapcenter/lapcombat2/runner.jsp?event=4937&amp;file=1&amp;runner=96" TargetMode="External"/><Relationship Id="rId104" Type="http://schemas.openxmlformats.org/officeDocument/2006/relationships/hyperlink" Target="https://mulka2.com/lapcenter/lapcombat2/runner.jsp?event=4937&amp;file=1&amp;runner=103" TargetMode="External"/><Relationship Id="rId120" Type="http://schemas.openxmlformats.org/officeDocument/2006/relationships/hyperlink" Target="https://mulka2.com/lapcenter/lapcombat2/runner.jsp?event=4937&amp;file=1&amp;runner=163" TargetMode="External"/><Relationship Id="rId125" Type="http://schemas.openxmlformats.org/officeDocument/2006/relationships/hyperlink" Target="https://mulka2.com/lapcenter/lapcombat2/runner.jsp?event=4937&amp;file=1&amp;runner=168" TargetMode="External"/><Relationship Id="rId141" Type="http://schemas.openxmlformats.org/officeDocument/2006/relationships/hyperlink" Target="https://mulka2.com/lapcenter/lapcombat2/runner.jsp?event=4937&amp;file=1&amp;runner=184" TargetMode="External"/><Relationship Id="rId146" Type="http://schemas.openxmlformats.org/officeDocument/2006/relationships/hyperlink" Target="https://mulka2.com/lapcenter/lapcombat2/runner.jsp?event=4937&amp;file=1&amp;runner=189" TargetMode="External"/><Relationship Id="rId167" Type="http://schemas.openxmlformats.org/officeDocument/2006/relationships/hyperlink" Target="https://mulka2.com/lapcenter/lapcombat2/runner.jsp?event=4937&amp;file=1&amp;runner=213" TargetMode="External"/><Relationship Id="rId7" Type="http://schemas.openxmlformats.org/officeDocument/2006/relationships/hyperlink" Target="https://mulka2.com/lapcenter/lapcombat2/runner.jsp?event=4937&amp;file=1&amp;runner=6" TargetMode="External"/><Relationship Id="rId71" Type="http://schemas.openxmlformats.org/officeDocument/2006/relationships/hyperlink" Target="https://mulka2.com/lapcenter/lapcombat2/runner.jsp?event=4937&amp;file=1&amp;runner=73" TargetMode="External"/><Relationship Id="rId92" Type="http://schemas.openxmlformats.org/officeDocument/2006/relationships/hyperlink" Target="https://mulka2.com/lapcenter/lapcombat2/runner.jsp?event=4937&amp;file=1&amp;runner=91" TargetMode="External"/><Relationship Id="rId162" Type="http://schemas.openxmlformats.org/officeDocument/2006/relationships/hyperlink" Target="https://mulka2.com/lapcenter/lapcombat2/runner.jsp?event=4937&amp;file=1&amp;runner=205" TargetMode="External"/><Relationship Id="rId2" Type="http://schemas.openxmlformats.org/officeDocument/2006/relationships/hyperlink" Target="https://mulka2.com/lapcenter/lapcombat2/runner.jsp?event=4937&amp;file=1&amp;runner=1" TargetMode="External"/><Relationship Id="rId29" Type="http://schemas.openxmlformats.org/officeDocument/2006/relationships/hyperlink" Target="https://mulka2.com/lapcenter/lapcombat2/runner.jsp?event=4937&amp;file=1&amp;runner=28" TargetMode="External"/><Relationship Id="rId24" Type="http://schemas.openxmlformats.org/officeDocument/2006/relationships/hyperlink" Target="https://mulka2.com/lapcenter/lapcombat2/runner.jsp?event=4937&amp;file=1&amp;runner=23" TargetMode="External"/><Relationship Id="rId40" Type="http://schemas.openxmlformats.org/officeDocument/2006/relationships/hyperlink" Target="https://mulka2.com/lapcenter/lapcombat2/runner.jsp?event=4937&amp;file=1&amp;runner=39" TargetMode="External"/><Relationship Id="rId45" Type="http://schemas.openxmlformats.org/officeDocument/2006/relationships/hyperlink" Target="https://mulka2.com/lapcenter/lapcombat2/runner.jsp?event=4937&amp;file=1&amp;runner=44" TargetMode="External"/><Relationship Id="rId66" Type="http://schemas.openxmlformats.org/officeDocument/2006/relationships/hyperlink" Target="https://mulka2.com/lapcenter/lapcombat2/runner.jsp?event=4937&amp;file=1&amp;runner=66" TargetMode="External"/><Relationship Id="rId87" Type="http://schemas.openxmlformats.org/officeDocument/2006/relationships/hyperlink" Target="https://mulka2.com/lapcenter/lapcombat2/runner.jsp?event=4937&amp;file=1&amp;runner=86" TargetMode="External"/><Relationship Id="rId110" Type="http://schemas.openxmlformats.org/officeDocument/2006/relationships/hyperlink" Target="https://mulka2.com/lapcenter/lapcombat2/runner.jsp?event=4937&amp;file=1&amp;runner=109" TargetMode="External"/><Relationship Id="rId115" Type="http://schemas.openxmlformats.org/officeDocument/2006/relationships/hyperlink" Target="https://mulka2.com/lapcenter/lapcombat2/runner.jsp?event=4937&amp;file=1&amp;runner=117" TargetMode="External"/><Relationship Id="rId131" Type="http://schemas.openxmlformats.org/officeDocument/2006/relationships/hyperlink" Target="https://mulka2.com/lapcenter/lapcombat2/runner.jsp?event=4937&amp;file=1&amp;runner=174" TargetMode="External"/><Relationship Id="rId136" Type="http://schemas.openxmlformats.org/officeDocument/2006/relationships/hyperlink" Target="https://mulka2.com/lapcenter/lapcombat2/runner.jsp?event=4937&amp;file=1&amp;runner=179" TargetMode="External"/><Relationship Id="rId157" Type="http://schemas.openxmlformats.org/officeDocument/2006/relationships/hyperlink" Target="https://mulka2.com/lapcenter/lapcombat2/runner.jsp?event=4937&amp;file=1&amp;runner=200" TargetMode="External"/><Relationship Id="rId61" Type="http://schemas.openxmlformats.org/officeDocument/2006/relationships/hyperlink" Target="https://mulka2.com/lapcenter/lapcombat2/runner.jsp?event=4937&amp;file=1&amp;runner=60" TargetMode="External"/><Relationship Id="rId82" Type="http://schemas.openxmlformats.org/officeDocument/2006/relationships/hyperlink" Target="https://mulka2.com/lapcenter/lapcombat2/runner.jsp?event=4937&amp;file=1&amp;runner=81" TargetMode="External"/><Relationship Id="rId152" Type="http://schemas.openxmlformats.org/officeDocument/2006/relationships/hyperlink" Target="https://mulka2.com/lapcenter/lapcombat2/runner.jsp?event=4937&amp;file=1&amp;runner=195" TargetMode="External"/><Relationship Id="rId19" Type="http://schemas.openxmlformats.org/officeDocument/2006/relationships/hyperlink" Target="https://mulka2.com/lapcenter/lapcombat2/runner.jsp?event=4937&amp;file=1&amp;runner=18" TargetMode="External"/><Relationship Id="rId14" Type="http://schemas.openxmlformats.org/officeDocument/2006/relationships/hyperlink" Target="https://mulka2.com/lapcenter/lapcombat2/runner.jsp?event=4937&amp;file=1&amp;runner=13" TargetMode="External"/><Relationship Id="rId30" Type="http://schemas.openxmlformats.org/officeDocument/2006/relationships/hyperlink" Target="https://mulka2.com/lapcenter/lapcombat2/runner.jsp?event=4937&amp;file=1&amp;runner=29" TargetMode="External"/><Relationship Id="rId35" Type="http://schemas.openxmlformats.org/officeDocument/2006/relationships/hyperlink" Target="https://mulka2.com/lapcenter/lapcombat2/runner.jsp?event=4937&amp;file=1&amp;runner=34" TargetMode="External"/><Relationship Id="rId56" Type="http://schemas.openxmlformats.org/officeDocument/2006/relationships/hyperlink" Target="https://mulka2.com/lapcenter/lapcombat2/runner.jsp?event=4937&amp;file=1&amp;runner=55" TargetMode="External"/><Relationship Id="rId77" Type="http://schemas.openxmlformats.org/officeDocument/2006/relationships/hyperlink" Target="https://mulka2.com/lapcenter/lapcombat2/runner.jsp?event=4937&amp;file=1&amp;runner=78" TargetMode="External"/><Relationship Id="rId100" Type="http://schemas.openxmlformats.org/officeDocument/2006/relationships/hyperlink" Target="https://mulka2.com/lapcenter/lapcombat2/runner.jsp?event=4937&amp;file=1&amp;runner=99" TargetMode="External"/><Relationship Id="rId105" Type="http://schemas.openxmlformats.org/officeDocument/2006/relationships/hyperlink" Target="https://mulka2.com/lapcenter/lapcombat2/runner.jsp?event=4937&amp;file=1&amp;runner=104" TargetMode="External"/><Relationship Id="rId126" Type="http://schemas.openxmlformats.org/officeDocument/2006/relationships/hyperlink" Target="https://mulka2.com/lapcenter/lapcombat2/runner.jsp?event=4937&amp;file=1&amp;runner=169" TargetMode="External"/><Relationship Id="rId147" Type="http://schemas.openxmlformats.org/officeDocument/2006/relationships/hyperlink" Target="https://mulka2.com/lapcenter/lapcombat2/runner.jsp?event=4937&amp;file=1&amp;runner=190" TargetMode="External"/><Relationship Id="rId168" Type="http://schemas.openxmlformats.org/officeDocument/2006/relationships/hyperlink" Target="https://mulka2.com/lapcenter/lapcombat2/runner.jsp?event=4937&amp;file=1&amp;runner=214" TargetMode="External"/><Relationship Id="rId8" Type="http://schemas.openxmlformats.org/officeDocument/2006/relationships/hyperlink" Target="https://mulka2.com/lapcenter/lapcombat2/runner.jsp?event=4937&amp;file=1&amp;runner=7" TargetMode="External"/><Relationship Id="rId51" Type="http://schemas.openxmlformats.org/officeDocument/2006/relationships/hyperlink" Target="https://mulka2.com/lapcenter/lapcombat2/runner.jsp?event=4937&amp;file=1&amp;runner=50" TargetMode="External"/><Relationship Id="rId72" Type="http://schemas.openxmlformats.org/officeDocument/2006/relationships/hyperlink" Target="https://mulka2.com/lapcenter/lapcombat2/runner.jsp?event=4937&amp;file=1&amp;runner=80" TargetMode="External"/><Relationship Id="rId93" Type="http://schemas.openxmlformats.org/officeDocument/2006/relationships/hyperlink" Target="https://mulka2.com/lapcenter/lapcombat2/runner.jsp?event=4937&amp;file=1&amp;runner=92" TargetMode="External"/><Relationship Id="rId98" Type="http://schemas.openxmlformats.org/officeDocument/2006/relationships/hyperlink" Target="https://mulka2.com/lapcenter/lapcombat2/runner.jsp?event=4937&amp;file=1&amp;runner=97" TargetMode="External"/><Relationship Id="rId121" Type="http://schemas.openxmlformats.org/officeDocument/2006/relationships/hyperlink" Target="https://mulka2.com/lapcenter/lapcombat2/runner.jsp?event=4937&amp;file=1&amp;runner=164" TargetMode="External"/><Relationship Id="rId142" Type="http://schemas.openxmlformats.org/officeDocument/2006/relationships/hyperlink" Target="https://mulka2.com/lapcenter/lapcombat2/runner.jsp?event=4937&amp;file=1&amp;runner=186" TargetMode="External"/><Relationship Id="rId163" Type="http://schemas.openxmlformats.org/officeDocument/2006/relationships/hyperlink" Target="https://mulka2.com/lapcenter/lapcombat2/runner.jsp?event=4937&amp;file=1&amp;runner=206" TargetMode="External"/><Relationship Id="rId3" Type="http://schemas.openxmlformats.org/officeDocument/2006/relationships/hyperlink" Target="https://mulka2.com/lapcenter/lapcombat2/runner.jsp?event=4937&amp;file=1&amp;runner=2" TargetMode="External"/><Relationship Id="rId25" Type="http://schemas.openxmlformats.org/officeDocument/2006/relationships/hyperlink" Target="https://mulka2.com/lapcenter/lapcombat2/runner.jsp?event=4937&amp;file=1&amp;runner=24" TargetMode="External"/><Relationship Id="rId46" Type="http://schemas.openxmlformats.org/officeDocument/2006/relationships/hyperlink" Target="https://mulka2.com/lapcenter/lapcombat2/runner.jsp?event=4937&amp;file=1&amp;runner=45" TargetMode="External"/><Relationship Id="rId67" Type="http://schemas.openxmlformats.org/officeDocument/2006/relationships/hyperlink" Target="https://mulka2.com/lapcenter/lapcombat2/runner.jsp?event=4937&amp;file=1&amp;runner=75" TargetMode="External"/><Relationship Id="rId116" Type="http://schemas.openxmlformats.org/officeDocument/2006/relationships/hyperlink" Target="https://mulka2.com/lapcenter/lapcombat2/runner.jsp?event=4937&amp;file=1&amp;runner=114" TargetMode="External"/><Relationship Id="rId137" Type="http://schemas.openxmlformats.org/officeDocument/2006/relationships/hyperlink" Target="https://mulka2.com/lapcenter/lapcombat2/runner.jsp?event=4937&amp;file=1&amp;runner=180" TargetMode="External"/><Relationship Id="rId158" Type="http://schemas.openxmlformats.org/officeDocument/2006/relationships/hyperlink" Target="https://mulka2.com/lapcenter/lapcombat2/runner.jsp?event=4937&amp;file=1&amp;runner=201" TargetMode="External"/><Relationship Id="rId20" Type="http://schemas.openxmlformats.org/officeDocument/2006/relationships/hyperlink" Target="https://mulka2.com/lapcenter/lapcombat2/runner.jsp?event=4937&amp;file=1&amp;runner=19" TargetMode="External"/><Relationship Id="rId41" Type="http://schemas.openxmlformats.org/officeDocument/2006/relationships/hyperlink" Target="https://mulka2.com/lapcenter/lapcombat2/runner.jsp?event=4937&amp;file=1&amp;runner=40" TargetMode="External"/><Relationship Id="rId62" Type="http://schemas.openxmlformats.org/officeDocument/2006/relationships/hyperlink" Target="https://mulka2.com/lapcenter/lapcombat2/runner.jsp?event=4937&amp;file=1&amp;runner=61" TargetMode="External"/><Relationship Id="rId83" Type="http://schemas.openxmlformats.org/officeDocument/2006/relationships/hyperlink" Target="https://mulka2.com/lapcenter/lapcombat2/runner.jsp?event=4937&amp;file=1&amp;runner=82" TargetMode="External"/><Relationship Id="rId88" Type="http://schemas.openxmlformats.org/officeDocument/2006/relationships/hyperlink" Target="https://mulka2.com/lapcenter/lapcombat2/runner.jsp?event=4937&amp;file=1&amp;runner=87" TargetMode="External"/><Relationship Id="rId111" Type="http://schemas.openxmlformats.org/officeDocument/2006/relationships/hyperlink" Target="https://mulka2.com/lapcenter/lapcombat2/runner.jsp?event=4937&amp;file=1&amp;runner=110" TargetMode="External"/><Relationship Id="rId132" Type="http://schemas.openxmlformats.org/officeDocument/2006/relationships/hyperlink" Target="https://mulka2.com/lapcenter/lapcombat2/runner.jsp?event=4937&amp;file=1&amp;runner=175" TargetMode="External"/><Relationship Id="rId153" Type="http://schemas.openxmlformats.org/officeDocument/2006/relationships/hyperlink" Target="https://mulka2.com/lapcenter/lapcombat2/runner.jsp?event=4937&amp;file=1&amp;runner=196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2"/>
  <sheetViews>
    <sheetView topLeftCell="A23" workbookViewId="0">
      <selection activeCell="A4" sqref="A4:E28"/>
    </sheetView>
  </sheetViews>
  <sheetFormatPr defaultRowHeight="13.5" x14ac:dyDescent="0.15"/>
  <cols>
    <col min="2" max="2" width="13.625" customWidth="1"/>
    <col min="3" max="3" width="12.2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</row>
    <row r="4" spans="2:14" x14ac:dyDescent="0.15">
      <c r="B4" s="4" t="s">
        <v>155</v>
      </c>
      <c r="C4" s="1">
        <v>1</v>
      </c>
      <c r="D4" s="6">
        <v>2.2175925925925929E-2</v>
      </c>
      <c r="E4" s="3" t="s">
        <v>239</v>
      </c>
      <c r="F4">
        <f>ROUNDUP(($L$5-クラブカップミドル!D38)*10/$M$5+50,3)</f>
        <v>63.982999999999997</v>
      </c>
      <c r="L4" t="s">
        <v>23</v>
      </c>
      <c r="M4" t="s">
        <v>26</v>
      </c>
      <c r="N4" t="s">
        <v>25</v>
      </c>
    </row>
    <row r="5" spans="2:14" x14ac:dyDescent="0.15">
      <c r="B5" s="4" t="s">
        <v>210</v>
      </c>
      <c r="C5" s="1">
        <v>2</v>
      </c>
      <c r="D5" s="6">
        <v>2.3564814814814813E-2</v>
      </c>
      <c r="E5" s="3" t="s">
        <v>1097</v>
      </c>
      <c r="F5">
        <f>ROUNDUP(($L$5-クラブカップミドル!D39)*10/$M$5+50,3)</f>
        <v>62.652000000000001</v>
      </c>
      <c r="L5" s="5">
        <f>AVERAGE(D78:D200)</f>
        <v>3.5275848765432098E-2</v>
      </c>
      <c r="M5">
        <f>_xlfn.STDEV.P(D78:D200)</f>
        <v>7.3077589691092227E-3</v>
      </c>
      <c r="N5" s="5">
        <f>MEDIAN(D78:D200)</f>
        <v>3.0989583333333334E-2</v>
      </c>
    </row>
    <row r="6" spans="2:14" x14ac:dyDescent="0.15">
      <c r="B6" s="4" t="s">
        <v>46</v>
      </c>
      <c r="C6" s="1">
        <v>3</v>
      </c>
      <c r="D6" s="6">
        <v>2.4918981481481483E-2</v>
      </c>
      <c r="E6" s="3" t="s">
        <v>1091</v>
      </c>
      <c r="F6">
        <f>ROUNDUP(($L$5-クラブカップミドル!D40)*10/$M$5+50,3)</f>
        <v>61.701999999999998</v>
      </c>
    </row>
    <row r="7" spans="2:14" x14ac:dyDescent="0.15">
      <c r="B7" s="4" t="s">
        <v>127</v>
      </c>
      <c r="C7" s="1">
        <v>4</v>
      </c>
      <c r="D7" s="6">
        <v>2.4988425925925928E-2</v>
      </c>
      <c r="E7" s="3" t="s">
        <v>1091</v>
      </c>
      <c r="F7">
        <f>ROUNDUP(($L$5-クラブカップミドル!D41)*10/$M$5+50,3)</f>
        <v>61.131999999999998</v>
      </c>
    </row>
    <row r="8" spans="2:14" x14ac:dyDescent="0.15">
      <c r="B8" s="4" t="s">
        <v>163</v>
      </c>
      <c r="C8" s="1">
        <v>5</v>
      </c>
      <c r="D8" s="6">
        <v>2.5358796296296296E-2</v>
      </c>
      <c r="E8" s="3" t="s">
        <v>297</v>
      </c>
      <c r="F8">
        <f>ROUNDUP(($L$5-クラブカップミドル!D42)*10/$M$5+50,3)</f>
        <v>61.036999999999999</v>
      </c>
    </row>
    <row r="9" spans="2:14" x14ac:dyDescent="0.15">
      <c r="B9" s="4" t="s">
        <v>943</v>
      </c>
      <c r="C9" s="1">
        <v>6</v>
      </c>
      <c r="D9" s="6">
        <v>2.5821759259259256E-2</v>
      </c>
      <c r="E9" s="3" t="s">
        <v>236</v>
      </c>
      <c r="F9">
        <f>ROUNDUP(($L$5-クラブカップミドル!D43)*10/$M$5+50,3)</f>
        <v>60.798999999999999</v>
      </c>
    </row>
    <row r="10" spans="2:14" x14ac:dyDescent="0.15">
      <c r="B10" s="4" t="s">
        <v>284</v>
      </c>
      <c r="C10" s="1">
        <v>7</v>
      </c>
      <c r="D10" s="6">
        <v>2.7268518518518515E-2</v>
      </c>
      <c r="E10" s="3" t="s">
        <v>236</v>
      </c>
      <c r="F10">
        <f>ROUNDUP(($L$5-クラブカップミドル!D44)*10/$M$5+50,3)</f>
        <v>60.402999999999999</v>
      </c>
    </row>
    <row r="11" spans="2:14" x14ac:dyDescent="0.15">
      <c r="B11" s="4" t="s">
        <v>465</v>
      </c>
      <c r="C11" s="1">
        <v>8</v>
      </c>
      <c r="D11" s="6">
        <v>2.7766203703703706E-2</v>
      </c>
      <c r="E11" s="3" t="s">
        <v>1097</v>
      </c>
      <c r="F11">
        <f>ROUNDUP(($L$5-クラブカップミドル!D45)*10/$M$5+50,3)</f>
        <v>60.117999999999995</v>
      </c>
    </row>
    <row r="12" spans="2:14" x14ac:dyDescent="0.15">
      <c r="B12" s="4" t="s">
        <v>54</v>
      </c>
      <c r="C12" s="1">
        <v>9</v>
      </c>
      <c r="D12" s="6">
        <v>2.7847222222222221E-2</v>
      </c>
      <c r="E12" s="3" t="s">
        <v>1091</v>
      </c>
      <c r="F12">
        <f>ROUNDUP(($L$5-クラブカップミドル!D46)*10/$M$5+50,3)</f>
        <v>60.055</v>
      </c>
    </row>
    <row r="13" spans="2:14" x14ac:dyDescent="0.15">
      <c r="B13" s="4" t="s">
        <v>593</v>
      </c>
      <c r="C13" s="1">
        <v>10</v>
      </c>
      <c r="D13" s="6">
        <v>2.8043981481481479E-2</v>
      </c>
      <c r="E13" s="3" t="s">
        <v>236</v>
      </c>
      <c r="F13">
        <f>ROUNDUP(($L$5-クラブカップミドル!D47)*10/$M$5+50,3)</f>
        <v>59.991999999999997</v>
      </c>
    </row>
    <row r="14" spans="2:14" x14ac:dyDescent="0.15">
      <c r="B14" s="4" t="s">
        <v>637</v>
      </c>
      <c r="C14" s="1">
        <v>11</v>
      </c>
      <c r="D14" s="6">
        <v>2.9212962962962965E-2</v>
      </c>
      <c r="E14" s="3" t="s">
        <v>236</v>
      </c>
      <c r="F14">
        <f>ROUNDUP(($L$5-クラブカップミドル!D48)*10/$M$5+50,3)</f>
        <v>59.943999999999996</v>
      </c>
    </row>
    <row r="15" spans="2:14" x14ac:dyDescent="0.15">
      <c r="B15" s="4" t="s">
        <v>974</v>
      </c>
      <c r="C15" s="1">
        <v>12</v>
      </c>
      <c r="D15" s="6">
        <v>3.0694444444444444E-2</v>
      </c>
      <c r="E15" s="3" t="s">
        <v>488</v>
      </c>
      <c r="F15">
        <f>ROUNDUP(($L$5-クラブカップミドル!D49)*10/$M$5+50,3)</f>
        <v>59.707000000000001</v>
      </c>
    </row>
    <row r="16" spans="2:14" x14ac:dyDescent="0.15">
      <c r="B16" s="4" t="s">
        <v>904</v>
      </c>
      <c r="C16" s="1">
        <v>13</v>
      </c>
      <c r="D16" s="6">
        <v>3.123842592592593E-2</v>
      </c>
      <c r="E16" s="3" t="s">
        <v>239</v>
      </c>
      <c r="F16">
        <f>ROUNDUP(($L$5-クラブカップミドル!D50)*10/$M$5+50,3)</f>
        <v>58.835000000000001</v>
      </c>
    </row>
    <row r="17" spans="2:6" x14ac:dyDescent="0.15">
      <c r="B17" s="4" t="s">
        <v>951</v>
      </c>
      <c r="C17" s="1"/>
      <c r="D17" s="6">
        <v>3.6747685185185182E-2</v>
      </c>
      <c r="E17" s="3" t="s">
        <v>236</v>
      </c>
      <c r="F17">
        <f>ROUNDUP(($L$5-クラブカップミドル!D51)*10/$M$5+50,3)</f>
        <v>58.677</v>
      </c>
    </row>
    <row r="18" spans="2:6" x14ac:dyDescent="0.15">
      <c r="B18" s="4" t="s">
        <v>946</v>
      </c>
      <c r="C18" s="1"/>
      <c r="D18" s="6">
        <v>4.1458333333333333E-2</v>
      </c>
      <c r="E18" s="3" t="s">
        <v>297</v>
      </c>
      <c r="F18">
        <f>ROUNDUP(($L$5-クラブカップミドル!D52)*10/$M$5+50,3)</f>
        <v>58.138999999999996</v>
      </c>
    </row>
    <row r="19" spans="2:6" x14ac:dyDescent="0.15">
      <c r="B19" s="4" t="s">
        <v>1155</v>
      </c>
      <c r="C19" s="1"/>
      <c r="D19" s="6">
        <v>4.4409722222222225E-2</v>
      </c>
      <c r="E19" s="3" t="s">
        <v>236</v>
      </c>
      <c r="F19">
        <f>ROUNDUP(($L$5-クラブカップミドル!D53)*10/$M$5+50,3)</f>
        <v>57.108999999999995</v>
      </c>
    </row>
    <row r="20" spans="2:6" ht="27" x14ac:dyDescent="0.15">
      <c r="B20" s="4" t="s">
        <v>1156</v>
      </c>
      <c r="C20" s="1">
        <v>14</v>
      </c>
      <c r="D20" s="6">
        <v>4.4432870370370366E-2</v>
      </c>
      <c r="E20" s="3" t="s">
        <v>1095</v>
      </c>
      <c r="F20">
        <f>ROUNDUP(($L$5-クラブカップミドル!D54)*10/$M$5+50,3)</f>
        <v>57.045999999999999</v>
      </c>
    </row>
    <row r="21" spans="2:6" x14ac:dyDescent="0.15">
      <c r="B21" s="4" t="s">
        <v>1157</v>
      </c>
      <c r="C21" s="1">
        <v>15</v>
      </c>
      <c r="D21" s="6">
        <v>4.7615740740740743E-2</v>
      </c>
      <c r="E21" s="3" t="s">
        <v>236</v>
      </c>
      <c r="F21">
        <f>ROUNDUP(($L$5-クラブカップミドル!D55)*10/$M$5+50,3)</f>
        <v>56.966999999999999</v>
      </c>
    </row>
    <row r="22" spans="2:6" x14ac:dyDescent="0.15">
      <c r="B22" s="4" t="s">
        <v>414</v>
      </c>
      <c r="C22" s="1"/>
      <c r="D22" s="6">
        <v>5.3333333333333337E-2</v>
      </c>
      <c r="E22" s="3" t="s">
        <v>239</v>
      </c>
      <c r="F22">
        <f>ROUNDUP(($L$5-クラブカップミドル!D56)*10/$M$5+50,3)</f>
        <v>55.588999999999999</v>
      </c>
    </row>
    <row r="23" spans="2:6" x14ac:dyDescent="0.15">
      <c r="B23" s="4" t="s">
        <v>1158</v>
      </c>
      <c r="C23" s="1">
        <v>16</v>
      </c>
      <c r="D23" s="6">
        <v>5.4664351851851846E-2</v>
      </c>
      <c r="E23" s="3" t="s">
        <v>236</v>
      </c>
      <c r="F23">
        <f>ROUNDUP(($L$5-クラブカップミドル!D57)*10/$M$5+50,3)</f>
        <v>54.765000000000001</v>
      </c>
    </row>
    <row r="24" spans="2:6" x14ac:dyDescent="0.15">
      <c r="B24" s="4" t="s">
        <v>1159</v>
      </c>
      <c r="C24" s="1">
        <v>17</v>
      </c>
      <c r="D24" s="6">
        <v>5.8784722222222224E-2</v>
      </c>
      <c r="E24" s="3" t="s">
        <v>236</v>
      </c>
      <c r="F24">
        <f>ROUNDUP(($L$5-クラブカップミドル!D58)*10/$M$5+50,3)</f>
        <v>54.178999999999995</v>
      </c>
    </row>
    <row r="25" spans="2:6" x14ac:dyDescent="0.15">
      <c r="B25" s="4" t="s">
        <v>1160</v>
      </c>
      <c r="C25" s="1"/>
      <c r="D25" s="3" t="s">
        <v>22</v>
      </c>
      <c r="E25" s="3" t="s">
        <v>236</v>
      </c>
      <c r="F25">
        <f>ROUNDUP(($L$5-クラブカップミドル!D59)*10/$M$5+50,3)</f>
        <v>53.91</v>
      </c>
    </row>
    <row r="26" spans="2:6" x14ac:dyDescent="0.15">
      <c r="B26" s="4" t="s">
        <v>1161</v>
      </c>
      <c r="C26" s="1"/>
      <c r="D26" s="3" t="s">
        <v>22</v>
      </c>
      <c r="E26" s="3" t="s">
        <v>16</v>
      </c>
      <c r="F26">
        <f>ROUNDUP(($L$5-クラブカップミドル!D60)*10/$M$5+50,3)</f>
        <v>53.640999999999998</v>
      </c>
    </row>
    <row r="27" spans="2:6" x14ac:dyDescent="0.15">
      <c r="B27" s="4" t="s">
        <v>926</v>
      </c>
      <c r="C27" s="1"/>
      <c r="D27" s="3" t="s">
        <v>22</v>
      </c>
      <c r="E27" s="3" t="s">
        <v>236</v>
      </c>
      <c r="F27">
        <f>ROUNDUP(($L$5-クラブカップミドル!D61)*10/$M$5+50,3)</f>
        <v>53.561</v>
      </c>
    </row>
    <row r="28" spans="2:6" x14ac:dyDescent="0.15">
      <c r="B28" s="4" t="s">
        <v>483</v>
      </c>
      <c r="C28" s="1"/>
      <c r="D28" s="3" t="s">
        <v>22</v>
      </c>
      <c r="E28" s="3" t="s">
        <v>236</v>
      </c>
      <c r="F28">
        <f>ROUNDUP(($L$5-クラブカップミドル!D62)*10/$M$5+50,3)</f>
        <v>53.402999999999999</v>
      </c>
    </row>
    <row r="29" spans="2:6" x14ac:dyDescent="0.15">
      <c r="B29" s="1">
        <v>25</v>
      </c>
      <c r="C29" s="4" t="s">
        <v>500</v>
      </c>
      <c r="D29" s="6">
        <v>3.2442129629629633E-2</v>
      </c>
      <c r="E29" s="3" t="s">
        <v>236</v>
      </c>
      <c r="F29">
        <f>ROUNDUP(($L$5-クラブカップミドル!D63)*10/$M$5+50,3)</f>
        <v>53.355999999999995</v>
      </c>
    </row>
    <row r="30" spans="2:6" x14ac:dyDescent="0.15">
      <c r="B30" s="1">
        <v>26</v>
      </c>
      <c r="C30" s="4" t="s">
        <v>1142</v>
      </c>
      <c r="D30" s="6">
        <v>3.24537037037037E-2</v>
      </c>
      <c r="E30" s="3" t="s">
        <v>243</v>
      </c>
      <c r="F30">
        <f>ROUNDUP(($L$5-クラブカップミドル!D64)*10/$M$5+50,3)</f>
        <v>52.278999999999996</v>
      </c>
    </row>
    <row r="31" spans="2:6" x14ac:dyDescent="0.15">
      <c r="B31" s="1">
        <v>27</v>
      </c>
      <c r="C31" s="4" t="s">
        <v>1056</v>
      </c>
      <c r="D31" s="6">
        <v>3.2499999999999994E-2</v>
      </c>
      <c r="E31" s="3" t="s">
        <v>361</v>
      </c>
      <c r="F31">
        <f>ROUNDUP(($L$5-クラブカップミドル!D65)*10/$M$5+50,3)</f>
        <v>51.723999999999997</v>
      </c>
    </row>
    <row r="32" spans="2:6" x14ac:dyDescent="0.15">
      <c r="B32" s="1">
        <v>28</v>
      </c>
      <c r="C32" s="4" t="s">
        <v>464</v>
      </c>
      <c r="D32" s="6">
        <v>3.2557870370370369E-2</v>
      </c>
      <c r="E32" s="3" t="s">
        <v>1097</v>
      </c>
      <c r="F32">
        <f>ROUNDUP(($L$5-クラブカップミドル!D66)*10/$M$5+50,3)</f>
        <v>51.692999999999998</v>
      </c>
    </row>
    <row r="33" spans="2:6" x14ac:dyDescent="0.15">
      <c r="B33" s="1">
        <v>28</v>
      </c>
      <c r="C33" s="4" t="s">
        <v>45</v>
      </c>
      <c r="D33" s="6">
        <v>3.2557870370370369E-2</v>
      </c>
      <c r="E33" s="3" t="s">
        <v>1091</v>
      </c>
      <c r="F33">
        <f>ROUNDUP(($L$5-クラブカップミドル!D67)*10/$M$5+50,3)</f>
        <v>51.518000000000001</v>
      </c>
    </row>
    <row r="34" spans="2:6" x14ac:dyDescent="0.15">
      <c r="B34" s="1">
        <v>30</v>
      </c>
      <c r="C34" s="4" t="s">
        <v>647</v>
      </c>
      <c r="D34" s="6">
        <v>3.2962962962962965E-2</v>
      </c>
      <c r="E34" s="3" t="s">
        <v>239</v>
      </c>
      <c r="F34">
        <f>ROUNDUP(($L$5-クラブカップミドル!D68)*10/$M$5+50,3)</f>
        <v>51.422999999999995</v>
      </c>
    </row>
    <row r="35" spans="2:6" x14ac:dyDescent="0.15">
      <c r="B35" s="1">
        <v>31</v>
      </c>
      <c r="C35" s="4" t="s">
        <v>1052</v>
      </c>
      <c r="D35" s="6">
        <v>3.3298611111111112E-2</v>
      </c>
      <c r="E35" s="3" t="s">
        <v>229</v>
      </c>
      <c r="F35">
        <f>ROUNDUP(($L$5-クラブカップミドル!D69)*10/$M$5+50,3)</f>
        <v>51.169999999999995</v>
      </c>
    </row>
    <row r="36" spans="2:6" x14ac:dyDescent="0.15">
      <c r="B36" s="1">
        <v>32</v>
      </c>
      <c r="C36" s="4" t="s">
        <v>890</v>
      </c>
      <c r="D36" s="6">
        <v>3.3553240740740745E-2</v>
      </c>
      <c r="E36" s="3" t="s">
        <v>231</v>
      </c>
      <c r="F36">
        <f>ROUNDUP(($L$5-クラブカップミドル!D70)*10/$M$5+50,3)</f>
        <v>50.314999999999998</v>
      </c>
    </row>
    <row r="37" spans="2:6" x14ac:dyDescent="0.15">
      <c r="B37" s="1">
        <v>33</v>
      </c>
      <c r="C37" s="4" t="s">
        <v>178</v>
      </c>
      <c r="D37" s="6">
        <v>3.3935185185185186E-2</v>
      </c>
      <c r="E37" s="3" t="s">
        <v>243</v>
      </c>
      <c r="F37">
        <f>ROUNDUP(($L$5-クラブカップミドル!D71)*10/$M$5+50,3)</f>
        <v>50.092999999999996</v>
      </c>
    </row>
    <row r="38" spans="2:6" x14ac:dyDescent="0.15">
      <c r="B38" s="1">
        <v>34</v>
      </c>
      <c r="C38" s="4" t="s">
        <v>633</v>
      </c>
      <c r="D38" s="6">
        <v>3.4236111111111113E-2</v>
      </c>
      <c r="E38" s="3" t="s">
        <v>239</v>
      </c>
      <c r="F38">
        <f>ROUNDUP(($L$5-クラブカップミドル!D72)*10/$M$5+50,3)</f>
        <v>49.76</v>
      </c>
    </row>
    <row r="39" spans="2:6" x14ac:dyDescent="0.15">
      <c r="B39" s="1">
        <v>35</v>
      </c>
      <c r="C39" s="4" t="s">
        <v>510</v>
      </c>
      <c r="D39" s="6">
        <v>3.4953703703703702E-2</v>
      </c>
      <c r="E39" s="3" t="s">
        <v>488</v>
      </c>
      <c r="F39">
        <f>ROUNDUP(($L$5-クラブカップミドル!D73)*10/$M$5+50,3)</f>
        <v>49.474999999999994</v>
      </c>
    </row>
    <row r="40" spans="2:6" x14ac:dyDescent="0.15">
      <c r="B40" s="1">
        <v>36</v>
      </c>
      <c r="C40" s="4" t="s">
        <v>334</v>
      </c>
      <c r="D40" s="6">
        <v>3.5081018518518518E-2</v>
      </c>
      <c r="E40" s="3" t="s">
        <v>232</v>
      </c>
      <c r="F40">
        <f>ROUNDUP(($L$5-クラブカップミドル!D74)*10/$M$5+50,3)</f>
        <v>49.317</v>
      </c>
    </row>
    <row r="41" spans="2:6" x14ac:dyDescent="0.15">
      <c r="B41" s="1">
        <v>37</v>
      </c>
      <c r="C41" s="4" t="s">
        <v>690</v>
      </c>
      <c r="D41" s="6">
        <v>3.5104166666666665E-2</v>
      </c>
      <c r="E41" s="3" t="s">
        <v>239</v>
      </c>
      <c r="F41">
        <f>ROUNDUP(($L$5-クラブカップミドル!D75)*10/$M$5+50,3)</f>
        <v>49.173999999999999</v>
      </c>
    </row>
    <row r="42" spans="2:6" x14ac:dyDescent="0.15">
      <c r="B42" s="1">
        <v>38</v>
      </c>
      <c r="C42" s="4" t="s">
        <v>528</v>
      </c>
      <c r="D42" s="6">
        <v>3.532407407407407E-2</v>
      </c>
      <c r="E42" s="3" t="s">
        <v>16</v>
      </c>
      <c r="F42">
        <f>ROUNDUP(($L$5-クラブカップミドル!D76)*10/$M$5+50,3)</f>
        <v>48.381999999999998</v>
      </c>
    </row>
    <row r="43" spans="2:6" x14ac:dyDescent="0.15">
      <c r="B43" s="1">
        <v>39</v>
      </c>
      <c r="C43" s="4" t="s">
        <v>1143</v>
      </c>
      <c r="D43" s="6">
        <v>3.5879629629629629E-2</v>
      </c>
      <c r="E43" s="3" t="s">
        <v>229</v>
      </c>
      <c r="F43">
        <f>ROUNDUP(($L$5-クラブカップミドル!D77)*10/$M$5+50,3)</f>
        <v>48.001999999999995</v>
      </c>
    </row>
    <row r="44" spans="2:6" x14ac:dyDescent="0.15">
      <c r="B44" s="1">
        <v>40</v>
      </c>
      <c r="C44" s="4" t="s">
        <v>1144</v>
      </c>
      <c r="D44" s="6">
        <v>3.5902777777777777E-2</v>
      </c>
      <c r="E44" s="3" t="s">
        <v>232</v>
      </c>
      <c r="F44">
        <f>ROUNDUP(($L$5-クラブカップミドル!D78)*10/$M$5+50,3)</f>
        <v>46.972999999999999</v>
      </c>
    </row>
    <row r="45" spans="2:6" x14ac:dyDescent="0.15">
      <c r="B45" s="1">
        <v>41</v>
      </c>
      <c r="C45" s="4" t="s">
        <v>50</v>
      </c>
      <c r="D45" s="6">
        <v>3.6111111111111115E-2</v>
      </c>
      <c r="E45" s="3" t="s">
        <v>1091</v>
      </c>
      <c r="F45">
        <f>ROUNDUP(($L$5-クラブカップミドル!D79)*10/$M$5+50,3)</f>
        <v>45.958999999999996</v>
      </c>
    </row>
    <row r="46" spans="2:6" x14ac:dyDescent="0.15">
      <c r="B46" s="1">
        <v>42</v>
      </c>
      <c r="C46" s="4" t="s">
        <v>1030</v>
      </c>
      <c r="D46" s="6">
        <v>3.6851851851851851E-2</v>
      </c>
      <c r="E46" s="3" t="s">
        <v>1112</v>
      </c>
      <c r="F46">
        <f>ROUNDUP(($L$5-クラブカップミドル!D80)*10/$M$5+50,3)</f>
        <v>45.705999999999996</v>
      </c>
    </row>
    <row r="47" spans="2:6" x14ac:dyDescent="0.15">
      <c r="B47" s="1">
        <v>43</v>
      </c>
      <c r="C47" s="4" t="s">
        <v>324</v>
      </c>
      <c r="D47" s="6">
        <v>3.7025462962962961E-2</v>
      </c>
      <c r="E47" s="3" t="s">
        <v>228</v>
      </c>
      <c r="F47">
        <f>ROUNDUP(($L$5-クラブカップミドル!D81)*10/$M$5+50,3)</f>
        <v>44.818999999999996</v>
      </c>
    </row>
    <row r="48" spans="2:6" x14ac:dyDescent="0.15">
      <c r="B48" s="1">
        <v>44</v>
      </c>
      <c r="C48" s="4" t="s">
        <v>280</v>
      </c>
      <c r="D48" s="6">
        <v>3.7141203703703704E-2</v>
      </c>
      <c r="E48" s="3" t="s">
        <v>243</v>
      </c>
      <c r="F48">
        <f>ROUNDUP(($L$5-クラブカップミドル!D82)*10/$M$5+50,3)</f>
        <v>44.248999999999995</v>
      </c>
    </row>
    <row r="49" spans="2:6" x14ac:dyDescent="0.15">
      <c r="B49" s="1"/>
      <c r="C49" s="4" t="s">
        <v>1145</v>
      </c>
      <c r="D49" s="6">
        <v>3.7372685185185189E-2</v>
      </c>
      <c r="E49" s="3" t="s">
        <v>247</v>
      </c>
      <c r="F49">
        <f>ROUNDUP(($L$5-クラブカップミドル!D83)*10/$M$5+50,3)</f>
        <v>44.089999999999996</v>
      </c>
    </row>
    <row r="50" spans="2:6" x14ac:dyDescent="0.15">
      <c r="B50" s="1">
        <v>45</v>
      </c>
      <c r="C50" s="4" t="s">
        <v>871</v>
      </c>
      <c r="D50" s="6">
        <v>3.8194444444444441E-2</v>
      </c>
      <c r="E50" s="3" t="s">
        <v>237</v>
      </c>
      <c r="F50">
        <f>ROUNDUP(($L$5-クラブカップミドル!D84)*10/$M$5+50,3)</f>
        <v>43.9</v>
      </c>
    </row>
    <row r="51" spans="2:6" x14ac:dyDescent="0.15">
      <c r="B51" s="1">
        <v>46</v>
      </c>
      <c r="C51" s="4" t="s">
        <v>1146</v>
      </c>
      <c r="D51" s="6">
        <v>3.8553240740740742E-2</v>
      </c>
      <c r="E51" s="3" t="s">
        <v>1139</v>
      </c>
      <c r="F51">
        <f>ROUNDUP(($L$5-クラブカップミドル!D85)*10/$M$5+50,3)</f>
        <v>43.519999999999996</v>
      </c>
    </row>
    <row r="52" spans="2:6" x14ac:dyDescent="0.15">
      <c r="B52" s="1">
        <v>47</v>
      </c>
      <c r="C52" s="4" t="s">
        <v>476</v>
      </c>
      <c r="D52" s="6">
        <v>3.8576388888888889E-2</v>
      </c>
      <c r="E52" s="3" t="s">
        <v>457</v>
      </c>
      <c r="F52">
        <f>ROUNDUP(($L$5-クラブカップミドル!D86)*10/$M$5+50,3)</f>
        <v>41.381999999999998</v>
      </c>
    </row>
    <row r="53" spans="2:6" x14ac:dyDescent="0.15">
      <c r="B53" s="1"/>
      <c r="C53" s="4" t="s">
        <v>344</v>
      </c>
      <c r="D53" s="6">
        <v>3.8854166666666669E-2</v>
      </c>
      <c r="E53" s="3" t="s">
        <v>294</v>
      </c>
      <c r="F53">
        <f>ROUNDUP(($L$5-クラブカップミドル!D87)*10/$M$5+50,3)</f>
        <v>41.16</v>
      </c>
    </row>
    <row r="54" spans="2:6" x14ac:dyDescent="0.15">
      <c r="B54" s="1">
        <v>48</v>
      </c>
      <c r="C54" s="4" t="s">
        <v>1147</v>
      </c>
      <c r="D54" s="6">
        <v>3.9016203703703699E-2</v>
      </c>
      <c r="E54" s="3" t="s">
        <v>235</v>
      </c>
      <c r="F54">
        <f>ROUNDUP(($L$5-クラブカップミドル!D88)*10/$M$5+50,3)</f>
        <v>41.128999999999998</v>
      </c>
    </row>
    <row r="55" spans="2:6" x14ac:dyDescent="0.15">
      <c r="B55" s="1"/>
      <c r="C55" s="4" t="s">
        <v>1148</v>
      </c>
      <c r="D55" s="6">
        <v>3.9351851851851853E-2</v>
      </c>
      <c r="E55" s="3" t="s">
        <v>311</v>
      </c>
      <c r="F55">
        <f>ROUNDUP(($L$5-クラブカップミドル!D89)*10/$M$5+50,3)</f>
        <v>40.922999999999995</v>
      </c>
    </row>
    <row r="56" spans="2:6" x14ac:dyDescent="0.15">
      <c r="B56" s="1">
        <v>49</v>
      </c>
      <c r="C56" s="4" t="s">
        <v>401</v>
      </c>
      <c r="D56" s="6">
        <v>3.9502314814814816E-2</v>
      </c>
      <c r="E56" s="3" t="s">
        <v>232</v>
      </c>
      <c r="F56">
        <f>ROUNDUP(($L$5-クラブカップミドル!D90)*10/$M$5+50,3)</f>
        <v>40.842999999999996</v>
      </c>
    </row>
    <row r="57" spans="2:6" x14ac:dyDescent="0.15">
      <c r="B57" s="1"/>
      <c r="C57" s="4" t="s">
        <v>578</v>
      </c>
      <c r="D57" s="6">
        <v>4.0451388888888891E-2</v>
      </c>
      <c r="E57" s="3" t="s">
        <v>234</v>
      </c>
      <c r="F57">
        <f>ROUNDUP(($L$5-クラブカップミドル!D91)*10/$M$5+50,3)</f>
        <v>40.684999999999995</v>
      </c>
    </row>
    <row r="58" spans="2:6" x14ac:dyDescent="0.15">
      <c r="B58" s="1">
        <v>50</v>
      </c>
      <c r="C58" s="4" t="s">
        <v>42</v>
      </c>
      <c r="D58" s="6">
        <v>4.0671296296296296E-2</v>
      </c>
      <c r="E58" s="3" t="s">
        <v>1091</v>
      </c>
      <c r="F58">
        <f>ROUNDUP(($L$5-クラブカップミドル!D92)*10/$M$5+50,3)</f>
        <v>40.573999999999998</v>
      </c>
    </row>
    <row r="59" spans="2:6" x14ac:dyDescent="0.15">
      <c r="B59" s="1">
        <v>51</v>
      </c>
      <c r="C59" s="4" t="s">
        <v>544</v>
      </c>
      <c r="D59" s="6">
        <v>4.1076388888888891E-2</v>
      </c>
      <c r="E59" s="3" t="s">
        <v>234</v>
      </c>
      <c r="F59">
        <f>ROUNDUP(($L$5-クラブカップミドル!D93)*10/$M$5+50,3)</f>
        <v>40.463000000000001</v>
      </c>
    </row>
    <row r="60" spans="2:6" x14ac:dyDescent="0.15">
      <c r="B60" s="1"/>
      <c r="C60" s="4" t="s">
        <v>687</v>
      </c>
      <c r="D60" s="6">
        <v>4.1631944444444451E-2</v>
      </c>
      <c r="E60" s="3" t="s">
        <v>239</v>
      </c>
      <c r="F60">
        <f>ROUNDUP(($L$5-クラブカップミドル!D94)*10/$M$5+50,3)</f>
        <v>37.611999999999995</v>
      </c>
    </row>
    <row r="61" spans="2:6" x14ac:dyDescent="0.15">
      <c r="B61" s="1">
        <v>52</v>
      </c>
      <c r="C61" s="4" t="s">
        <v>641</v>
      </c>
      <c r="D61" s="6">
        <v>4.2152777777777782E-2</v>
      </c>
      <c r="E61" s="3" t="s">
        <v>1097</v>
      </c>
      <c r="F61">
        <f>ROUNDUP(($L$5-クラブカップミドル!D95)*10/$M$5+50,3)</f>
        <v>37.073999999999998</v>
      </c>
    </row>
    <row r="62" spans="2:6" x14ac:dyDescent="0.15">
      <c r="B62" s="1">
        <v>53</v>
      </c>
      <c r="C62" s="4" t="s">
        <v>563</v>
      </c>
      <c r="D62" s="6">
        <v>4.3587962962962967E-2</v>
      </c>
      <c r="E62" s="3" t="s">
        <v>243</v>
      </c>
      <c r="F62">
        <f>ROUNDUP(($L$5-クラブカップミドル!D96)*10/$M$5+50,3)</f>
        <v>35.253</v>
      </c>
    </row>
    <row r="63" spans="2:6" x14ac:dyDescent="0.15">
      <c r="B63" s="1"/>
      <c r="C63" s="4" t="s">
        <v>575</v>
      </c>
      <c r="D63" s="6">
        <v>4.5370370370370366E-2</v>
      </c>
      <c r="E63" s="3" t="s">
        <v>239</v>
      </c>
      <c r="F63">
        <f>ROUNDUP(($L$5-クラブカップミドル!D97)*10/$M$5+50,3)</f>
        <v>33.589999999999996</v>
      </c>
    </row>
    <row r="64" spans="2:6" x14ac:dyDescent="0.15">
      <c r="B64" s="1">
        <v>54</v>
      </c>
      <c r="C64" s="4" t="s">
        <v>622</v>
      </c>
      <c r="D64" s="6">
        <v>4.6793981481481478E-2</v>
      </c>
      <c r="E64" s="3" t="s">
        <v>488</v>
      </c>
      <c r="F64">
        <f>ROUNDUP(($L$5-クラブカップミドル!D98)*10/$M$5+50,3)</f>
        <v>33.241</v>
      </c>
    </row>
    <row r="65" spans="2:6" x14ac:dyDescent="0.15">
      <c r="B65" s="1">
        <v>55</v>
      </c>
      <c r="C65" s="4" t="s">
        <v>407</v>
      </c>
      <c r="D65" s="6">
        <v>5.077546296296296E-2</v>
      </c>
      <c r="E65" s="3" t="s">
        <v>16</v>
      </c>
      <c r="F65">
        <f>ROUNDUP(($L$5-クラブカップミドル!D99)*10/$M$5+50,3)</f>
        <v>31.721</v>
      </c>
    </row>
    <row r="66" spans="2:6" x14ac:dyDescent="0.15">
      <c r="B66" s="1">
        <v>56</v>
      </c>
      <c r="C66" s="4" t="s">
        <v>1149</v>
      </c>
      <c r="D66" s="6">
        <v>5.1585648148148144E-2</v>
      </c>
      <c r="E66" s="3" t="s">
        <v>1140</v>
      </c>
      <c r="F66">
        <f>ROUNDUP(($L$5-クラブカップミドル!D100)*10/$M$5+50,3)</f>
        <v>23.849</v>
      </c>
    </row>
    <row r="67" spans="2:6" x14ac:dyDescent="0.15">
      <c r="B67" s="1">
        <v>57</v>
      </c>
      <c r="C67" s="4" t="s">
        <v>348</v>
      </c>
      <c r="D67" s="6">
        <v>5.2326388888888888E-2</v>
      </c>
      <c r="E67" s="3" t="s">
        <v>16</v>
      </c>
      <c r="F67">
        <f>ROUNDUP(($L$5-クラブカップミドル!D101)*10/$M$5+50,3)</f>
        <v>22.614000000000001</v>
      </c>
    </row>
    <row r="68" spans="2:6" x14ac:dyDescent="0.15">
      <c r="B68" s="1">
        <v>58</v>
      </c>
      <c r="C68" s="4" t="s">
        <v>675</v>
      </c>
      <c r="D68" s="6">
        <v>5.4791666666666662E-2</v>
      </c>
      <c r="E68" s="3" t="s">
        <v>16</v>
      </c>
      <c r="F68">
        <f>ROUNDUP(($L$5-クラブカップミドル!D102)*10/$M$5+50,3)</f>
        <v>21.046000000000003</v>
      </c>
    </row>
    <row r="69" spans="2:6" x14ac:dyDescent="0.15">
      <c r="B69" s="1"/>
      <c r="C69" s="4" t="s">
        <v>408</v>
      </c>
      <c r="D69" s="6">
        <v>5.6469907407407406E-2</v>
      </c>
      <c r="E69" s="3" t="s">
        <v>239</v>
      </c>
      <c r="F69">
        <f>ROUNDUP(($L$5-クラブカップミドル!D103)*10/$M$5+50,3)</f>
        <v>18.891999999999999</v>
      </c>
    </row>
    <row r="70" spans="2:6" x14ac:dyDescent="0.15">
      <c r="B70" s="1">
        <v>59</v>
      </c>
      <c r="C70" s="4" t="s">
        <v>1150</v>
      </c>
      <c r="D70" s="6">
        <v>5.67824074074074E-2</v>
      </c>
      <c r="E70" s="3" t="s">
        <v>231</v>
      </c>
      <c r="F70">
        <f>ROUNDUP(($L$5-クラブカップミドル!D104)*10/$M$5+50,3)</f>
        <v>18.829000000000001</v>
      </c>
    </row>
    <row r="71" spans="2:6" x14ac:dyDescent="0.15">
      <c r="B71" s="1"/>
      <c r="C71" s="4" t="s">
        <v>1151</v>
      </c>
      <c r="D71" s="6">
        <v>5.7129629629629634E-2</v>
      </c>
      <c r="E71" s="3" t="s">
        <v>232</v>
      </c>
      <c r="F71">
        <f>ROUNDUP(($L$5-クラブカップミドル!D105)*10/$M$5+50,3)</f>
        <v>12.635999999999999</v>
      </c>
    </row>
    <row r="72" spans="2:6" x14ac:dyDescent="0.15">
      <c r="B72" s="1">
        <v>60</v>
      </c>
      <c r="C72" s="4" t="s">
        <v>1152</v>
      </c>
      <c r="D72" s="6">
        <v>5.9085648148148151E-2</v>
      </c>
      <c r="E72" s="3" t="s">
        <v>234</v>
      </c>
      <c r="F72">
        <f>ROUNDUP(($L$5-クラブカップミドル!D106)*10/$M$5+50,3)</f>
        <v>6.0630000000000006</v>
      </c>
    </row>
    <row r="73" spans="2:6" x14ac:dyDescent="0.15">
      <c r="B73" s="1"/>
      <c r="C73" s="4" t="s">
        <v>723</v>
      </c>
      <c r="D73" s="6">
        <v>6.3796296296296295E-2</v>
      </c>
      <c r="E73" s="3" t="s">
        <v>239</v>
      </c>
      <c r="F73">
        <f>ROUNDUP(($L$5-クラブカップミドル!D107)*10/$M$5+50,3)</f>
        <v>-26.39</v>
      </c>
    </row>
    <row r="74" spans="2:6" x14ac:dyDescent="0.15">
      <c r="B74" s="1"/>
      <c r="C74" s="4" t="s">
        <v>1153</v>
      </c>
      <c r="D74" s="6">
        <v>6.986111111111111E-2</v>
      </c>
      <c r="E74" s="3" t="s">
        <v>292</v>
      </c>
      <c r="F74" t="e">
        <f>ROUNDUP(($L$5-クラブカップミドル!D108)*10/$M$5+50,3)</f>
        <v>#VALUE!</v>
      </c>
    </row>
    <row r="75" spans="2:6" x14ac:dyDescent="0.15">
      <c r="B75" s="1"/>
      <c r="C75" s="4" t="s">
        <v>629</v>
      </c>
      <c r="D75" s="3" t="s">
        <v>22</v>
      </c>
      <c r="E75" s="3" t="s">
        <v>292</v>
      </c>
      <c r="F75" t="e">
        <f>ROUNDUP(($L$5-クラブカップミドル!D109)*10/$M$5+50,3)</f>
        <v>#VALUE!</v>
      </c>
    </row>
    <row r="76" spans="2:6" x14ac:dyDescent="0.15">
      <c r="B76" s="1"/>
      <c r="C76" s="4" t="s">
        <v>972</v>
      </c>
      <c r="D76" s="3" t="s">
        <v>22</v>
      </c>
      <c r="E76" s="3" t="s">
        <v>488</v>
      </c>
      <c r="F76" t="e">
        <f>ROUNDUP(($L$5-クラブカップミドル!D110)*10/$M$5+50,3)</f>
        <v>#VALUE!</v>
      </c>
    </row>
    <row r="77" spans="2:6" x14ac:dyDescent="0.15">
      <c r="B77" s="1"/>
      <c r="C77" s="4" t="s">
        <v>1154</v>
      </c>
      <c r="D77" s="3" t="s">
        <v>22</v>
      </c>
      <c r="E77" s="3" t="s">
        <v>1110</v>
      </c>
      <c r="F77" t="e">
        <f>ROUNDUP(($L$5-クラブカップミドル!D111)*10/$M$5+50,3)</f>
        <v>#VALUE!</v>
      </c>
    </row>
    <row r="78" spans="2:6" x14ac:dyDescent="0.15">
      <c r="B78" s="1"/>
      <c r="C78" s="4" t="s">
        <v>188</v>
      </c>
      <c r="D78" s="3" t="s">
        <v>22</v>
      </c>
      <c r="E78" s="3" t="s">
        <v>239</v>
      </c>
      <c r="F78" t="e">
        <f t="shared" ref="F78:F100" si="0">ROUNDUP(($L$5-D78)*10/$M$5+50,3)</f>
        <v>#VALUE!</v>
      </c>
    </row>
    <row r="79" spans="2:6" x14ac:dyDescent="0.15">
      <c r="B79" s="1">
        <v>76</v>
      </c>
      <c r="C79" s="4" t="s">
        <v>674</v>
      </c>
      <c r="D79" s="6">
        <v>2.9166666666666664E-2</v>
      </c>
      <c r="E79" s="3" t="s">
        <v>21</v>
      </c>
      <c r="F79">
        <f t="shared" si="0"/>
        <v>58.36</v>
      </c>
    </row>
    <row r="80" spans="2:6" x14ac:dyDescent="0.15">
      <c r="B80" s="1">
        <v>77</v>
      </c>
      <c r="C80" s="4" t="s">
        <v>959</v>
      </c>
      <c r="D80" s="6">
        <v>2.9525462962962962E-2</v>
      </c>
      <c r="E80" s="3" t="s">
        <v>10</v>
      </c>
      <c r="F80">
        <f t="shared" si="0"/>
        <v>57.869</v>
      </c>
    </row>
    <row r="81" spans="2:6" x14ac:dyDescent="0.15">
      <c r="B81" s="1">
        <v>78</v>
      </c>
      <c r="C81" s="4" t="s">
        <v>960</v>
      </c>
      <c r="D81" s="6">
        <v>2.9988425925925922E-2</v>
      </c>
      <c r="E81" s="3" t="s">
        <v>14</v>
      </c>
      <c r="F81">
        <f t="shared" si="0"/>
        <v>57.235999999999997</v>
      </c>
    </row>
    <row r="82" spans="2:6" x14ac:dyDescent="0.15">
      <c r="B82" s="1"/>
      <c r="C82" s="4" t="s">
        <v>961</v>
      </c>
      <c r="D82" s="6">
        <v>3.1990740740740743E-2</v>
      </c>
      <c r="E82" s="3" t="s">
        <v>683</v>
      </c>
      <c r="F82">
        <f t="shared" si="0"/>
        <v>54.495999999999995</v>
      </c>
    </row>
    <row r="83" spans="2:6" x14ac:dyDescent="0.15">
      <c r="B83" s="1"/>
      <c r="C83" s="4" t="s">
        <v>962</v>
      </c>
      <c r="D83" s="6">
        <v>4.4363425925925924E-2</v>
      </c>
      <c r="E83" s="3" t="s">
        <v>28</v>
      </c>
      <c r="F83">
        <f t="shared" si="0"/>
        <v>37.564999999999998</v>
      </c>
    </row>
    <row r="84" spans="2:6" x14ac:dyDescent="0.15">
      <c r="B84" s="1"/>
      <c r="C84" s="4" t="s">
        <v>963</v>
      </c>
      <c r="D84" s="6">
        <v>4.6620370370370368E-2</v>
      </c>
      <c r="E84" s="3" t="s">
        <v>10</v>
      </c>
      <c r="F84">
        <f t="shared" si="0"/>
        <v>34.476999999999997</v>
      </c>
    </row>
    <row r="85" spans="2:6" x14ac:dyDescent="0.15">
      <c r="B85" s="1"/>
      <c r="C85" s="4" t="s">
        <v>735</v>
      </c>
      <c r="D85" s="3" t="s">
        <v>22</v>
      </c>
      <c r="E85" s="3" t="s">
        <v>20</v>
      </c>
      <c r="F85" t="e">
        <f t="shared" si="0"/>
        <v>#VALUE!</v>
      </c>
    </row>
    <row r="86" spans="2:6" x14ac:dyDescent="0.15">
      <c r="B86" s="1"/>
      <c r="C86" s="4" t="s">
        <v>964</v>
      </c>
      <c r="D86" s="3" t="s">
        <v>22</v>
      </c>
      <c r="E86" s="3" t="s">
        <v>14</v>
      </c>
      <c r="F86" t="e">
        <f t="shared" si="0"/>
        <v>#VALUE!</v>
      </c>
    </row>
    <row r="87" spans="2:6" x14ac:dyDescent="0.15">
      <c r="B87" s="1"/>
      <c r="C87" s="4" t="s">
        <v>965</v>
      </c>
      <c r="D87" s="3" t="s">
        <v>22</v>
      </c>
      <c r="E87" s="3" t="s">
        <v>10</v>
      </c>
      <c r="F87" t="e">
        <f t="shared" si="0"/>
        <v>#VALUE!</v>
      </c>
    </row>
    <row r="88" spans="2:6" x14ac:dyDescent="0.15">
      <c r="B88" s="1"/>
      <c r="C88" s="4" t="s">
        <v>966</v>
      </c>
      <c r="D88" s="3" t="s">
        <v>22</v>
      </c>
      <c r="E88" s="3" t="s">
        <v>10</v>
      </c>
      <c r="F88" t="e">
        <f t="shared" si="0"/>
        <v>#VALUE!</v>
      </c>
    </row>
    <row r="89" spans="2:6" x14ac:dyDescent="0.15">
      <c r="B89" s="1"/>
      <c r="C89" s="4" t="s">
        <v>624</v>
      </c>
      <c r="D89" s="3" t="s">
        <v>22</v>
      </c>
      <c r="E89" s="3" t="s">
        <v>20</v>
      </c>
      <c r="F89" t="e">
        <f t="shared" si="0"/>
        <v>#VALUE!</v>
      </c>
    </row>
    <row r="90" spans="2:6" x14ac:dyDescent="0.15">
      <c r="B90" s="1"/>
      <c r="C90" s="4" t="s">
        <v>282</v>
      </c>
      <c r="D90" s="3" t="s">
        <v>22</v>
      </c>
      <c r="E90" s="3" t="s">
        <v>14</v>
      </c>
      <c r="F90" t="e">
        <f t="shared" si="0"/>
        <v>#VALUE!</v>
      </c>
    </row>
    <row r="91" spans="2:6" x14ac:dyDescent="0.15">
      <c r="B91" s="1"/>
      <c r="C91" s="4" t="s">
        <v>528</v>
      </c>
      <c r="D91" s="3" t="s">
        <v>22</v>
      </c>
      <c r="E91" s="3" t="s">
        <v>16</v>
      </c>
      <c r="F91" t="e">
        <f t="shared" si="0"/>
        <v>#VALUE!</v>
      </c>
    </row>
    <row r="92" spans="2:6" x14ac:dyDescent="0.15">
      <c r="B92" s="1"/>
      <c r="C92" s="4" t="s">
        <v>602</v>
      </c>
      <c r="D92" s="3" t="s">
        <v>22</v>
      </c>
      <c r="E92" s="3" t="s">
        <v>10</v>
      </c>
      <c r="F92" t="e">
        <f t="shared" si="0"/>
        <v>#VALUE!</v>
      </c>
    </row>
    <row r="93" spans="2:6" x14ac:dyDescent="0.15">
      <c r="B93" s="1"/>
      <c r="C93" s="4" t="s">
        <v>771</v>
      </c>
      <c r="D93" s="3" t="s">
        <v>22</v>
      </c>
      <c r="E93" s="3" t="s">
        <v>4</v>
      </c>
      <c r="F93" t="e">
        <f t="shared" si="0"/>
        <v>#VALUE!</v>
      </c>
    </row>
    <row r="94" spans="2:6" x14ac:dyDescent="0.15">
      <c r="B94" s="1"/>
      <c r="C94" s="4" t="s">
        <v>284</v>
      </c>
      <c r="D94" s="3" t="s">
        <v>22</v>
      </c>
      <c r="E94" s="3" t="s">
        <v>242</v>
      </c>
      <c r="F94" t="e">
        <f t="shared" si="0"/>
        <v>#VALUE!</v>
      </c>
    </row>
    <row r="95" spans="2:6" x14ac:dyDescent="0.15">
      <c r="B95" s="1"/>
      <c r="C95" s="4" t="s">
        <v>967</v>
      </c>
      <c r="D95" s="3" t="s">
        <v>22</v>
      </c>
      <c r="E95" s="3" t="s">
        <v>10</v>
      </c>
      <c r="F95" t="e">
        <f t="shared" si="0"/>
        <v>#VALUE!</v>
      </c>
    </row>
    <row r="96" spans="2:6" x14ac:dyDescent="0.15">
      <c r="B96" s="1"/>
      <c r="C96" s="4" t="s">
        <v>968</v>
      </c>
      <c r="D96" s="3" t="s">
        <v>22</v>
      </c>
      <c r="E96" s="3" t="s">
        <v>6</v>
      </c>
      <c r="F96" t="e">
        <f t="shared" si="0"/>
        <v>#VALUE!</v>
      </c>
    </row>
    <row r="97" spans="2:6" x14ac:dyDescent="0.15">
      <c r="B97" s="1"/>
      <c r="C97" s="4" t="s">
        <v>350</v>
      </c>
      <c r="D97" s="3" t="s">
        <v>22</v>
      </c>
      <c r="E97" s="3" t="s">
        <v>683</v>
      </c>
      <c r="F97" t="e">
        <f t="shared" si="0"/>
        <v>#VALUE!</v>
      </c>
    </row>
    <row r="98" spans="2:6" x14ac:dyDescent="0.15">
      <c r="B98" s="1"/>
      <c r="C98" s="4" t="s">
        <v>541</v>
      </c>
      <c r="D98" s="3" t="s">
        <v>22</v>
      </c>
      <c r="E98" s="3" t="s">
        <v>6</v>
      </c>
      <c r="F98" t="e">
        <f t="shared" si="0"/>
        <v>#VALUE!</v>
      </c>
    </row>
    <row r="99" spans="2:6" x14ac:dyDescent="0.15">
      <c r="B99" s="1"/>
      <c r="C99" s="4" t="s">
        <v>756</v>
      </c>
      <c r="D99" s="3" t="s">
        <v>22</v>
      </c>
      <c r="E99" s="3" t="s">
        <v>21</v>
      </c>
      <c r="F99" t="e">
        <f t="shared" si="0"/>
        <v>#VALUE!</v>
      </c>
    </row>
    <row r="100" spans="2:6" x14ac:dyDescent="0.15">
      <c r="B100" s="1"/>
      <c r="C100" s="4" t="s">
        <v>636</v>
      </c>
      <c r="D100" s="3" t="s">
        <v>22</v>
      </c>
      <c r="E100" s="3" t="s">
        <v>21</v>
      </c>
      <c r="F100" t="e">
        <f t="shared" si="0"/>
        <v>#VALUE!</v>
      </c>
    </row>
    <row r="101" spans="2:6" x14ac:dyDescent="0.15">
      <c r="B101" s="1"/>
      <c r="C101" s="4" t="s">
        <v>546</v>
      </c>
      <c r="D101" s="3" t="s">
        <v>22</v>
      </c>
      <c r="E101" s="3" t="s">
        <v>16</v>
      </c>
    </row>
    <row r="102" spans="2:6" x14ac:dyDescent="0.15">
      <c r="B102" s="1"/>
      <c r="C102" s="4" t="s">
        <v>561</v>
      </c>
      <c r="D102" s="3" t="s">
        <v>22</v>
      </c>
      <c r="E102" s="3" t="s">
        <v>4</v>
      </c>
    </row>
  </sheetData>
  <phoneticPr fontId="3"/>
  <hyperlinks>
    <hyperlink ref="C30" r:id="rId1" display="https://mulka2.com/lapcenter/lapcombat2/runner.jsp?event=4858&amp;file=1&amp;runner=153"/>
    <hyperlink ref="C31" r:id="rId2" display="https://mulka2.com/lapcenter/lapcombat2/runner.jsp?event=4858&amp;file=1&amp;runner=154"/>
    <hyperlink ref="C32" r:id="rId3" display="https://mulka2.com/lapcenter/lapcombat2/runner.jsp?event=4858&amp;file=1&amp;runner=156"/>
    <hyperlink ref="C33" r:id="rId4" display="https://mulka2.com/lapcenter/lapcombat2/runner.jsp?event=4858&amp;file=1&amp;runner=155"/>
    <hyperlink ref="C34" r:id="rId5" display="https://mulka2.com/lapcenter/lapcombat2/runner.jsp?event=4858&amp;file=1&amp;runner=157"/>
    <hyperlink ref="C35" r:id="rId6" display="https://mulka2.com/lapcenter/lapcombat2/runner.jsp?event=4858&amp;file=1&amp;runner=158"/>
    <hyperlink ref="C36" r:id="rId7" display="https://mulka2.com/lapcenter/lapcombat2/runner.jsp?event=4858&amp;file=1&amp;runner=159"/>
    <hyperlink ref="C37" r:id="rId8" display="https://mulka2.com/lapcenter/lapcombat2/runner.jsp?event=4858&amp;file=1&amp;runner=160"/>
    <hyperlink ref="C38" r:id="rId9" display="https://mulka2.com/lapcenter/lapcombat2/runner.jsp?event=4858&amp;file=1&amp;runner=161"/>
    <hyperlink ref="C39" r:id="rId10" display="https://mulka2.com/lapcenter/lapcombat2/runner.jsp?event=4858&amp;file=1&amp;runner=162"/>
    <hyperlink ref="C40" r:id="rId11" display="https://mulka2.com/lapcenter/lapcombat2/runner.jsp?event=4858&amp;file=1&amp;runner=163"/>
    <hyperlink ref="C41" r:id="rId12" display="https://mulka2.com/lapcenter/lapcombat2/runner.jsp?event=4858&amp;file=1&amp;runner=164"/>
    <hyperlink ref="C42" r:id="rId13" display="https://mulka2.com/lapcenter/lapcombat2/runner.jsp?event=4858&amp;file=1&amp;runner=165"/>
    <hyperlink ref="C43" r:id="rId14" display="https://mulka2.com/lapcenter/lapcombat2/runner.jsp?event=4858&amp;file=1&amp;runner=166"/>
    <hyperlink ref="C44" r:id="rId15" display="https://mulka2.com/lapcenter/lapcombat2/runner.jsp?event=4858&amp;file=1&amp;runner=167"/>
    <hyperlink ref="C45" r:id="rId16" display="https://mulka2.com/lapcenter/lapcombat2/runner.jsp?event=4858&amp;file=1&amp;runner=168"/>
    <hyperlink ref="C46" r:id="rId17" display="https://mulka2.com/lapcenter/lapcombat2/runner.jsp?event=4858&amp;file=1&amp;runner=169"/>
    <hyperlink ref="C47" r:id="rId18" display="https://mulka2.com/lapcenter/lapcombat2/runner.jsp?event=4858&amp;file=1&amp;runner=170"/>
    <hyperlink ref="C48" r:id="rId19" display="https://mulka2.com/lapcenter/lapcombat2/runner.jsp?event=4858&amp;file=1&amp;runner=171"/>
    <hyperlink ref="C49" r:id="rId20" display="https://mulka2.com/lapcenter/lapcombat2/runner.jsp?event=4858&amp;file=1&amp;runner=172"/>
    <hyperlink ref="C50" r:id="rId21" display="https://mulka2.com/lapcenter/lapcombat2/runner.jsp?event=4858&amp;file=1&amp;runner=173"/>
    <hyperlink ref="C51" r:id="rId22" display="https://mulka2.com/lapcenter/lapcombat2/runner.jsp?event=4858&amp;file=1&amp;runner=174"/>
    <hyperlink ref="C52" r:id="rId23" display="https://mulka2.com/lapcenter/lapcombat2/runner.jsp?event=4858&amp;file=1&amp;runner=175"/>
    <hyperlink ref="C53" r:id="rId24" display="https://mulka2.com/lapcenter/lapcombat2/runner.jsp?event=4858&amp;file=1&amp;runner=176"/>
    <hyperlink ref="C54" r:id="rId25" display="https://mulka2.com/lapcenter/lapcombat2/runner.jsp?event=4858&amp;file=1&amp;runner=177"/>
    <hyperlink ref="C55" r:id="rId26" display="https://mulka2.com/lapcenter/lapcombat2/runner.jsp?event=4858&amp;file=1&amp;runner=178"/>
    <hyperlink ref="C56" r:id="rId27" display="https://mulka2.com/lapcenter/lapcombat2/runner.jsp?event=4858&amp;file=1&amp;runner=179"/>
    <hyperlink ref="C57" r:id="rId28" display="https://mulka2.com/lapcenter/lapcombat2/runner.jsp?event=4858&amp;file=1&amp;runner=180"/>
    <hyperlink ref="C58" r:id="rId29" display="https://mulka2.com/lapcenter/lapcombat2/runner.jsp?event=4858&amp;file=1&amp;runner=181"/>
    <hyperlink ref="C59" r:id="rId30" display="https://mulka2.com/lapcenter/lapcombat2/runner.jsp?event=4858&amp;file=1&amp;runner=182"/>
    <hyperlink ref="C60" r:id="rId31" display="https://mulka2.com/lapcenter/lapcombat2/runner.jsp?event=4858&amp;file=1&amp;runner=183"/>
    <hyperlink ref="C61" r:id="rId32" display="https://mulka2.com/lapcenter/lapcombat2/runner.jsp?event=4858&amp;file=1&amp;runner=184"/>
    <hyperlink ref="C62" r:id="rId33" display="https://mulka2.com/lapcenter/lapcombat2/runner.jsp?event=4858&amp;file=1&amp;runner=185"/>
    <hyperlink ref="C63" r:id="rId34" display="https://mulka2.com/lapcenter/lapcombat2/runner.jsp?event=4858&amp;file=1&amp;runner=186"/>
    <hyperlink ref="C64" r:id="rId35" display="https://mulka2.com/lapcenter/lapcombat2/runner.jsp?event=4858&amp;file=1&amp;runner=187"/>
    <hyperlink ref="C65" r:id="rId36" display="https://mulka2.com/lapcenter/lapcombat2/runner.jsp?event=4858&amp;file=1&amp;runner=188"/>
    <hyperlink ref="C66" r:id="rId37" display="https://mulka2.com/lapcenter/lapcombat2/runner.jsp?event=4858&amp;file=1&amp;runner=189"/>
    <hyperlink ref="C67" r:id="rId38" display="https://mulka2.com/lapcenter/lapcombat2/runner.jsp?event=4858&amp;file=1&amp;runner=190"/>
    <hyperlink ref="C68" r:id="rId39" display="https://mulka2.com/lapcenter/lapcombat2/runner.jsp?event=4858&amp;file=1&amp;runner=191"/>
    <hyperlink ref="C69" r:id="rId40" display="https://mulka2.com/lapcenter/lapcombat2/runner.jsp?event=4858&amp;file=1&amp;runner=192"/>
    <hyperlink ref="C70" r:id="rId41" display="https://mulka2.com/lapcenter/lapcombat2/runner.jsp?event=4858&amp;file=1&amp;runner=193"/>
    <hyperlink ref="C71" r:id="rId42" display="https://mulka2.com/lapcenter/lapcombat2/runner.jsp?event=4858&amp;file=1&amp;runner=194"/>
    <hyperlink ref="C72" r:id="rId43" display="https://mulka2.com/lapcenter/lapcombat2/runner.jsp?event=4858&amp;file=1&amp;runner=195"/>
    <hyperlink ref="C73" r:id="rId44" display="https://mulka2.com/lapcenter/lapcombat2/runner.jsp?event=4858&amp;file=1&amp;runner=196"/>
    <hyperlink ref="C74" r:id="rId45" display="https://mulka2.com/lapcenter/lapcombat2/runner.jsp?event=4858&amp;file=1&amp;runner=197"/>
    <hyperlink ref="C75" r:id="rId46" display="https://mulka2.com/lapcenter/lapcombat2/runner.jsp?event=4858&amp;file=1&amp;runner=200"/>
    <hyperlink ref="C76" r:id="rId47" display="https://mulka2.com/lapcenter/lapcombat2/runner.jsp?event=4858&amp;file=1&amp;runner=199"/>
    <hyperlink ref="C77" r:id="rId48" display="https://mulka2.com/lapcenter/lapcombat2/runner.jsp?event=4858&amp;file=1&amp;runner=198"/>
    <hyperlink ref="C78" r:id="rId49" display="https://mulka2.com/lapcenter/lapcombat2/runner.jsp?event=4858&amp;file=1&amp;runner=201"/>
    <hyperlink ref="C29" r:id="rId50" display="https://mulka2.com/lapcenter/lapcombat2/runner.jsp?event=4858&amp;file=1&amp;runner=152"/>
    <hyperlink ref="B4" r:id="rId51" display="https://mulka2.com/lapcenter/lapcombat2/runner.jsp?event=4858&amp;file=1&amp;runner=381"/>
    <hyperlink ref="B5" r:id="rId52" display="https://mulka2.com/lapcenter/lapcombat2/runner.jsp?event=4858&amp;file=1&amp;runner=382"/>
    <hyperlink ref="B6" r:id="rId53" display="https://mulka2.com/lapcenter/lapcombat2/runner.jsp?event=4858&amp;file=1&amp;runner=383"/>
    <hyperlink ref="B7" r:id="rId54" display="https://mulka2.com/lapcenter/lapcombat2/runner.jsp?event=4858&amp;file=1&amp;runner=384"/>
    <hyperlink ref="B8" r:id="rId55" display="https://mulka2.com/lapcenter/lapcombat2/runner.jsp?event=4858&amp;file=1&amp;runner=385"/>
    <hyperlink ref="B9" r:id="rId56" display="https://mulka2.com/lapcenter/lapcombat2/runner.jsp?event=4858&amp;file=1&amp;runner=386"/>
    <hyperlink ref="B10" r:id="rId57" display="https://mulka2.com/lapcenter/lapcombat2/runner.jsp?event=4858&amp;file=1&amp;runner=387"/>
    <hyperlink ref="B11" r:id="rId58" display="https://mulka2.com/lapcenter/lapcombat2/runner.jsp?event=4858&amp;file=1&amp;runner=388"/>
    <hyperlink ref="B12" r:id="rId59" display="https://mulka2.com/lapcenter/lapcombat2/runner.jsp?event=4858&amp;file=1&amp;runner=389"/>
    <hyperlink ref="B13" r:id="rId60" display="https://mulka2.com/lapcenter/lapcombat2/runner.jsp?event=4858&amp;file=1&amp;runner=390"/>
    <hyperlink ref="B14" r:id="rId61" display="https://mulka2.com/lapcenter/lapcombat2/runner.jsp?event=4858&amp;file=1&amp;runner=391"/>
    <hyperlink ref="B15" r:id="rId62" display="https://mulka2.com/lapcenter/lapcombat2/runner.jsp?event=4858&amp;file=1&amp;runner=392"/>
    <hyperlink ref="B16" r:id="rId63" display="https://mulka2.com/lapcenter/lapcombat2/runner.jsp?event=4858&amp;file=1&amp;runner=393"/>
    <hyperlink ref="B17" r:id="rId64" display="https://mulka2.com/lapcenter/lapcombat2/runner.jsp?event=4858&amp;file=1&amp;runner=394"/>
    <hyperlink ref="B18" r:id="rId65" display="https://mulka2.com/lapcenter/lapcombat2/runner.jsp?event=4858&amp;file=1&amp;runner=395"/>
    <hyperlink ref="B19" r:id="rId66" display="https://mulka2.com/lapcenter/lapcombat2/runner.jsp?event=4858&amp;file=1&amp;runner=396"/>
    <hyperlink ref="B20" r:id="rId67" display="https://mulka2.com/lapcenter/lapcombat2/runner.jsp?event=4858&amp;file=1&amp;runner=397"/>
    <hyperlink ref="B21" r:id="rId68" display="https://mulka2.com/lapcenter/lapcombat2/runner.jsp?event=4858&amp;file=1&amp;runner=398"/>
    <hyperlink ref="B22" r:id="rId69" display="https://mulka2.com/lapcenter/lapcombat2/runner.jsp?event=4858&amp;file=1&amp;runner=399"/>
    <hyperlink ref="B23" r:id="rId70" display="https://mulka2.com/lapcenter/lapcombat2/runner.jsp?event=4858&amp;file=1&amp;runner=400"/>
    <hyperlink ref="B24" r:id="rId71" display="https://mulka2.com/lapcenter/lapcombat2/runner.jsp?event=4858&amp;file=1&amp;runner=401"/>
    <hyperlink ref="B25" r:id="rId72" display="https://mulka2.com/lapcenter/lapcombat2/runner.jsp?event=4858&amp;file=1&amp;runner=404"/>
    <hyperlink ref="B26" r:id="rId73" display="https://mulka2.com/lapcenter/lapcombat2/runner.jsp?event=4858&amp;file=1&amp;runner=403"/>
    <hyperlink ref="B27" r:id="rId74" display="https://mulka2.com/lapcenter/lapcombat2/runner.jsp?event=4858&amp;file=1&amp;runner=402"/>
    <hyperlink ref="B28" r:id="rId75" display="https://mulka2.com/lapcenter/lapcombat2/runner.jsp?event=4858&amp;file=1&amp;runner=405"/>
  </hyperlinks>
  <pageMargins left="0.7" right="0.7" top="0.75" bottom="0.75" header="0.3" footer="0.3"/>
  <pageSetup paperSize="9" orientation="portrait" horizontalDpi="4294967293" verticalDpi="0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96"/>
  <sheetViews>
    <sheetView workbookViewId="0">
      <selection activeCell="F97" sqref="F97"/>
    </sheetView>
  </sheetViews>
  <sheetFormatPr defaultRowHeight="13.5" x14ac:dyDescent="0.15"/>
  <cols>
    <col min="2" max="2" width="12.875" customWidth="1"/>
    <col min="3" max="3" width="10.37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</row>
    <row r="4" spans="2:14" x14ac:dyDescent="0.15">
      <c r="B4" s="4" t="s">
        <v>45</v>
      </c>
      <c r="C4" s="1">
        <v>1</v>
      </c>
      <c r="D4" s="6">
        <v>1.7233796296296296E-2</v>
      </c>
      <c r="E4" s="3" t="s">
        <v>37</v>
      </c>
      <c r="F4">
        <f>ROUNDUP((VLOOKUP(G4,$K$5:$N$10,2,FALSE)-D4)*10/VLOOKUP(G4,$K$5:$N$10,3,FALSE)+50,3)</f>
        <v>63.652000000000001</v>
      </c>
      <c r="G4" t="s">
        <v>826</v>
      </c>
      <c r="L4" t="s">
        <v>23</v>
      </c>
      <c r="M4" t="s">
        <v>26</v>
      </c>
      <c r="N4" t="s">
        <v>25</v>
      </c>
    </row>
    <row r="5" spans="2:14" x14ac:dyDescent="0.15">
      <c r="B5" s="4" t="s">
        <v>42</v>
      </c>
      <c r="C5" s="1">
        <v>2</v>
      </c>
      <c r="D5" s="6">
        <v>1.7789351851851851E-2</v>
      </c>
      <c r="E5" s="3" t="s">
        <v>37</v>
      </c>
      <c r="F5">
        <f t="shared" ref="F5:F60" si="0">ROUNDUP((VLOOKUP(G5,$K$5:$N$10,2,FALSE)-D5)*10/VLOOKUP(G5,$K$5:$N$10,3,FALSE)+50,3)</f>
        <v>62.692999999999998</v>
      </c>
      <c r="G5" t="s">
        <v>826</v>
      </c>
      <c r="K5" t="s">
        <v>487</v>
      </c>
      <c r="L5" s="5">
        <f>AVERAGEIF($G$4:$G$336,K5,$D$4:$D$336)</f>
        <v>2.5141528589993502E-2</v>
      </c>
      <c r="M5">
        <f t="array" ref="M5">_xlfn.STDEV.P(IF($G$4:$G$336=K5,$D$4:$D$336,""))</f>
        <v>5.7924126338771238E-3</v>
      </c>
    </row>
    <row r="6" spans="2:14" x14ac:dyDescent="0.15">
      <c r="B6" s="4" t="s">
        <v>463</v>
      </c>
      <c r="C6" s="1">
        <v>3</v>
      </c>
      <c r="D6" s="6">
        <v>1.8020833333333333E-2</v>
      </c>
      <c r="E6" s="3" t="s">
        <v>449</v>
      </c>
      <c r="F6">
        <f t="shared" si="0"/>
        <v>62.293999999999997</v>
      </c>
      <c r="G6" t="s">
        <v>826</v>
      </c>
      <c r="K6" t="s">
        <v>802</v>
      </c>
      <c r="L6" s="5">
        <f>AVERAGEIF($G$4:$G$336,K6,$D$4:$D$336)</f>
        <v>2.4612268518518516E-2</v>
      </c>
      <c r="M6">
        <f t="array" ref="M6">_xlfn.STDEV.P(IF($G$4:$G$336=K6,$D$4:$D$336,""))</f>
        <v>8.2640443701440074E-3</v>
      </c>
    </row>
    <row r="7" spans="2:14" x14ac:dyDescent="0.15">
      <c r="B7" s="4" t="s">
        <v>40</v>
      </c>
      <c r="C7" s="1">
        <v>4</v>
      </c>
      <c r="D7" s="6">
        <v>1.8368055555555554E-2</v>
      </c>
      <c r="E7" s="3" t="s">
        <v>37</v>
      </c>
      <c r="F7">
        <f t="shared" si="0"/>
        <v>61.693999999999996</v>
      </c>
      <c r="G7" t="s">
        <v>826</v>
      </c>
      <c r="L7" s="5" t="e">
        <f>AVERAGEIF($G$4:$G$336,K7,$D$4:$D$336)</f>
        <v>#DIV/0!</v>
      </c>
      <c r="M7">
        <f t="array" ref="M7">_xlfn.STDEV.P(IF($G$4:$G$336=K7,$D$4:$D$336,""))</f>
        <v>0</v>
      </c>
    </row>
    <row r="8" spans="2:14" x14ac:dyDescent="0.15">
      <c r="B8" s="4" t="s">
        <v>50</v>
      </c>
      <c r="C8" s="1">
        <v>5</v>
      </c>
      <c r="D8" s="6">
        <v>1.9432870370370371E-2</v>
      </c>
      <c r="E8" s="3" t="s">
        <v>37</v>
      </c>
      <c r="F8">
        <f t="shared" si="0"/>
        <v>59.855999999999995</v>
      </c>
      <c r="G8" t="s">
        <v>826</v>
      </c>
      <c r="L8" s="5" t="e">
        <f>AVERAGEIF($G$4:$G$336,K8,$D$4:$D$336)</f>
        <v>#DIV/0!</v>
      </c>
      <c r="M8">
        <f t="array" ref="M8">_xlfn.STDEV.P(IF($G$4:$G$336=K8,$D$4:$D$336,""))</f>
        <v>0</v>
      </c>
    </row>
    <row r="9" spans="2:14" x14ac:dyDescent="0.15">
      <c r="B9" s="4" t="s">
        <v>464</v>
      </c>
      <c r="C9" s="1">
        <v>6</v>
      </c>
      <c r="D9" s="6">
        <v>1.9525462962962963E-2</v>
      </c>
      <c r="E9" s="3" t="s">
        <v>450</v>
      </c>
      <c r="F9">
        <f t="shared" si="0"/>
        <v>59.695999999999998</v>
      </c>
      <c r="G9" t="s">
        <v>826</v>
      </c>
    </row>
    <row r="10" spans="2:14" x14ac:dyDescent="0.15">
      <c r="B10" s="4" t="s">
        <v>321</v>
      </c>
      <c r="C10" s="1">
        <v>7</v>
      </c>
      <c r="D10" s="6">
        <v>1.9976851851851853E-2</v>
      </c>
      <c r="E10" s="3" t="s">
        <v>374</v>
      </c>
      <c r="F10">
        <f t="shared" si="0"/>
        <v>58.916999999999994</v>
      </c>
      <c r="G10" t="s">
        <v>826</v>
      </c>
    </row>
    <row r="11" spans="2:14" x14ac:dyDescent="0.15">
      <c r="B11" s="4" t="s">
        <v>269</v>
      </c>
      <c r="C11" s="1">
        <v>8</v>
      </c>
      <c r="D11" s="6">
        <v>2.0092592592592592E-2</v>
      </c>
      <c r="E11" s="3" t="s">
        <v>229</v>
      </c>
      <c r="F11">
        <f t="shared" si="0"/>
        <v>58.716999999999999</v>
      </c>
      <c r="G11" t="s">
        <v>826</v>
      </c>
    </row>
    <row r="12" spans="2:14" x14ac:dyDescent="0.15">
      <c r="B12" s="4" t="s">
        <v>465</v>
      </c>
      <c r="C12" s="1">
        <v>9</v>
      </c>
      <c r="D12" s="6">
        <v>2.0173611111111111E-2</v>
      </c>
      <c r="E12" s="3" t="s">
        <v>450</v>
      </c>
      <c r="F12">
        <f t="shared" si="0"/>
        <v>58.576999999999998</v>
      </c>
      <c r="G12" t="s">
        <v>826</v>
      </c>
    </row>
    <row r="13" spans="2:14" x14ac:dyDescent="0.15">
      <c r="B13" s="4" t="s">
        <v>466</v>
      </c>
      <c r="C13" s="1">
        <v>10</v>
      </c>
      <c r="D13" s="6">
        <v>2.0312500000000001E-2</v>
      </c>
      <c r="E13" s="3" t="s">
        <v>240</v>
      </c>
      <c r="F13">
        <f t="shared" si="0"/>
        <v>58.336999999999996</v>
      </c>
      <c r="G13" t="s">
        <v>826</v>
      </c>
    </row>
    <row r="14" spans="2:14" x14ac:dyDescent="0.15">
      <c r="B14" s="4" t="s">
        <v>202</v>
      </c>
      <c r="C14" s="1">
        <v>11</v>
      </c>
      <c r="D14" s="6">
        <v>2.0856481481481479E-2</v>
      </c>
      <c r="E14" s="3" t="s">
        <v>450</v>
      </c>
      <c r="F14">
        <f t="shared" si="0"/>
        <v>57.397999999999996</v>
      </c>
      <c r="G14" t="s">
        <v>826</v>
      </c>
    </row>
    <row r="15" spans="2:14" x14ac:dyDescent="0.15">
      <c r="B15" s="4" t="s">
        <v>70</v>
      </c>
      <c r="C15" s="1">
        <v>12</v>
      </c>
      <c r="D15" s="6">
        <v>2.1006944444444443E-2</v>
      </c>
      <c r="E15" s="3" t="s">
        <v>37</v>
      </c>
      <c r="F15">
        <f t="shared" si="0"/>
        <v>57.137999999999998</v>
      </c>
      <c r="G15" t="s">
        <v>826</v>
      </c>
    </row>
    <row r="16" spans="2:14" x14ac:dyDescent="0.15">
      <c r="B16" s="4" t="s">
        <v>56</v>
      </c>
      <c r="C16" s="1">
        <v>13</v>
      </c>
      <c r="D16" s="6">
        <v>2.1331018518518517E-2</v>
      </c>
      <c r="E16" s="3" t="s">
        <v>37</v>
      </c>
      <c r="F16">
        <f t="shared" si="0"/>
        <v>56.579000000000001</v>
      </c>
      <c r="G16" t="s">
        <v>826</v>
      </c>
    </row>
    <row r="17" spans="2:7" x14ac:dyDescent="0.15">
      <c r="B17" s="4" t="s">
        <v>47</v>
      </c>
      <c r="C17" s="1">
        <v>14</v>
      </c>
      <c r="D17" s="6">
        <v>2.1412037037037035E-2</v>
      </c>
      <c r="E17" s="3" t="s">
        <v>37</v>
      </c>
      <c r="F17">
        <f t="shared" si="0"/>
        <v>56.439</v>
      </c>
      <c r="G17" t="s">
        <v>826</v>
      </c>
    </row>
    <row r="18" spans="2:7" x14ac:dyDescent="0.15">
      <c r="B18" s="4" t="s">
        <v>52</v>
      </c>
      <c r="C18" s="1">
        <v>15</v>
      </c>
      <c r="D18" s="6">
        <v>2.146990740740741E-2</v>
      </c>
      <c r="E18" s="3" t="s">
        <v>37</v>
      </c>
      <c r="F18">
        <f t="shared" si="0"/>
        <v>56.338999999999999</v>
      </c>
      <c r="G18" t="s">
        <v>826</v>
      </c>
    </row>
    <row r="19" spans="2:7" x14ac:dyDescent="0.15">
      <c r="B19" s="4" t="s">
        <v>395</v>
      </c>
      <c r="C19" s="1">
        <v>16</v>
      </c>
      <c r="D19" s="6">
        <v>2.1782407407407407E-2</v>
      </c>
      <c r="E19" s="3" t="s">
        <v>236</v>
      </c>
      <c r="F19">
        <f t="shared" si="0"/>
        <v>55.8</v>
      </c>
      <c r="G19" t="s">
        <v>826</v>
      </c>
    </row>
    <row r="20" spans="2:7" x14ac:dyDescent="0.15">
      <c r="B20" s="4" t="s">
        <v>73</v>
      </c>
      <c r="C20" s="1">
        <v>17</v>
      </c>
      <c r="D20" s="6">
        <v>2.2025462962962958E-2</v>
      </c>
      <c r="E20" s="3" t="s">
        <v>37</v>
      </c>
      <c r="F20">
        <f t="shared" si="0"/>
        <v>55.379999999999995</v>
      </c>
      <c r="G20" t="s">
        <v>826</v>
      </c>
    </row>
    <row r="21" spans="2:7" x14ac:dyDescent="0.15">
      <c r="B21" s="4" t="s">
        <v>467</v>
      </c>
      <c r="C21" s="1">
        <v>18</v>
      </c>
      <c r="D21" s="6">
        <v>2.2037037037037036E-2</v>
      </c>
      <c r="E21" s="3" t="s">
        <v>451</v>
      </c>
      <c r="F21">
        <f t="shared" si="0"/>
        <v>55.36</v>
      </c>
      <c r="G21" t="s">
        <v>826</v>
      </c>
    </row>
    <row r="22" spans="2:7" x14ac:dyDescent="0.15">
      <c r="B22" s="4" t="s">
        <v>349</v>
      </c>
      <c r="C22" s="1">
        <v>19</v>
      </c>
      <c r="D22" s="6">
        <v>2.2048611111111113E-2</v>
      </c>
      <c r="E22" s="3" t="s">
        <v>226</v>
      </c>
      <c r="F22">
        <f t="shared" si="0"/>
        <v>55.339999999999996</v>
      </c>
      <c r="G22" t="s">
        <v>826</v>
      </c>
    </row>
    <row r="23" spans="2:7" x14ac:dyDescent="0.15">
      <c r="B23" s="4" t="s">
        <v>468</v>
      </c>
      <c r="C23" s="1">
        <v>20</v>
      </c>
      <c r="D23" s="6">
        <v>2.207175925925926E-2</v>
      </c>
      <c r="E23" s="3" t="s">
        <v>293</v>
      </c>
      <c r="F23">
        <f t="shared" si="0"/>
        <v>55.3</v>
      </c>
      <c r="G23" t="s">
        <v>826</v>
      </c>
    </row>
    <row r="24" spans="2:7" x14ac:dyDescent="0.15">
      <c r="B24" s="4" t="s">
        <v>469</v>
      </c>
      <c r="C24" s="1">
        <v>21</v>
      </c>
      <c r="D24" s="6">
        <v>2.2175925925925929E-2</v>
      </c>
      <c r="E24" s="3" t="s">
        <v>452</v>
      </c>
      <c r="F24">
        <f t="shared" si="0"/>
        <v>55.12</v>
      </c>
      <c r="G24" t="s">
        <v>826</v>
      </c>
    </row>
    <row r="25" spans="2:7" x14ac:dyDescent="0.15">
      <c r="B25" s="4" t="s">
        <v>224</v>
      </c>
      <c r="C25" s="1">
        <v>22</v>
      </c>
      <c r="D25" s="6">
        <v>2.2569444444444444E-2</v>
      </c>
      <c r="E25" s="3" t="s">
        <v>450</v>
      </c>
      <c r="F25">
        <f t="shared" si="0"/>
        <v>54.440999999999995</v>
      </c>
      <c r="G25" t="s">
        <v>826</v>
      </c>
    </row>
    <row r="26" spans="2:7" x14ac:dyDescent="0.15">
      <c r="B26" s="4" t="s">
        <v>46</v>
      </c>
      <c r="C26" s="1">
        <v>23</v>
      </c>
      <c r="D26" s="6">
        <v>2.3032407407407404E-2</v>
      </c>
      <c r="E26" s="3" t="s">
        <v>37</v>
      </c>
      <c r="F26">
        <f t="shared" si="0"/>
        <v>53.641999999999996</v>
      </c>
      <c r="G26" t="s">
        <v>826</v>
      </c>
    </row>
    <row r="27" spans="2:7" x14ac:dyDescent="0.15">
      <c r="B27" s="4" t="s">
        <v>184</v>
      </c>
      <c r="C27" s="1">
        <v>24</v>
      </c>
      <c r="D27" s="6">
        <v>2.3483796296296298E-2</v>
      </c>
      <c r="E27" s="3" t="s">
        <v>450</v>
      </c>
      <c r="F27">
        <f t="shared" si="0"/>
        <v>52.861999999999995</v>
      </c>
      <c r="G27" t="s">
        <v>826</v>
      </c>
    </row>
    <row r="28" spans="2:7" x14ac:dyDescent="0.15">
      <c r="B28" s="4" t="s">
        <v>470</v>
      </c>
      <c r="C28" s="1">
        <v>25</v>
      </c>
      <c r="D28" s="6">
        <v>2.3576388888888893E-2</v>
      </c>
      <c r="E28" s="3" t="s">
        <v>228</v>
      </c>
      <c r="F28">
        <f t="shared" si="0"/>
        <v>52.702999999999996</v>
      </c>
      <c r="G28" t="s">
        <v>826</v>
      </c>
    </row>
    <row r="29" spans="2:7" x14ac:dyDescent="0.15">
      <c r="B29" s="4" t="s">
        <v>412</v>
      </c>
      <c r="C29" s="1">
        <v>26</v>
      </c>
      <c r="D29" s="6">
        <v>2.3645833333333335E-2</v>
      </c>
      <c r="E29" s="3" t="s">
        <v>453</v>
      </c>
      <c r="F29">
        <f t="shared" si="0"/>
        <v>52.582999999999998</v>
      </c>
      <c r="G29" t="s">
        <v>826</v>
      </c>
    </row>
    <row r="30" spans="2:7" x14ac:dyDescent="0.15">
      <c r="B30" s="4" t="s">
        <v>122</v>
      </c>
      <c r="C30" s="1">
        <v>27</v>
      </c>
      <c r="D30" s="6">
        <v>2.3912037037037034E-2</v>
      </c>
      <c r="E30" s="3" t="s">
        <v>37</v>
      </c>
      <c r="F30">
        <f t="shared" si="0"/>
        <v>52.122999999999998</v>
      </c>
      <c r="G30" t="s">
        <v>826</v>
      </c>
    </row>
    <row r="31" spans="2:7" x14ac:dyDescent="0.15">
      <c r="B31" s="4" t="s">
        <v>208</v>
      </c>
      <c r="C31" s="1">
        <v>28</v>
      </c>
      <c r="D31" s="6">
        <v>2.4062500000000001E-2</v>
      </c>
      <c r="E31" s="3" t="s">
        <v>450</v>
      </c>
      <c r="F31">
        <f t="shared" si="0"/>
        <v>51.863</v>
      </c>
      <c r="G31" t="s">
        <v>826</v>
      </c>
    </row>
    <row r="32" spans="2:7" x14ac:dyDescent="0.15">
      <c r="B32" s="4" t="s">
        <v>471</v>
      </c>
      <c r="C32" s="1">
        <v>29</v>
      </c>
      <c r="D32" s="6">
        <v>2.4467592592592593E-2</v>
      </c>
      <c r="E32" s="3" t="s">
        <v>305</v>
      </c>
      <c r="F32">
        <f t="shared" si="0"/>
        <v>51.163999999999994</v>
      </c>
      <c r="G32" t="s">
        <v>826</v>
      </c>
    </row>
    <row r="33" spans="2:7" x14ac:dyDescent="0.15">
      <c r="B33" s="4" t="s">
        <v>337</v>
      </c>
      <c r="C33" s="1">
        <v>30</v>
      </c>
      <c r="D33" s="6">
        <v>2.4849537037037035E-2</v>
      </c>
      <c r="E33" s="3" t="s">
        <v>305</v>
      </c>
      <c r="F33">
        <f t="shared" si="0"/>
        <v>50.504999999999995</v>
      </c>
      <c r="G33" t="s">
        <v>826</v>
      </c>
    </row>
    <row r="34" spans="2:7" x14ac:dyDescent="0.15">
      <c r="B34" s="4" t="s">
        <v>63</v>
      </c>
      <c r="C34" s="1">
        <v>31</v>
      </c>
      <c r="D34" s="6">
        <v>2.4965277777777781E-2</v>
      </c>
      <c r="E34" s="3" t="s">
        <v>37</v>
      </c>
      <c r="F34">
        <f t="shared" si="0"/>
        <v>50.305</v>
      </c>
      <c r="G34" t="s">
        <v>826</v>
      </c>
    </row>
    <row r="35" spans="2:7" x14ac:dyDescent="0.15">
      <c r="B35" s="4" t="s">
        <v>472</v>
      </c>
      <c r="C35" s="1">
        <v>32</v>
      </c>
      <c r="D35" s="6">
        <v>2.5069444444444446E-2</v>
      </c>
      <c r="E35" s="3" t="s">
        <v>454</v>
      </c>
      <c r="F35">
        <f t="shared" si="0"/>
        <v>50.125</v>
      </c>
      <c r="G35" t="s">
        <v>826</v>
      </c>
    </row>
    <row r="36" spans="2:7" x14ac:dyDescent="0.15">
      <c r="B36" s="4" t="s">
        <v>473</v>
      </c>
      <c r="C36" s="1">
        <v>33</v>
      </c>
      <c r="D36" s="6">
        <v>2.5127314814814811E-2</v>
      </c>
      <c r="E36" s="3" t="s">
        <v>453</v>
      </c>
      <c r="F36">
        <f t="shared" si="0"/>
        <v>50.024999999999999</v>
      </c>
      <c r="G36" t="s">
        <v>826</v>
      </c>
    </row>
    <row r="37" spans="2:7" x14ac:dyDescent="0.15">
      <c r="B37" s="4" t="s">
        <v>284</v>
      </c>
      <c r="C37" s="1">
        <v>34</v>
      </c>
      <c r="D37" s="6">
        <v>2.521990740740741E-2</v>
      </c>
      <c r="E37" s="3" t="s">
        <v>236</v>
      </c>
      <c r="F37">
        <f t="shared" si="0"/>
        <v>49.864999999999995</v>
      </c>
      <c r="G37" t="s">
        <v>826</v>
      </c>
    </row>
    <row r="38" spans="2:7" x14ac:dyDescent="0.15">
      <c r="B38" s="4" t="s">
        <v>210</v>
      </c>
      <c r="C38" s="1">
        <v>35</v>
      </c>
      <c r="D38" s="6">
        <v>2.5266203703703704E-2</v>
      </c>
      <c r="E38" s="3" t="s">
        <v>450</v>
      </c>
      <c r="F38">
        <f t="shared" si="0"/>
        <v>49.784999999999997</v>
      </c>
      <c r="G38" t="s">
        <v>826</v>
      </c>
    </row>
    <row r="39" spans="2:7" x14ac:dyDescent="0.15">
      <c r="B39" s="4" t="s">
        <v>474</v>
      </c>
      <c r="C39" s="1">
        <v>35</v>
      </c>
      <c r="D39" s="6">
        <v>2.5266203703703704E-2</v>
      </c>
      <c r="E39" s="3" t="s">
        <v>450</v>
      </c>
      <c r="F39">
        <f t="shared" si="0"/>
        <v>49.784999999999997</v>
      </c>
      <c r="G39" t="s">
        <v>826</v>
      </c>
    </row>
    <row r="40" spans="2:7" x14ac:dyDescent="0.15">
      <c r="B40" s="4" t="s">
        <v>123</v>
      </c>
      <c r="C40" s="1">
        <v>37</v>
      </c>
      <c r="D40" s="6">
        <v>2.5289351851851851E-2</v>
      </c>
      <c r="E40" s="3" t="s">
        <v>37</v>
      </c>
      <c r="F40">
        <f t="shared" si="0"/>
        <v>49.744999999999997</v>
      </c>
      <c r="G40" t="s">
        <v>826</v>
      </c>
    </row>
    <row r="41" spans="2:7" x14ac:dyDescent="0.15">
      <c r="B41" s="4" t="s">
        <v>51</v>
      </c>
      <c r="C41" s="1">
        <v>38</v>
      </c>
      <c r="D41" s="6">
        <v>2.5532407407407406E-2</v>
      </c>
      <c r="E41" s="3" t="s">
        <v>37</v>
      </c>
      <c r="F41">
        <f t="shared" si="0"/>
        <v>49.326000000000001</v>
      </c>
      <c r="G41" t="s">
        <v>826</v>
      </c>
    </row>
    <row r="42" spans="2:7" x14ac:dyDescent="0.15">
      <c r="B42" s="4" t="s">
        <v>421</v>
      </c>
      <c r="C42" s="1">
        <v>39</v>
      </c>
      <c r="D42" s="6">
        <v>2.5567129629629634E-2</v>
      </c>
      <c r="E42" s="3" t="s">
        <v>455</v>
      </c>
      <c r="F42">
        <f t="shared" si="0"/>
        <v>49.265999999999998</v>
      </c>
      <c r="G42" t="s">
        <v>826</v>
      </c>
    </row>
    <row r="43" spans="2:7" x14ac:dyDescent="0.15">
      <c r="B43" s="4" t="s">
        <v>475</v>
      </c>
      <c r="C43" s="1">
        <v>40</v>
      </c>
      <c r="D43" s="6">
        <v>2.5787037037037039E-2</v>
      </c>
      <c r="E43" s="3" t="s">
        <v>456</v>
      </c>
      <c r="F43">
        <f t="shared" si="0"/>
        <v>48.885999999999996</v>
      </c>
      <c r="G43" t="s">
        <v>826</v>
      </c>
    </row>
    <row r="44" spans="2:7" x14ac:dyDescent="0.15">
      <c r="B44" s="4" t="s">
        <v>49</v>
      </c>
      <c r="C44" s="1">
        <v>41</v>
      </c>
      <c r="D44" s="6">
        <v>2.642361111111111E-2</v>
      </c>
      <c r="E44" s="3" t="s">
        <v>37</v>
      </c>
      <c r="F44">
        <f t="shared" si="0"/>
        <v>47.786999999999999</v>
      </c>
      <c r="G44" t="s">
        <v>826</v>
      </c>
    </row>
    <row r="45" spans="2:7" x14ac:dyDescent="0.15">
      <c r="B45" s="4" t="s">
        <v>345</v>
      </c>
      <c r="C45" s="1">
        <v>42</v>
      </c>
      <c r="D45" s="6">
        <v>2.6655092592592591E-2</v>
      </c>
      <c r="E45" s="3" t="s">
        <v>307</v>
      </c>
      <c r="F45">
        <f t="shared" si="0"/>
        <v>47.387</v>
      </c>
      <c r="G45" t="s">
        <v>826</v>
      </c>
    </row>
    <row r="46" spans="2:7" x14ac:dyDescent="0.15">
      <c r="B46" s="4" t="s">
        <v>476</v>
      </c>
      <c r="C46" s="1">
        <v>43</v>
      </c>
      <c r="D46" s="6">
        <v>2.6724537037037036E-2</v>
      </c>
      <c r="E46" s="3" t="s">
        <v>457</v>
      </c>
      <c r="F46">
        <f t="shared" si="0"/>
        <v>47.268000000000001</v>
      </c>
      <c r="G46" t="s">
        <v>826</v>
      </c>
    </row>
    <row r="47" spans="2:7" x14ac:dyDescent="0.15">
      <c r="B47" s="4" t="s">
        <v>124</v>
      </c>
      <c r="C47" s="1">
        <v>44</v>
      </c>
      <c r="D47" s="6">
        <v>2.6979166666666669E-2</v>
      </c>
      <c r="E47" s="3" t="s">
        <v>37</v>
      </c>
      <c r="F47">
        <f t="shared" si="0"/>
        <v>46.827999999999996</v>
      </c>
      <c r="G47" t="s">
        <v>826</v>
      </c>
    </row>
    <row r="48" spans="2:7" x14ac:dyDescent="0.15">
      <c r="B48" s="4" t="s">
        <v>67</v>
      </c>
      <c r="C48" s="1">
        <v>45</v>
      </c>
      <c r="D48" s="6">
        <v>2.7083333333333334E-2</v>
      </c>
      <c r="E48" s="3" t="s">
        <v>37</v>
      </c>
      <c r="F48">
        <f t="shared" si="0"/>
        <v>46.647999999999996</v>
      </c>
      <c r="G48" t="s">
        <v>826</v>
      </c>
    </row>
    <row r="49" spans="2:7" x14ac:dyDescent="0.15">
      <c r="B49" s="4" t="s">
        <v>422</v>
      </c>
      <c r="C49" s="1">
        <v>46</v>
      </c>
      <c r="D49" s="6">
        <v>2.8634259259259262E-2</v>
      </c>
      <c r="E49" s="3" t="s">
        <v>458</v>
      </c>
      <c r="F49">
        <f t="shared" si="0"/>
        <v>43.970999999999997</v>
      </c>
      <c r="G49" t="s">
        <v>826</v>
      </c>
    </row>
    <row r="50" spans="2:7" x14ac:dyDescent="0.15">
      <c r="B50" s="4" t="s">
        <v>477</v>
      </c>
      <c r="C50" s="1">
        <v>47</v>
      </c>
      <c r="D50" s="6">
        <v>2.8680555555555553E-2</v>
      </c>
      <c r="E50" s="3"/>
      <c r="F50">
        <f t="shared" si="0"/>
        <v>43.890999999999998</v>
      </c>
      <c r="G50" t="s">
        <v>826</v>
      </c>
    </row>
    <row r="51" spans="2:7" x14ac:dyDescent="0.15">
      <c r="B51" s="4" t="s">
        <v>478</v>
      </c>
      <c r="C51" s="1">
        <v>48</v>
      </c>
      <c r="D51" s="6">
        <v>2.9236111111111112E-2</v>
      </c>
      <c r="E51" s="3" t="s">
        <v>459</v>
      </c>
      <c r="F51">
        <f t="shared" si="0"/>
        <v>42.931999999999995</v>
      </c>
      <c r="G51" t="s">
        <v>826</v>
      </c>
    </row>
    <row r="52" spans="2:7" x14ac:dyDescent="0.15">
      <c r="B52" s="4" t="s">
        <v>479</v>
      </c>
      <c r="C52" s="1">
        <v>49</v>
      </c>
      <c r="D52" s="6">
        <v>2.9340277777777781E-2</v>
      </c>
      <c r="E52" s="3" t="s">
        <v>361</v>
      </c>
      <c r="F52">
        <f t="shared" si="0"/>
        <v>42.751999999999995</v>
      </c>
      <c r="G52" t="s">
        <v>826</v>
      </c>
    </row>
    <row r="53" spans="2:7" x14ac:dyDescent="0.15">
      <c r="B53" s="4" t="s">
        <v>480</v>
      </c>
      <c r="C53" s="1">
        <v>50</v>
      </c>
      <c r="D53" s="6">
        <v>2.9583333333333336E-2</v>
      </c>
      <c r="E53" s="3" t="s">
        <v>460</v>
      </c>
      <c r="F53">
        <f t="shared" si="0"/>
        <v>42.332000000000001</v>
      </c>
      <c r="G53" t="s">
        <v>826</v>
      </c>
    </row>
    <row r="54" spans="2:7" x14ac:dyDescent="0.15">
      <c r="B54" s="4" t="s">
        <v>118</v>
      </c>
      <c r="C54" s="1">
        <v>51</v>
      </c>
      <c r="D54" s="6">
        <v>3.0763888888888886E-2</v>
      </c>
      <c r="E54" s="3" t="s">
        <v>37</v>
      </c>
      <c r="F54">
        <f t="shared" si="0"/>
        <v>40.293999999999997</v>
      </c>
      <c r="G54" t="s">
        <v>826</v>
      </c>
    </row>
    <row r="55" spans="2:7" x14ac:dyDescent="0.15">
      <c r="B55" s="4" t="s">
        <v>481</v>
      </c>
      <c r="C55" s="1">
        <v>52</v>
      </c>
      <c r="D55" s="6">
        <v>3.0821759259259257E-2</v>
      </c>
      <c r="E55" s="3" t="s">
        <v>298</v>
      </c>
      <c r="F55">
        <f t="shared" si="0"/>
        <v>40.193999999999996</v>
      </c>
      <c r="G55" t="s">
        <v>826</v>
      </c>
    </row>
    <row r="56" spans="2:7" x14ac:dyDescent="0.15">
      <c r="B56" s="4" t="s">
        <v>482</v>
      </c>
      <c r="C56" s="1">
        <v>53</v>
      </c>
      <c r="D56" s="6">
        <v>3.1666666666666669E-2</v>
      </c>
      <c r="E56" s="3" t="s">
        <v>229</v>
      </c>
      <c r="F56">
        <f t="shared" si="0"/>
        <v>38.735999999999997</v>
      </c>
      <c r="G56" t="s">
        <v>826</v>
      </c>
    </row>
    <row r="57" spans="2:7" x14ac:dyDescent="0.15">
      <c r="B57" s="4" t="s">
        <v>72</v>
      </c>
      <c r="C57" s="1">
        <v>54</v>
      </c>
      <c r="D57" s="6">
        <v>3.6064814814814813E-2</v>
      </c>
      <c r="E57" s="3" t="s">
        <v>37</v>
      </c>
      <c r="F57">
        <f t="shared" si="0"/>
        <v>31.143000000000001</v>
      </c>
      <c r="G57" t="s">
        <v>826</v>
      </c>
    </row>
    <row r="58" spans="2:7" x14ac:dyDescent="0.15">
      <c r="B58" s="4" t="s">
        <v>483</v>
      </c>
      <c r="C58" s="1">
        <v>55</v>
      </c>
      <c r="D58" s="6">
        <v>3.6550925925925924E-2</v>
      </c>
      <c r="E58" s="3" t="s">
        <v>236</v>
      </c>
      <c r="F58">
        <f t="shared" si="0"/>
        <v>30.303000000000001</v>
      </c>
      <c r="G58" t="s">
        <v>826</v>
      </c>
    </row>
    <row r="59" spans="2:7" x14ac:dyDescent="0.15">
      <c r="B59" s="4" t="s">
        <v>484</v>
      </c>
      <c r="C59" s="1">
        <v>56</v>
      </c>
      <c r="D59" s="6">
        <v>4.0671296296296296E-2</v>
      </c>
      <c r="E59" s="3" t="s">
        <v>461</v>
      </c>
      <c r="F59">
        <f t="shared" si="0"/>
        <v>23.19</v>
      </c>
      <c r="G59" t="s">
        <v>826</v>
      </c>
    </row>
    <row r="60" spans="2:7" x14ac:dyDescent="0.15">
      <c r="B60" s="4" t="s">
        <v>485</v>
      </c>
      <c r="C60" s="1">
        <v>57</v>
      </c>
      <c r="D60" s="6">
        <v>5.1354166666666666E-2</v>
      </c>
      <c r="E60" s="3" t="s">
        <v>462</v>
      </c>
      <c r="F60">
        <f t="shared" si="0"/>
        <v>4.7470000000000008</v>
      </c>
      <c r="G60" t="s">
        <v>826</v>
      </c>
    </row>
    <row r="61" spans="2:7" x14ac:dyDescent="0.15">
      <c r="B61" s="4" t="s">
        <v>387</v>
      </c>
      <c r="C61" s="1"/>
      <c r="D61" s="3" t="s">
        <v>22</v>
      </c>
      <c r="E61" s="3" t="s">
        <v>365</v>
      </c>
      <c r="F61">
        <v>0</v>
      </c>
      <c r="G61" t="s">
        <v>826</v>
      </c>
    </row>
    <row r="62" spans="2:7" x14ac:dyDescent="0.15">
      <c r="B62" s="4" t="s">
        <v>74</v>
      </c>
      <c r="C62" s="1"/>
      <c r="D62" s="3" t="s">
        <v>22</v>
      </c>
      <c r="E62" s="3" t="s">
        <v>37</v>
      </c>
      <c r="F62">
        <v>0</v>
      </c>
      <c r="G62" t="s">
        <v>826</v>
      </c>
    </row>
    <row r="63" spans="2:7" x14ac:dyDescent="0.15">
      <c r="B63" s="4" t="s">
        <v>54</v>
      </c>
      <c r="C63" s="1"/>
      <c r="D63" s="3" t="s">
        <v>22</v>
      </c>
      <c r="E63" s="3" t="s">
        <v>37</v>
      </c>
      <c r="F63">
        <v>0</v>
      </c>
      <c r="G63" t="s">
        <v>826</v>
      </c>
    </row>
    <row r="64" spans="2:7" x14ac:dyDescent="0.15">
      <c r="B64" s="4" t="s">
        <v>119</v>
      </c>
      <c r="C64" s="1"/>
      <c r="D64" s="3" t="s">
        <v>22</v>
      </c>
      <c r="E64" s="3" t="s">
        <v>37</v>
      </c>
      <c r="F64">
        <v>0</v>
      </c>
      <c r="G64" t="s">
        <v>826</v>
      </c>
    </row>
    <row r="65" spans="2:7" x14ac:dyDescent="0.15">
      <c r="B65" s="4" t="s">
        <v>83</v>
      </c>
      <c r="C65" s="1"/>
      <c r="D65" s="3" t="s">
        <v>22</v>
      </c>
      <c r="E65" s="3" t="s">
        <v>9</v>
      </c>
      <c r="F65">
        <v>0</v>
      </c>
      <c r="G65" t="s">
        <v>826</v>
      </c>
    </row>
    <row r="66" spans="2:7" x14ac:dyDescent="0.15">
      <c r="B66" s="4" t="s">
        <v>248</v>
      </c>
      <c r="C66" s="1">
        <v>1</v>
      </c>
      <c r="D66" s="6">
        <v>1.7812499999999998E-2</v>
      </c>
      <c r="E66" s="3" t="s">
        <v>226</v>
      </c>
      <c r="F66">
        <f t="shared" ref="F66:F95" si="1">ROUNDUP((VLOOKUP(G66,$K$5:$N$10,2,FALSE)-D66)*10/VLOOKUP(G66,$K$5:$N$10,3,FALSE)+50,3)</f>
        <v>58.228999999999999</v>
      </c>
      <c r="G66" t="s">
        <v>802</v>
      </c>
    </row>
    <row r="67" spans="2:7" x14ac:dyDescent="0.15">
      <c r="B67" s="4" t="s">
        <v>257</v>
      </c>
      <c r="C67" s="1">
        <v>2</v>
      </c>
      <c r="D67" s="6">
        <v>1.7916666666666668E-2</v>
      </c>
      <c r="E67" s="3" t="s">
        <v>229</v>
      </c>
      <c r="F67">
        <f t="shared" si="1"/>
        <v>58.102999999999994</v>
      </c>
      <c r="G67" t="s">
        <v>802</v>
      </c>
    </row>
    <row r="68" spans="2:7" x14ac:dyDescent="0.15">
      <c r="B68" s="4" t="s">
        <v>249</v>
      </c>
      <c r="C68" s="1">
        <v>3</v>
      </c>
      <c r="D68" s="6">
        <v>1.7939814814814815E-2</v>
      </c>
      <c r="E68" s="3" t="s">
        <v>227</v>
      </c>
      <c r="F68">
        <f t="shared" si="1"/>
        <v>58.074999999999996</v>
      </c>
      <c r="G68" t="s">
        <v>802</v>
      </c>
    </row>
    <row r="69" spans="2:7" x14ac:dyDescent="0.15">
      <c r="B69" s="4" t="s">
        <v>256</v>
      </c>
      <c r="C69" s="1">
        <v>4</v>
      </c>
      <c r="D69" s="6">
        <v>1.8310185185185186E-2</v>
      </c>
      <c r="E69" s="3" t="s">
        <v>235</v>
      </c>
      <c r="F69">
        <f t="shared" si="1"/>
        <v>57.625999999999998</v>
      </c>
      <c r="G69" t="s">
        <v>802</v>
      </c>
    </row>
    <row r="70" spans="2:7" x14ac:dyDescent="0.15">
      <c r="B70" s="4" t="s">
        <v>192</v>
      </c>
      <c r="C70" s="1">
        <v>5</v>
      </c>
      <c r="D70" s="6">
        <v>1.8368055555555554E-2</v>
      </c>
      <c r="E70" s="3" t="s">
        <v>236</v>
      </c>
      <c r="F70">
        <f t="shared" si="1"/>
        <v>57.555999999999997</v>
      </c>
      <c r="G70" t="s">
        <v>802</v>
      </c>
    </row>
    <row r="71" spans="2:7" x14ac:dyDescent="0.15">
      <c r="B71" s="4" t="s">
        <v>157</v>
      </c>
      <c r="C71" s="1">
        <v>6</v>
      </c>
      <c r="D71" s="6">
        <v>1.9224537037037037E-2</v>
      </c>
      <c r="E71" s="3" t="s">
        <v>231</v>
      </c>
      <c r="F71">
        <f t="shared" si="1"/>
        <v>56.519999999999996</v>
      </c>
      <c r="G71" t="s">
        <v>802</v>
      </c>
    </row>
    <row r="72" spans="2:7" x14ac:dyDescent="0.15">
      <c r="B72" s="4" t="s">
        <v>259</v>
      </c>
      <c r="C72" s="1">
        <v>6</v>
      </c>
      <c r="D72" s="6">
        <v>1.9224537037037037E-2</v>
      </c>
      <c r="E72" s="3" t="s">
        <v>226</v>
      </c>
      <c r="F72">
        <f t="shared" si="1"/>
        <v>56.519999999999996</v>
      </c>
      <c r="G72" t="s">
        <v>802</v>
      </c>
    </row>
    <row r="73" spans="2:7" x14ac:dyDescent="0.15">
      <c r="B73" s="4" t="s">
        <v>250</v>
      </c>
      <c r="C73" s="1">
        <v>8</v>
      </c>
      <c r="D73" s="6">
        <v>1.923611111111111E-2</v>
      </c>
      <c r="E73" s="3" t="s">
        <v>228</v>
      </c>
      <c r="F73">
        <f t="shared" si="1"/>
        <v>56.506</v>
      </c>
      <c r="G73" t="s">
        <v>802</v>
      </c>
    </row>
    <row r="74" spans="2:7" x14ac:dyDescent="0.15">
      <c r="B74" s="4" t="s">
        <v>251</v>
      </c>
      <c r="C74" s="1">
        <v>9</v>
      </c>
      <c r="D74" s="6">
        <v>1.9861111111111111E-2</v>
      </c>
      <c r="E74" s="3" t="s">
        <v>229</v>
      </c>
      <c r="F74">
        <f t="shared" si="1"/>
        <v>55.75</v>
      </c>
      <c r="G74" t="s">
        <v>802</v>
      </c>
    </row>
    <row r="75" spans="2:7" x14ac:dyDescent="0.15">
      <c r="B75" s="4" t="s">
        <v>146</v>
      </c>
      <c r="C75" s="1">
        <v>10</v>
      </c>
      <c r="D75" s="6">
        <v>2.0208333333333335E-2</v>
      </c>
      <c r="E75" s="3" t="s">
        <v>236</v>
      </c>
      <c r="F75">
        <f t="shared" si="1"/>
        <v>55.33</v>
      </c>
      <c r="G75" t="s">
        <v>802</v>
      </c>
    </row>
    <row r="76" spans="2:7" x14ac:dyDescent="0.15">
      <c r="B76" s="4" t="s">
        <v>882</v>
      </c>
      <c r="C76" s="1">
        <v>11</v>
      </c>
      <c r="D76" s="6">
        <v>2.1111111111111108E-2</v>
      </c>
      <c r="E76" s="3" t="s">
        <v>879</v>
      </c>
      <c r="F76">
        <f t="shared" si="1"/>
        <v>54.236999999999995</v>
      </c>
      <c r="G76" t="s">
        <v>802</v>
      </c>
    </row>
    <row r="77" spans="2:7" x14ac:dyDescent="0.15">
      <c r="B77" s="4" t="s">
        <v>197</v>
      </c>
      <c r="C77" s="1">
        <v>12</v>
      </c>
      <c r="D77" s="6">
        <v>2.119212962962963E-2</v>
      </c>
      <c r="E77" s="3" t="s">
        <v>240</v>
      </c>
      <c r="F77">
        <f t="shared" si="1"/>
        <v>54.138999999999996</v>
      </c>
      <c r="G77" t="s">
        <v>802</v>
      </c>
    </row>
    <row r="78" spans="2:7" x14ac:dyDescent="0.15">
      <c r="B78" s="4" t="s">
        <v>267</v>
      </c>
      <c r="C78" s="1">
        <v>13</v>
      </c>
      <c r="D78" s="6">
        <v>2.1203703703703707E-2</v>
      </c>
      <c r="E78" s="3" t="s">
        <v>229</v>
      </c>
      <c r="F78">
        <f t="shared" si="1"/>
        <v>54.125</v>
      </c>
      <c r="G78" t="s">
        <v>802</v>
      </c>
    </row>
    <row r="79" spans="2:7" x14ac:dyDescent="0.15">
      <c r="B79" s="4" t="s">
        <v>379</v>
      </c>
      <c r="C79" s="1">
        <v>14</v>
      </c>
      <c r="D79" s="6">
        <v>2.1817129629629631E-2</v>
      </c>
      <c r="E79" s="3" t="s">
        <v>361</v>
      </c>
      <c r="F79">
        <f t="shared" si="1"/>
        <v>53.382999999999996</v>
      </c>
      <c r="G79" t="s">
        <v>802</v>
      </c>
    </row>
    <row r="80" spans="2:7" x14ac:dyDescent="0.15">
      <c r="B80" s="4" t="s">
        <v>859</v>
      </c>
      <c r="C80" s="1">
        <v>15</v>
      </c>
      <c r="D80" s="6">
        <v>2.1909722222222223E-2</v>
      </c>
      <c r="E80" s="3" t="s">
        <v>308</v>
      </c>
      <c r="F80">
        <f t="shared" si="1"/>
        <v>53.271000000000001</v>
      </c>
      <c r="G80" t="s">
        <v>802</v>
      </c>
    </row>
    <row r="81" spans="2:7" x14ac:dyDescent="0.15">
      <c r="B81" s="4" t="s">
        <v>385</v>
      </c>
      <c r="C81" s="1">
        <v>16</v>
      </c>
      <c r="D81" s="6">
        <v>2.2407407407407407E-2</v>
      </c>
      <c r="E81" s="3" t="s">
        <v>361</v>
      </c>
      <c r="F81">
        <f t="shared" si="1"/>
        <v>52.668999999999997</v>
      </c>
      <c r="G81" t="s">
        <v>802</v>
      </c>
    </row>
    <row r="82" spans="2:7" x14ac:dyDescent="0.15">
      <c r="B82" s="4" t="s">
        <v>866</v>
      </c>
      <c r="C82" s="1">
        <v>17</v>
      </c>
      <c r="D82" s="6">
        <v>2.2627314814814819E-2</v>
      </c>
      <c r="E82" s="3" t="s">
        <v>308</v>
      </c>
      <c r="F82">
        <f t="shared" si="1"/>
        <v>52.402000000000001</v>
      </c>
      <c r="G82" t="s">
        <v>802</v>
      </c>
    </row>
    <row r="83" spans="2:7" x14ac:dyDescent="0.15">
      <c r="B83" s="4" t="s">
        <v>864</v>
      </c>
      <c r="C83" s="1">
        <v>18</v>
      </c>
      <c r="D83" s="6">
        <v>2.2743055555555555E-2</v>
      </c>
      <c r="E83" s="3" t="s">
        <v>879</v>
      </c>
      <c r="F83">
        <f t="shared" si="1"/>
        <v>52.262</v>
      </c>
      <c r="G83" t="s">
        <v>802</v>
      </c>
    </row>
    <row r="84" spans="2:7" x14ac:dyDescent="0.15">
      <c r="B84" s="4" t="s">
        <v>883</v>
      </c>
      <c r="C84" s="1">
        <v>19</v>
      </c>
      <c r="D84" s="6">
        <v>2.344907407407407E-2</v>
      </c>
      <c r="E84" s="3" t="s">
        <v>879</v>
      </c>
      <c r="F84">
        <f t="shared" si="1"/>
        <v>51.407999999999994</v>
      </c>
      <c r="G84" t="s">
        <v>802</v>
      </c>
    </row>
    <row r="85" spans="2:7" x14ac:dyDescent="0.15">
      <c r="B85" s="4" t="s">
        <v>884</v>
      </c>
      <c r="C85" s="1">
        <v>20</v>
      </c>
      <c r="D85" s="6">
        <v>2.3807870370370368E-2</v>
      </c>
      <c r="E85" s="3" t="s">
        <v>308</v>
      </c>
      <c r="F85">
        <f t="shared" si="1"/>
        <v>50.973999999999997</v>
      </c>
      <c r="G85" t="s">
        <v>802</v>
      </c>
    </row>
    <row r="86" spans="2:7" x14ac:dyDescent="0.15">
      <c r="B86" s="4" t="s">
        <v>266</v>
      </c>
      <c r="C86" s="1">
        <v>21</v>
      </c>
      <c r="D86" s="6">
        <v>2.3981481481481479E-2</v>
      </c>
      <c r="E86" s="3" t="s">
        <v>232</v>
      </c>
      <c r="F86">
        <f t="shared" si="1"/>
        <v>50.763999999999996</v>
      </c>
      <c r="G86" t="s">
        <v>802</v>
      </c>
    </row>
    <row r="87" spans="2:7" x14ac:dyDescent="0.15">
      <c r="B87" s="4" t="s">
        <v>885</v>
      </c>
      <c r="C87" s="1">
        <v>22</v>
      </c>
      <c r="D87" s="6">
        <v>2.5104166666666664E-2</v>
      </c>
      <c r="E87" s="3" t="s">
        <v>880</v>
      </c>
      <c r="F87">
        <f t="shared" si="1"/>
        <v>49.405000000000001</v>
      </c>
      <c r="G87" t="s">
        <v>802</v>
      </c>
    </row>
    <row r="88" spans="2:7" x14ac:dyDescent="0.15">
      <c r="B88" s="4" t="s">
        <v>861</v>
      </c>
      <c r="C88" s="1">
        <v>23</v>
      </c>
      <c r="D88" s="6">
        <v>2.5891203703703704E-2</v>
      </c>
      <c r="E88" s="3" t="s">
        <v>293</v>
      </c>
      <c r="F88">
        <f t="shared" si="1"/>
        <v>48.452999999999996</v>
      </c>
      <c r="G88" t="s">
        <v>802</v>
      </c>
    </row>
    <row r="89" spans="2:7" x14ac:dyDescent="0.15">
      <c r="B89" s="4" t="s">
        <v>152</v>
      </c>
      <c r="C89" s="1">
        <v>24</v>
      </c>
      <c r="D89" s="6">
        <v>2.5902777777777775E-2</v>
      </c>
      <c r="E89" s="3" t="s">
        <v>450</v>
      </c>
      <c r="F89">
        <f t="shared" si="1"/>
        <v>48.439</v>
      </c>
      <c r="G89" t="s">
        <v>802</v>
      </c>
    </row>
    <row r="90" spans="2:7" ht="27" x14ac:dyDescent="0.15">
      <c r="B90" s="4" t="s">
        <v>886</v>
      </c>
      <c r="C90" s="1">
        <v>25</v>
      </c>
      <c r="D90" s="6">
        <v>2.6990740740740742E-2</v>
      </c>
      <c r="E90" s="3" t="s">
        <v>461</v>
      </c>
      <c r="F90">
        <f t="shared" si="1"/>
        <v>47.122</v>
      </c>
      <c r="G90" t="s">
        <v>802</v>
      </c>
    </row>
    <row r="91" spans="2:7" x14ac:dyDescent="0.15">
      <c r="B91" s="4" t="s">
        <v>357</v>
      </c>
      <c r="C91" s="1">
        <v>26</v>
      </c>
      <c r="D91" s="6">
        <v>2.9652777777777778E-2</v>
      </c>
      <c r="E91" s="3" t="s">
        <v>313</v>
      </c>
      <c r="F91">
        <f t="shared" si="1"/>
        <v>43.900999999999996</v>
      </c>
      <c r="G91" t="s">
        <v>802</v>
      </c>
    </row>
    <row r="92" spans="2:7" x14ac:dyDescent="0.15">
      <c r="B92" s="4" t="s">
        <v>887</v>
      </c>
      <c r="C92" s="1">
        <v>27</v>
      </c>
      <c r="D92" s="6">
        <v>3.0706018518518521E-2</v>
      </c>
      <c r="E92" s="3" t="s">
        <v>879</v>
      </c>
      <c r="F92">
        <f t="shared" si="1"/>
        <v>42.626999999999995</v>
      </c>
      <c r="G92" t="s">
        <v>802</v>
      </c>
    </row>
    <row r="93" spans="2:7" x14ac:dyDescent="0.15">
      <c r="B93" s="4" t="s">
        <v>811</v>
      </c>
      <c r="C93" s="1">
        <v>28</v>
      </c>
      <c r="D93" s="6">
        <v>3.7673611111111109E-2</v>
      </c>
      <c r="E93" s="3" t="s">
        <v>235</v>
      </c>
      <c r="F93">
        <f t="shared" si="1"/>
        <v>34.195</v>
      </c>
      <c r="G93" t="s">
        <v>802</v>
      </c>
    </row>
    <row r="94" spans="2:7" x14ac:dyDescent="0.15">
      <c r="B94" s="4" t="s">
        <v>888</v>
      </c>
      <c r="C94" s="1">
        <v>29</v>
      </c>
      <c r="D94" s="6">
        <v>5.0694444444444452E-2</v>
      </c>
      <c r="E94" s="3" t="s">
        <v>461</v>
      </c>
      <c r="F94">
        <f t="shared" si="1"/>
        <v>18.439</v>
      </c>
      <c r="G94" t="s">
        <v>802</v>
      </c>
    </row>
    <row r="95" spans="2:7" x14ac:dyDescent="0.15">
      <c r="B95" s="4" t="s">
        <v>889</v>
      </c>
      <c r="C95" s="1">
        <v>30</v>
      </c>
      <c r="D95" s="6">
        <v>5.1400462962962967E-2</v>
      </c>
      <c r="E95" s="3" t="s">
        <v>881</v>
      </c>
      <c r="F95">
        <f t="shared" si="1"/>
        <v>17.585000000000001</v>
      </c>
      <c r="G95" t="s">
        <v>802</v>
      </c>
    </row>
    <row r="96" spans="2:7" x14ac:dyDescent="0.15">
      <c r="B96" s="4" t="s">
        <v>890</v>
      </c>
      <c r="C96" s="1"/>
      <c r="D96" s="3" t="s">
        <v>22</v>
      </c>
      <c r="E96" s="3" t="s">
        <v>231</v>
      </c>
      <c r="F96">
        <v>0</v>
      </c>
      <c r="G96" t="s">
        <v>802</v>
      </c>
    </row>
  </sheetData>
  <phoneticPr fontId="3"/>
  <hyperlinks>
    <hyperlink ref="B4" r:id="rId1" display="https://mulka2.com/lapcenter/lapcombat2/runner.jsp?event=4563&amp;file=1&amp;runner=43"/>
    <hyperlink ref="B5" r:id="rId2" display="https://mulka2.com/lapcenter/lapcombat2/runner.jsp?event=4563&amp;file=1&amp;runner=44"/>
    <hyperlink ref="B6" r:id="rId3" display="https://mulka2.com/lapcenter/lapcombat2/runner.jsp?event=4563&amp;file=1&amp;runner=45"/>
    <hyperlink ref="B7" r:id="rId4" display="https://mulka2.com/lapcenter/lapcombat2/runner.jsp?event=4563&amp;file=1&amp;runner=46"/>
    <hyperlink ref="B8" r:id="rId5" display="https://mulka2.com/lapcenter/lapcombat2/runner.jsp?event=4563&amp;file=1&amp;runner=47"/>
    <hyperlink ref="B9" r:id="rId6" display="https://mulka2.com/lapcenter/lapcombat2/runner.jsp?event=4563&amp;file=1&amp;runner=48"/>
    <hyperlink ref="B10" r:id="rId7" display="https://mulka2.com/lapcenter/lapcombat2/runner.jsp?event=4563&amp;file=1&amp;runner=49"/>
    <hyperlink ref="B11" r:id="rId8" display="https://mulka2.com/lapcenter/lapcombat2/runner.jsp?event=4563&amp;file=1&amp;runner=50"/>
    <hyperlink ref="B12" r:id="rId9" display="https://mulka2.com/lapcenter/lapcombat2/runner.jsp?event=4563&amp;file=1&amp;runner=51"/>
    <hyperlink ref="B13" r:id="rId10" display="https://mulka2.com/lapcenter/lapcombat2/runner.jsp?event=4563&amp;file=1&amp;runner=52"/>
    <hyperlink ref="B14" r:id="rId11" display="https://mulka2.com/lapcenter/lapcombat2/runner.jsp?event=4563&amp;file=1&amp;runner=53"/>
    <hyperlink ref="B15" r:id="rId12" display="https://mulka2.com/lapcenter/lapcombat2/runner.jsp?event=4563&amp;file=1&amp;runner=54"/>
    <hyperlink ref="B16" r:id="rId13" display="https://mulka2.com/lapcenter/lapcombat2/runner.jsp?event=4563&amp;file=1&amp;runner=55"/>
    <hyperlink ref="B17" r:id="rId14" display="https://mulka2.com/lapcenter/lapcombat2/runner.jsp?event=4563&amp;file=1&amp;runner=56"/>
    <hyperlink ref="B18" r:id="rId15" display="https://mulka2.com/lapcenter/lapcombat2/runner.jsp?event=4563&amp;file=1&amp;runner=57"/>
    <hyperlink ref="B19" r:id="rId16" display="https://mulka2.com/lapcenter/lapcombat2/runner.jsp?event=4563&amp;file=1&amp;runner=58"/>
    <hyperlink ref="B20" r:id="rId17" display="https://mulka2.com/lapcenter/lapcombat2/runner.jsp?event=4563&amp;file=1&amp;runner=59"/>
    <hyperlink ref="B21" r:id="rId18" display="https://mulka2.com/lapcenter/lapcombat2/runner.jsp?event=4563&amp;file=1&amp;runner=60"/>
    <hyperlink ref="B22" r:id="rId19" display="https://mulka2.com/lapcenter/lapcombat2/runner.jsp?event=4563&amp;file=1&amp;runner=61"/>
    <hyperlink ref="B23" r:id="rId20" display="https://mulka2.com/lapcenter/lapcombat2/runner.jsp?event=4563&amp;file=1&amp;runner=62"/>
    <hyperlink ref="B24" r:id="rId21" display="https://mulka2.com/lapcenter/lapcombat2/runner.jsp?event=4563&amp;file=1&amp;runner=63"/>
    <hyperlink ref="B25" r:id="rId22" display="https://mulka2.com/lapcenter/lapcombat2/runner.jsp?event=4563&amp;file=1&amp;runner=64"/>
    <hyperlink ref="B26" r:id="rId23" display="https://mulka2.com/lapcenter/lapcombat2/runner.jsp?event=4563&amp;file=1&amp;runner=65"/>
    <hyperlink ref="B27" r:id="rId24" display="https://mulka2.com/lapcenter/lapcombat2/runner.jsp?event=4563&amp;file=1&amp;runner=66"/>
    <hyperlink ref="B28" r:id="rId25" display="https://mulka2.com/lapcenter/lapcombat2/runner.jsp?event=4563&amp;file=1&amp;runner=67"/>
    <hyperlink ref="B29" r:id="rId26" display="https://mulka2.com/lapcenter/lapcombat2/runner.jsp?event=4563&amp;file=1&amp;runner=68"/>
    <hyperlink ref="B30" r:id="rId27" display="https://mulka2.com/lapcenter/lapcombat2/runner.jsp?event=4563&amp;file=1&amp;runner=69"/>
    <hyperlink ref="B31" r:id="rId28" display="https://mulka2.com/lapcenter/lapcombat2/runner.jsp?event=4563&amp;file=1&amp;runner=70"/>
    <hyperlink ref="B32" r:id="rId29" display="https://mulka2.com/lapcenter/lapcombat2/runner.jsp?event=4563&amp;file=1&amp;runner=71"/>
    <hyperlink ref="B33" r:id="rId30" display="https://mulka2.com/lapcenter/lapcombat2/runner.jsp?event=4563&amp;file=1&amp;runner=72"/>
    <hyperlink ref="B34" r:id="rId31" display="https://mulka2.com/lapcenter/lapcombat2/runner.jsp?event=4563&amp;file=1&amp;runner=73"/>
    <hyperlink ref="B35" r:id="rId32" display="https://mulka2.com/lapcenter/lapcombat2/runner.jsp?event=4563&amp;file=1&amp;runner=74"/>
    <hyperlink ref="B36" r:id="rId33" display="https://mulka2.com/lapcenter/lapcombat2/runner.jsp?event=4563&amp;file=1&amp;runner=75"/>
    <hyperlink ref="B37" r:id="rId34" display="https://mulka2.com/lapcenter/lapcombat2/runner.jsp?event=4563&amp;file=1&amp;runner=76"/>
    <hyperlink ref="B38" r:id="rId35" display="https://mulka2.com/lapcenter/lapcombat2/runner.jsp?event=4563&amp;file=1&amp;runner=78"/>
    <hyperlink ref="B39" r:id="rId36" display="https://mulka2.com/lapcenter/lapcombat2/runner.jsp?event=4563&amp;file=1&amp;runner=77"/>
    <hyperlink ref="B40" r:id="rId37" display="https://mulka2.com/lapcenter/lapcombat2/runner.jsp?event=4563&amp;file=1&amp;runner=79"/>
    <hyperlink ref="B41" r:id="rId38" display="https://mulka2.com/lapcenter/lapcombat2/runner.jsp?event=4563&amp;file=1&amp;runner=80"/>
    <hyperlink ref="B42" r:id="rId39" display="https://mulka2.com/lapcenter/lapcombat2/runner.jsp?event=4563&amp;file=1&amp;runner=81"/>
    <hyperlink ref="B43" r:id="rId40" display="https://mulka2.com/lapcenter/lapcombat2/runner.jsp?event=4563&amp;file=1&amp;runner=82"/>
    <hyperlink ref="B44" r:id="rId41" display="https://mulka2.com/lapcenter/lapcombat2/runner.jsp?event=4563&amp;file=1&amp;runner=83"/>
    <hyperlink ref="B45" r:id="rId42" display="https://mulka2.com/lapcenter/lapcombat2/runner.jsp?event=4563&amp;file=1&amp;runner=84"/>
    <hyperlink ref="B46" r:id="rId43" display="https://mulka2.com/lapcenter/lapcombat2/runner.jsp?event=4563&amp;file=1&amp;runner=85"/>
    <hyperlink ref="B47" r:id="rId44" display="https://mulka2.com/lapcenter/lapcombat2/runner.jsp?event=4563&amp;file=1&amp;runner=86"/>
    <hyperlink ref="B48" r:id="rId45" display="https://mulka2.com/lapcenter/lapcombat2/runner.jsp?event=4563&amp;file=1&amp;runner=87"/>
    <hyperlink ref="B49" r:id="rId46" display="https://mulka2.com/lapcenter/lapcombat2/runner.jsp?event=4563&amp;file=1&amp;runner=88"/>
    <hyperlink ref="B50" r:id="rId47" display="https://mulka2.com/lapcenter/lapcombat2/runner.jsp?event=4563&amp;file=1&amp;runner=89"/>
    <hyperlink ref="B51" r:id="rId48" display="https://mulka2.com/lapcenter/lapcombat2/runner.jsp?event=4563&amp;file=1&amp;runner=90"/>
    <hyperlink ref="B52" r:id="rId49" display="https://mulka2.com/lapcenter/lapcombat2/runner.jsp?event=4563&amp;file=1&amp;runner=91"/>
    <hyperlink ref="B53" r:id="rId50" display="https://mulka2.com/lapcenter/lapcombat2/runner.jsp?event=4563&amp;file=1&amp;runner=92"/>
    <hyperlink ref="B54" r:id="rId51" display="https://mulka2.com/lapcenter/lapcombat2/runner.jsp?event=4563&amp;file=1&amp;runner=93"/>
    <hyperlink ref="B55" r:id="rId52" display="https://mulka2.com/lapcenter/lapcombat2/runner.jsp?event=4563&amp;file=1&amp;runner=94"/>
    <hyperlink ref="B56" r:id="rId53" display="https://mulka2.com/lapcenter/lapcombat2/runner.jsp?event=4563&amp;file=1&amp;runner=95"/>
    <hyperlink ref="B57" r:id="rId54" display="https://mulka2.com/lapcenter/lapcombat2/runner.jsp?event=4563&amp;file=1&amp;runner=96"/>
    <hyperlink ref="B58" r:id="rId55" display="https://mulka2.com/lapcenter/lapcombat2/runner.jsp?event=4563&amp;file=1&amp;runner=97"/>
    <hyperlink ref="B59" r:id="rId56" display="https://mulka2.com/lapcenter/lapcombat2/runner.jsp?event=4563&amp;file=1&amp;runner=98"/>
    <hyperlink ref="B60" r:id="rId57" display="https://mulka2.com/lapcenter/lapcombat2/runner.jsp?event=4563&amp;file=1&amp;runner=99"/>
    <hyperlink ref="B61" r:id="rId58" display="https://mulka2.com/lapcenter/lapcombat2/runner.jsp?event=4563&amp;file=1&amp;runner=100"/>
    <hyperlink ref="B62" r:id="rId59" display="https://mulka2.com/lapcenter/lapcombat2/runner.jsp?event=4563&amp;file=1&amp;runner=101"/>
    <hyperlink ref="B63" r:id="rId60" display="https://mulka2.com/lapcenter/lapcombat2/runner.jsp?event=4563&amp;file=1&amp;runner=104"/>
    <hyperlink ref="B64" r:id="rId61" display="https://mulka2.com/lapcenter/lapcombat2/runner.jsp?event=4563&amp;file=1&amp;runner=103"/>
    <hyperlink ref="B65" r:id="rId62" display="https://mulka2.com/lapcenter/lapcombat2/runner.jsp?event=4563&amp;file=1&amp;runner=102"/>
    <hyperlink ref="B66" r:id="rId63" display="https://mulka2.com/lapcenter/lapcombat2/runner.jsp?event=4563&amp;file=1&amp;runner=0"/>
    <hyperlink ref="B67" r:id="rId64" display="https://mulka2.com/lapcenter/lapcombat2/runner.jsp?event=4563&amp;file=1&amp;runner=1"/>
    <hyperlink ref="B68" r:id="rId65" display="https://mulka2.com/lapcenter/lapcombat2/runner.jsp?event=4563&amp;file=1&amp;runner=2"/>
    <hyperlink ref="B69" r:id="rId66" display="https://mulka2.com/lapcenter/lapcombat2/runner.jsp?event=4563&amp;file=1&amp;runner=3"/>
    <hyperlink ref="B70" r:id="rId67" display="https://mulka2.com/lapcenter/lapcombat2/runner.jsp?event=4563&amp;file=1&amp;runner=4"/>
    <hyperlink ref="B71" r:id="rId68" display="https://mulka2.com/lapcenter/lapcombat2/runner.jsp?event=4563&amp;file=1&amp;runner=6"/>
    <hyperlink ref="B72" r:id="rId69" display="https://mulka2.com/lapcenter/lapcombat2/runner.jsp?event=4563&amp;file=1&amp;runner=5"/>
    <hyperlink ref="B73" r:id="rId70" display="https://mulka2.com/lapcenter/lapcombat2/runner.jsp?event=4563&amp;file=1&amp;runner=7"/>
    <hyperlink ref="B74" r:id="rId71" display="https://mulka2.com/lapcenter/lapcombat2/runner.jsp?event=4563&amp;file=1&amp;runner=8"/>
    <hyperlink ref="B75" r:id="rId72" display="https://mulka2.com/lapcenter/lapcombat2/runner.jsp?event=4563&amp;file=1&amp;runner=9"/>
    <hyperlink ref="B76" r:id="rId73" display="https://mulka2.com/lapcenter/lapcombat2/runner.jsp?event=4563&amp;file=1&amp;runner=10"/>
    <hyperlink ref="B77" r:id="rId74" display="https://mulka2.com/lapcenter/lapcombat2/runner.jsp?event=4563&amp;file=1&amp;runner=11"/>
    <hyperlink ref="B78" r:id="rId75" display="https://mulka2.com/lapcenter/lapcombat2/runner.jsp?event=4563&amp;file=1&amp;runner=12"/>
    <hyperlink ref="B79" r:id="rId76" display="https://mulka2.com/lapcenter/lapcombat2/runner.jsp?event=4563&amp;file=1&amp;runner=13"/>
    <hyperlink ref="B80" r:id="rId77" display="https://mulka2.com/lapcenter/lapcombat2/runner.jsp?event=4563&amp;file=1&amp;runner=14"/>
    <hyperlink ref="B81" r:id="rId78" display="https://mulka2.com/lapcenter/lapcombat2/runner.jsp?event=4563&amp;file=1&amp;runner=15"/>
    <hyperlink ref="B82" r:id="rId79" display="https://mulka2.com/lapcenter/lapcombat2/runner.jsp?event=4563&amp;file=1&amp;runner=16"/>
    <hyperlink ref="B83" r:id="rId80" display="https://mulka2.com/lapcenter/lapcombat2/runner.jsp?event=4563&amp;file=1&amp;runner=17"/>
    <hyperlink ref="B84" r:id="rId81" display="https://mulka2.com/lapcenter/lapcombat2/runner.jsp?event=4563&amp;file=1&amp;runner=18"/>
    <hyperlink ref="B85" r:id="rId82" display="https://mulka2.com/lapcenter/lapcombat2/runner.jsp?event=4563&amp;file=1&amp;runner=19"/>
    <hyperlink ref="B86" r:id="rId83" display="https://mulka2.com/lapcenter/lapcombat2/runner.jsp?event=4563&amp;file=1&amp;runner=20"/>
    <hyperlink ref="B87" r:id="rId84" display="https://mulka2.com/lapcenter/lapcombat2/runner.jsp?event=4563&amp;file=1&amp;runner=21"/>
    <hyperlink ref="B88" r:id="rId85" display="https://mulka2.com/lapcenter/lapcombat2/runner.jsp?event=4563&amp;file=1&amp;runner=22"/>
    <hyperlink ref="B89" r:id="rId86" display="https://mulka2.com/lapcenter/lapcombat2/runner.jsp?event=4563&amp;file=1&amp;runner=23"/>
    <hyperlink ref="B90" r:id="rId87" display="https://mulka2.com/lapcenter/lapcombat2/runner.jsp?event=4563&amp;file=1&amp;runner=24"/>
    <hyperlink ref="B91" r:id="rId88" display="https://mulka2.com/lapcenter/lapcombat2/runner.jsp?event=4563&amp;file=1&amp;runner=25"/>
    <hyperlink ref="B92" r:id="rId89" display="https://mulka2.com/lapcenter/lapcombat2/runner.jsp?event=4563&amp;file=1&amp;runner=26"/>
    <hyperlink ref="B93" r:id="rId90" display="https://mulka2.com/lapcenter/lapcombat2/runner.jsp?event=4563&amp;file=1&amp;runner=27"/>
    <hyperlink ref="B94" r:id="rId91" display="https://mulka2.com/lapcenter/lapcombat2/runner.jsp?event=4563&amp;file=1&amp;runner=28"/>
    <hyperlink ref="B95" r:id="rId92" display="https://mulka2.com/lapcenter/lapcombat2/runner.jsp?event=4563&amp;file=1&amp;runner=29"/>
    <hyperlink ref="B96" r:id="rId93" display="https://mulka2.com/lapcenter/lapcombat2/runner.jsp?event=4563&amp;file=1&amp;runner=30"/>
  </hyperlinks>
  <pageMargins left="0.7" right="0.7" top="0.75" bottom="0.75" header="0.3" footer="0.3"/>
  <pageSetup paperSize="9" orientation="portrait" horizontalDpi="4294967293" verticalDpi="0" r:id="rId9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11"/>
  <sheetViews>
    <sheetView workbookViewId="0">
      <selection activeCell="L5" sqref="L5:M8"/>
    </sheetView>
  </sheetViews>
  <sheetFormatPr defaultRowHeight="13.5" x14ac:dyDescent="0.15"/>
  <cols>
    <col min="2" max="2" width="15.125" customWidth="1"/>
    <col min="3" max="3" width="9.75" customWidth="1"/>
    <col min="5" max="5" width="19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40</v>
      </c>
      <c r="C5" s="1">
        <v>1</v>
      </c>
      <c r="D5" s="6">
        <v>6.1956018518518514E-2</v>
      </c>
      <c r="E5" s="3" t="s">
        <v>37</v>
      </c>
      <c r="F5">
        <f t="shared" ref="F5:F56" si="0">ROUNDUP((VLOOKUP(G5,$K$5:$N$6,2,FALSE)-D5)*10/VLOOKUP(G5,$K$5:$N$6,3,FALSE)+50,3)</f>
        <v>63.613999999999997</v>
      </c>
      <c r="G5" t="s">
        <v>431</v>
      </c>
      <c r="H5" s="4"/>
      <c r="I5" s="3"/>
      <c r="K5" t="s">
        <v>432</v>
      </c>
      <c r="L5" s="5">
        <f>AVERAGEIF($G$4:$G$336,K5,$D$4:$D$336)</f>
        <v>8.6416186233403219E-2</v>
      </c>
      <c r="M5">
        <f t="array" ref="M5">_xlfn.STDEV.P(IF($G$4:$G$336=K5,$D$4:$D$336,""))</f>
        <v>1.7967980062205298E-2</v>
      </c>
    </row>
    <row r="6" spans="2:14" x14ac:dyDescent="0.15">
      <c r="B6" s="4" t="s">
        <v>385</v>
      </c>
      <c r="C6" s="1">
        <v>2</v>
      </c>
      <c r="D6" s="6">
        <v>6.1979166666666669E-2</v>
      </c>
      <c r="E6" s="3" t="s">
        <v>361</v>
      </c>
      <c r="F6">
        <f t="shared" si="0"/>
        <v>63.600999999999999</v>
      </c>
      <c r="G6" t="s">
        <v>431</v>
      </c>
      <c r="H6" s="4"/>
      <c r="I6" s="3"/>
      <c r="K6" t="s">
        <v>434</v>
      </c>
      <c r="L6" s="5">
        <f>AVERAGEIF($G$4:$G$336,K6,$D$4:$D$336)</f>
        <v>8.4849322702331975E-2</v>
      </c>
      <c r="M6">
        <f t="array" ref="M6">_xlfn.STDEV.P(IF($G$4:$G$336=K6,$D$4:$D$336,""))</f>
        <v>1.7923583647395862E-2</v>
      </c>
    </row>
    <row r="7" spans="2:14" x14ac:dyDescent="0.15">
      <c r="B7" s="4" t="s">
        <v>42</v>
      </c>
      <c r="C7" s="1">
        <v>3</v>
      </c>
      <c r="D7" s="6">
        <v>6.2141203703703705E-2</v>
      </c>
      <c r="E7" s="3" t="s">
        <v>37</v>
      </c>
      <c r="F7">
        <f t="shared" si="0"/>
        <v>63.510999999999996</v>
      </c>
      <c r="G7" t="s">
        <v>431</v>
      </c>
      <c r="H7" s="4"/>
      <c r="I7" s="3"/>
      <c r="K7" t="s">
        <v>442</v>
      </c>
      <c r="L7" s="5">
        <f>AVERAGEIF($G$4:$G$336,K7,$D$4:$D$336)</f>
        <v>7.700256642512078E-2</v>
      </c>
      <c r="M7">
        <f t="array" ref="M7">_xlfn.STDEV.P(IF($G$4:$G$336=K7,$D$4:$D$336,""))</f>
        <v>1.1852639210943001E-2</v>
      </c>
    </row>
    <row r="8" spans="2:14" x14ac:dyDescent="0.15">
      <c r="B8" s="4" t="s">
        <v>173</v>
      </c>
      <c r="C8" s="1">
        <v>4</v>
      </c>
      <c r="D8" s="6">
        <v>6.2337962962962963E-2</v>
      </c>
      <c r="E8" s="3" t="s">
        <v>16</v>
      </c>
      <c r="F8">
        <f t="shared" si="0"/>
        <v>63.400999999999996</v>
      </c>
      <c r="G8" t="s">
        <v>431</v>
      </c>
      <c r="H8" s="4"/>
      <c r="I8" s="3"/>
      <c r="K8" t="s">
        <v>430</v>
      </c>
      <c r="L8" s="5">
        <f>AVERAGEIF($G$4:$G$336,K8,$D$4:$D$336)</f>
        <v>7.1030949931412887E-2</v>
      </c>
      <c r="M8">
        <f t="array" ref="M8">_xlfn.STDEV.P(IF($G$4:$G$336=K8,$D$4:$D$336,""))</f>
        <v>1.989842349151795E-2</v>
      </c>
    </row>
    <row r="9" spans="2:14" x14ac:dyDescent="0.15">
      <c r="B9" s="4" t="s">
        <v>493</v>
      </c>
      <c r="C9" s="1">
        <v>5</v>
      </c>
      <c r="D9" s="6">
        <v>6.3483796296296302E-2</v>
      </c>
      <c r="E9" s="3" t="s">
        <v>247</v>
      </c>
      <c r="F9">
        <f t="shared" si="0"/>
        <v>62.762999999999998</v>
      </c>
      <c r="G9" t="s">
        <v>431</v>
      </c>
      <c r="H9" s="4"/>
      <c r="I9" s="3"/>
    </row>
    <row r="10" spans="2:14" x14ac:dyDescent="0.15">
      <c r="B10" s="4" t="s">
        <v>494</v>
      </c>
      <c r="C10" s="1">
        <v>6</v>
      </c>
      <c r="D10" s="6">
        <v>6.3958333333333339E-2</v>
      </c>
      <c r="E10" s="3"/>
      <c r="F10">
        <f t="shared" si="0"/>
        <v>62.498999999999995</v>
      </c>
      <c r="G10" t="s">
        <v>431</v>
      </c>
      <c r="H10" s="4"/>
      <c r="I10" s="3"/>
    </row>
    <row r="11" spans="2:14" x14ac:dyDescent="0.15">
      <c r="B11" s="4" t="s">
        <v>47</v>
      </c>
      <c r="C11" s="1">
        <v>7</v>
      </c>
      <c r="D11" s="6">
        <v>6.5949074074074077E-2</v>
      </c>
      <c r="E11" s="3" t="s">
        <v>37</v>
      </c>
      <c r="F11">
        <f t="shared" si="0"/>
        <v>61.390999999999998</v>
      </c>
      <c r="G11" t="s">
        <v>431</v>
      </c>
      <c r="H11" s="4"/>
      <c r="I11" s="3"/>
    </row>
    <row r="12" spans="2:14" x14ac:dyDescent="0.15">
      <c r="B12" s="4" t="s">
        <v>184</v>
      </c>
      <c r="C12" s="1">
        <v>8</v>
      </c>
      <c r="D12" s="6">
        <v>6.682870370370371E-2</v>
      </c>
      <c r="E12" s="3" t="s">
        <v>450</v>
      </c>
      <c r="F12">
        <f t="shared" si="0"/>
        <v>60.902000000000001</v>
      </c>
      <c r="G12" t="s">
        <v>431</v>
      </c>
      <c r="H12" s="4"/>
      <c r="I12" s="3"/>
    </row>
    <row r="13" spans="2:14" x14ac:dyDescent="0.15">
      <c r="B13" s="4" t="s">
        <v>316</v>
      </c>
      <c r="C13" s="1">
        <v>9</v>
      </c>
      <c r="D13" s="6">
        <v>6.8449074074074079E-2</v>
      </c>
      <c r="E13" s="3" t="s">
        <v>292</v>
      </c>
      <c r="F13">
        <f t="shared" si="0"/>
        <v>60</v>
      </c>
      <c r="G13" t="s">
        <v>431</v>
      </c>
      <c r="H13" s="4"/>
      <c r="I13" s="3"/>
    </row>
    <row r="14" spans="2:14" x14ac:dyDescent="0.15">
      <c r="B14" s="4" t="s">
        <v>45</v>
      </c>
      <c r="C14" s="1">
        <v>10</v>
      </c>
      <c r="D14" s="6">
        <v>7.0567129629629632E-2</v>
      </c>
      <c r="E14" s="3" t="s">
        <v>37</v>
      </c>
      <c r="F14">
        <f t="shared" si="0"/>
        <v>58.820999999999998</v>
      </c>
      <c r="G14" t="s">
        <v>431</v>
      </c>
      <c r="H14" s="4"/>
      <c r="I14" s="3"/>
    </row>
    <row r="15" spans="2:14" x14ac:dyDescent="0.15">
      <c r="B15" s="4" t="s">
        <v>495</v>
      </c>
      <c r="C15" s="1">
        <v>11</v>
      </c>
      <c r="D15" s="6">
        <v>7.1574074074074082E-2</v>
      </c>
      <c r="E15" s="3" t="s">
        <v>231</v>
      </c>
      <c r="F15">
        <f t="shared" si="0"/>
        <v>58.260999999999996</v>
      </c>
      <c r="G15" t="s">
        <v>431</v>
      </c>
      <c r="H15" s="4"/>
      <c r="I15" s="3"/>
    </row>
    <row r="16" spans="2:14" x14ac:dyDescent="0.15">
      <c r="B16" s="4" t="s">
        <v>315</v>
      </c>
      <c r="C16" s="1">
        <v>12</v>
      </c>
      <c r="D16" s="6">
        <v>7.2476851851851862E-2</v>
      </c>
      <c r="E16" s="3" t="s">
        <v>275</v>
      </c>
      <c r="F16">
        <f t="shared" si="0"/>
        <v>57.757999999999996</v>
      </c>
      <c r="G16" t="s">
        <v>431</v>
      </c>
      <c r="H16" s="4"/>
      <c r="I16" s="3"/>
    </row>
    <row r="17" spans="2:9" x14ac:dyDescent="0.15">
      <c r="B17" s="4" t="s">
        <v>164</v>
      </c>
      <c r="C17" s="1">
        <v>13</v>
      </c>
      <c r="D17" s="6">
        <v>7.363425925925926E-2</v>
      </c>
      <c r="E17" s="3" t="s">
        <v>297</v>
      </c>
      <c r="F17">
        <f t="shared" si="0"/>
        <v>57.113999999999997</v>
      </c>
      <c r="G17" t="s">
        <v>431</v>
      </c>
      <c r="H17" s="4"/>
      <c r="I17" s="3"/>
    </row>
    <row r="18" spans="2:9" x14ac:dyDescent="0.15">
      <c r="B18" s="4" t="s">
        <v>50</v>
      </c>
      <c r="C18" s="1">
        <v>14</v>
      </c>
      <c r="D18" s="6">
        <v>7.4201388888888886E-2</v>
      </c>
      <c r="E18" s="3" t="s">
        <v>37</v>
      </c>
      <c r="F18">
        <f t="shared" si="0"/>
        <v>56.798999999999999</v>
      </c>
      <c r="G18" t="s">
        <v>431</v>
      </c>
      <c r="H18" s="4"/>
      <c r="I18" s="3"/>
    </row>
    <row r="19" spans="2:9" x14ac:dyDescent="0.15">
      <c r="B19" s="4" t="s">
        <v>389</v>
      </c>
      <c r="C19" s="1">
        <v>15</v>
      </c>
      <c r="D19" s="6">
        <v>7.4756944444444445E-2</v>
      </c>
      <c r="E19" s="3" t="s">
        <v>362</v>
      </c>
      <c r="F19">
        <f t="shared" si="0"/>
        <v>56.488999999999997</v>
      </c>
      <c r="G19" t="s">
        <v>431</v>
      </c>
      <c r="H19" s="4"/>
      <c r="I19" s="3"/>
    </row>
    <row r="20" spans="2:9" x14ac:dyDescent="0.15">
      <c r="B20" s="4" t="s">
        <v>496</v>
      </c>
      <c r="C20" s="1">
        <v>16</v>
      </c>
      <c r="D20" s="6">
        <v>7.5057870370370372E-2</v>
      </c>
      <c r="E20" s="3" t="s">
        <v>488</v>
      </c>
      <c r="F20">
        <f t="shared" si="0"/>
        <v>56.321999999999996</v>
      </c>
      <c r="G20" t="s">
        <v>431</v>
      </c>
      <c r="H20" s="4"/>
      <c r="I20" s="3"/>
    </row>
    <row r="21" spans="2:9" x14ac:dyDescent="0.15">
      <c r="B21" s="4" t="s">
        <v>466</v>
      </c>
      <c r="C21" s="1">
        <v>17</v>
      </c>
      <c r="D21" s="6">
        <v>7.5150462962962961E-2</v>
      </c>
      <c r="E21" s="3" t="s">
        <v>240</v>
      </c>
      <c r="F21">
        <f t="shared" si="0"/>
        <v>56.269999999999996</v>
      </c>
      <c r="G21" t="s">
        <v>431</v>
      </c>
      <c r="H21" s="4"/>
      <c r="I21" s="3"/>
    </row>
    <row r="22" spans="2:9" x14ac:dyDescent="0.15">
      <c r="B22" s="4" t="s">
        <v>181</v>
      </c>
      <c r="C22" s="1">
        <v>18</v>
      </c>
      <c r="D22" s="6">
        <v>7.5648148148148145E-2</v>
      </c>
      <c r="E22" s="3" t="s">
        <v>297</v>
      </c>
      <c r="F22">
        <f t="shared" si="0"/>
        <v>55.992999999999995</v>
      </c>
      <c r="G22" t="s">
        <v>431</v>
      </c>
      <c r="H22" s="4"/>
      <c r="I22" s="3"/>
    </row>
    <row r="23" spans="2:9" x14ac:dyDescent="0.15">
      <c r="B23" s="4" t="s">
        <v>497</v>
      </c>
      <c r="C23" s="1">
        <v>19</v>
      </c>
      <c r="D23" s="6">
        <v>7.7025462962962962E-2</v>
      </c>
      <c r="E23" s="3" t="s">
        <v>311</v>
      </c>
      <c r="F23">
        <f t="shared" si="0"/>
        <v>55.226999999999997</v>
      </c>
      <c r="G23" t="s">
        <v>431</v>
      </c>
      <c r="H23" s="4"/>
      <c r="I23" s="3"/>
    </row>
    <row r="24" spans="2:9" x14ac:dyDescent="0.15">
      <c r="B24" s="4" t="s">
        <v>56</v>
      </c>
      <c r="C24" s="1">
        <v>20</v>
      </c>
      <c r="D24" s="6">
        <v>7.7465277777777772E-2</v>
      </c>
      <c r="E24" s="3" t="s">
        <v>37</v>
      </c>
      <c r="F24">
        <f t="shared" si="0"/>
        <v>54.981999999999999</v>
      </c>
      <c r="G24" t="s">
        <v>431</v>
      </c>
      <c r="H24" s="4"/>
      <c r="I24" s="3"/>
    </row>
    <row r="25" spans="2:9" x14ac:dyDescent="0.15">
      <c r="B25" s="4" t="s">
        <v>498</v>
      </c>
      <c r="C25" s="1">
        <v>21</v>
      </c>
      <c r="D25" s="6">
        <v>7.7986111111111103E-2</v>
      </c>
      <c r="E25" s="3" t="s">
        <v>488</v>
      </c>
      <c r="F25">
        <f t="shared" si="0"/>
        <v>54.692</v>
      </c>
      <c r="G25" t="s">
        <v>431</v>
      </c>
      <c r="H25" s="4"/>
      <c r="I25" s="3"/>
    </row>
    <row r="26" spans="2:9" x14ac:dyDescent="0.15">
      <c r="B26" s="4" t="s">
        <v>400</v>
      </c>
      <c r="C26" s="1">
        <v>22</v>
      </c>
      <c r="D26" s="6">
        <v>7.9687500000000008E-2</v>
      </c>
      <c r="E26" s="3" t="s">
        <v>369</v>
      </c>
      <c r="F26">
        <f t="shared" si="0"/>
        <v>53.744999999999997</v>
      </c>
      <c r="G26" t="s">
        <v>431</v>
      </c>
      <c r="H26" s="4"/>
      <c r="I26" s="3"/>
    </row>
    <row r="27" spans="2:9" x14ac:dyDescent="0.15">
      <c r="B27" s="4" t="s">
        <v>382</v>
      </c>
      <c r="C27" s="1">
        <v>23</v>
      </c>
      <c r="D27" s="6">
        <v>8.0312499999999995E-2</v>
      </c>
      <c r="E27" s="3" t="s">
        <v>298</v>
      </c>
      <c r="F27">
        <f t="shared" si="0"/>
        <v>53.396999999999998</v>
      </c>
      <c r="G27" t="s">
        <v>431</v>
      </c>
      <c r="H27" s="4"/>
      <c r="I27" s="3"/>
    </row>
    <row r="28" spans="2:9" x14ac:dyDescent="0.15">
      <c r="B28" s="4" t="s">
        <v>339</v>
      </c>
      <c r="C28" s="1">
        <v>24</v>
      </c>
      <c r="D28" s="6">
        <v>8.0451388888888892E-2</v>
      </c>
      <c r="E28" s="3" t="s">
        <v>236</v>
      </c>
      <c r="F28">
        <f t="shared" si="0"/>
        <v>53.32</v>
      </c>
      <c r="G28" t="s">
        <v>431</v>
      </c>
      <c r="H28" s="4"/>
      <c r="I28" s="3"/>
    </row>
    <row r="29" spans="2:9" x14ac:dyDescent="0.15">
      <c r="B29" s="4" t="s">
        <v>331</v>
      </c>
      <c r="C29" s="1">
        <v>25</v>
      </c>
      <c r="D29" s="6">
        <v>8.222222222222221E-2</v>
      </c>
      <c r="E29" s="3" t="s">
        <v>301</v>
      </c>
      <c r="F29">
        <f t="shared" si="0"/>
        <v>52.335000000000001</v>
      </c>
      <c r="G29" t="s">
        <v>431</v>
      </c>
      <c r="H29" s="4"/>
      <c r="I29" s="3"/>
    </row>
    <row r="30" spans="2:9" x14ac:dyDescent="0.15">
      <c r="B30" s="4" t="s">
        <v>499</v>
      </c>
      <c r="C30" s="1">
        <v>26</v>
      </c>
      <c r="D30" s="6">
        <v>8.3055555555555563E-2</v>
      </c>
      <c r="E30" s="3" t="s">
        <v>489</v>
      </c>
      <c r="F30">
        <f t="shared" si="0"/>
        <v>51.870999999999995</v>
      </c>
      <c r="G30" t="s">
        <v>431</v>
      </c>
      <c r="H30" s="4"/>
      <c r="I30" s="3"/>
    </row>
    <row r="31" spans="2:9" x14ac:dyDescent="0.15">
      <c r="B31" s="4" t="s">
        <v>392</v>
      </c>
      <c r="C31" s="1">
        <v>27</v>
      </c>
      <c r="D31" s="6">
        <v>8.3935185185185182E-2</v>
      </c>
      <c r="E31" s="3" t="s">
        <v>311</v>
      </c>
      <c r="F31">
        <f t="shared" si="0"/>
        <v>51.381</v>
      </c>
      <c r="G31" t="s">
        <v>431</v>
      </c>
      <c r="H31" s="4"/>
      <c r="I31" s="3"/>
    </row>
    <row r="32" spans="2:9" x14ac:dyDescent="0.15">
      <c r="B32" s="4" t="s">
        <v>386</v>
      </c>
      <c r="C32" s="1">
        <v>28</v>
      </c>
      <c r="D32" s="6">
        <v>8.4097222222222226E-2</v>
      </c>
      <c r="E32" s="3" t="s">
        <v>235</v>
      </c>
      <c r="F32">
        <f t="shared" si="0"/>
        <v>51.290999999999997</v>
      </c>
      <c r="G32" t="s">
        <v>431</v>
      </c>
      <c r="H32" s="4"/>
      <c r="I32" s="3"/>
    </row>
    <row r="33" spans="2:9" x14ac:dyDescent="0.15">
      <c r="B33" s="4" t="s">
        <v>207</v>
      </c>
      <c r="C33" s="1">
        <v>29</v>
      </c>
      <c r="D33" s="6">
        <v>8.4409722222222219E-2</v>
      </c>
      <c r="E33" s="3" t="s">
        <v>450</v>
      </c>
      <c r="F33">
        <f t="shared" si="0"/>
        <v>51.116999999999997</v>
      </c>
      <c r="G33" t="s">
        <v>431</v>
      </c>
      <c r="H33" s="4"/>
      <c r="I33" s="3"/>
    </row>
    <row r="34" spans="2:9" x14ac:dyDescent="0.15">
      <c r="B34" s="4" t="s">
        <v>500</v>
      </c>
      <c r="C34" s="1">
        <v>30</v>
      </c>
      <c r="D34" s="6">
        <v>8.5833333333333331E-2</v>
      </c>
      <c r="E34" s="3" t="s">
        <v>236</v>
      </c>
      <c r="F34">
        <f t="shared" si="0"/>
        <v>50.324999999999996</v>
      </c>
      <c r="G34" t="s">
        <v>431</v>
      </c>
      <c r="H34" s="4"/>
      <c r="I34" s="3"/>
    </row>
    <row r="35" spans="2:9" x14ac:dyDescent="0.15">
      <c r="B35" s="4" t="s">
        <v>398</v>
      </c>
      <c r="C35" s="1">
        <v>31</v>
      </c>
      <c r="D35" s="6">
        <v>8.7939814814814818E-2</v>
      </c>
      <c r="E35" s="3" t="s">
        <v>490</v>
      </c>
      <c r="F35">
        <f t="shared" si="0"/>
        <v>49.152999999999999</v>
      </c>
      <c r="G35" t="s">
        <v>431</v>
      </c>
      <c r="H35" s="4"/>
      <c r="I35" s="3"/>
    </row>
    <row r="36" spans="2:9" x14ac:dyDescent="0.15">
      <c r="B36" s="4" t="s">
        <v>501</v>
      </c>
      <c r="C36" s="1">
        <v>32</v>
      </c>
      <c r="D36" s="6">
        <v>8.8159722222222223E-2</v>
      </c>
      <c r="E36" s="3" t="s">
        <v>450</v>
      </c>
      <c r="F36">
        <f t="shared" si="0"/>
        <v>49.03</v>
      </c>
      <c r="G36" t="s">
        <v>431</v>
      </c>
      <c r="H36" s="4"/>
      <c r="I36" s="3"/>
    </row>
    <row r="37" spans="2:9" x14ac:dyDescent="0.15">
      <c r="B37" s="4" t="s">
        <v>502</v>
      </c>
      <c r="C37" s="1">
        <v>33</v>
      </c>
      <c r="D37" s="6">
        <v>8.9004629629629628E-2</v>
      </c>
      <c r="E37" s="3" t="s">
        <v>234</v>
      </c>
      <c r="F37">
        <f t="shared" si="0"/>
        <v>48.559999999999995</v>
      </c>
      <c r="G37" t="s">
        <v>431</v>
      </c>
      <c r="H37" s="4"/>
      <c r="I37" s="3"/>
    </row>
    <row r="38" spans="2:9" x14ac:dyDescent="0.15">
      <c r="B38" s="4" t="s">
        <v>503</v>
      </c>
      <c r="C38" s="1">
        <v>34</v>
      </c>
      <c r="D38" s="6">
        <v>8.9849537037037033E-2</v>
      </c>
      <c r="E38" s="3" t="s">
        <v>14</v>
      </c>
      <c r="F38">
        <f t="shared" si="0"/>
        <v>48.089999999999996</v>
      </c>
      <c r="G38" t="s">
        <v>431</v>
      </c>
      <c r="H38" s="4"/>
      <c r="I38" s="3"/>
    </row>
    <row r="39" spans="2:9" x14ac:dyDescent="0.15">
      <c r="B39" s="4" t="s">
        <v>220</v>
      </c>
      <c r="C39" s="1">
        <v>35</v>
      </c>
      <c r="D39" s="6">
        <v>9.015046296296296E-2</v>
      </c>
      <c r="E39" s="3" t="s">
        <v>236</v>
      </c>
      <c r="F39">
        <f t="shared" si="0"/>
        <v>47.921999999999997</v>
      </c>
      <c r="G39" t="s">
        <v>431</v>
      </c>
      <c r="H39" s="4"/>
      <c r="I39" s="3"/>
    </row>
    <row r="40" spans="2:9" x14ac:dyDescent="0.15">
      <c r="B40" s="4" t="s">
        <v>504</v>
      </c>
      <c r="C40" s="1">
        <v>36</v>
      </c>
      <c r="D40" s="6">
        <v>9.0902777777777777E-2</v>
      </c>
      <c r="E40" s="3" t="s">
        <v>297</v>
      </c>
      <c r="F40">
        <f t="shared" si="0"/>
        <v>47.503999999999998</v>
      </c>
      <c r="G40" t="s">
        <v>431</v>
      </c>
      <c r="H40" s="4"/>
      <c r="I40" s="3"/>
    </row>
    <row r="41" spans="2:9" x14ac:dyDescent="0.15">
      <c r="B41" s="4" t="s">
        <v>505</v>
      </c>
      <c r="C41" s="1">
        <v>37</v>
      </c>
      <c r="D41" s="6">
        <v>9.1759259259259263E-2</v>
      </c>
      <c r="E41" s="3" t="s">
        <v>297</v>
      </c>
      <c r="F41">
        <f t="shared" si="0"/>
        <v>47.027000000000001</v>
      </c>
      <c r="G41" t="s">
        <v>431</v>
      </c>
      <c r="H41" s="4"/>
      <c r="I41" s="3"/>
    </row>
    <row r="42" spans="2:9" x14ac:dyDescent="0.15">
      <c r="B42" s="4" t="s">
        <v>506</v>
      </c>
      <c r="C42" s="1">
        <v>38</v>
      </c>
      <c r="D42" s="6">
        <v>9.5532407407407413E-2</v>
      </c>
      <c r="E42" s="3" t="s">
        <v>231</v>
      </c>
      <c r="F42">
        <f t="shared" si="0"/>
        <v>44.927</v>
      </c>
      <c r="G42" t="s">
        <v>431</v>
      </c>
      <c r="H42" s="4"/>
      <c r="I42" s="3"/>
    </row>
    <row r="43" spans="2:9" x14ac:dyDescent="0.15">
      <c r="B43" s="4" t="s">
        <v>507</v>
      </c>
      <c r="C43" s="1">
        <v>39</v>
      </c>
      <c r="D43" s="6">
        <v>9.7083333333333341E-2</v>
      </c>
      <c r="E43" s="3" t="s">
        <v>449</v>
      </c>
      <c r="F43">
        <f t="shared" si="0"/>
        <v>44.064</v>
      </c>
      <c r="G43" t="s">
        <v>431</v>
      </c>
      <c r="H43" s="4"/>
      <c r="I43" s="3"/>
    </row>
    <row r="44" spans="2:9" x14ac:dyDescent="0.15">
      <c r="B44" s="4" t="s">
        <v>508</v>
      </c>
      <c r="C44" s="1">
        <v>40</v>
      </c>
      <c r="D44" s="6">
        <v>9.7546296296296298E-2</v>
      </c>
      <c r="E44" s="3" t="s">
        <v>311</v>
      </c>
      <c r="F44">
        <f t="shared" si="0"/>
        <v>43.805999999999997</v>
      </c>
      <c r="G44" t="s">
        <v>431</v>
      </c>
      <c r="H44" s="4"/>
      <c r="I44" s="3"/>
    </row>
    <row r="45" spans="2:9" x14ac:dyDescent="0.15">
      <c r="B45" s="4" t="s">
        <v>396</v>
      </c>
      <c r="C45" s="1">
        <v>41</v>
      </c>
      <c r="D45" s="6">
        <v>9.8391203703703703E-2</v>
      </c>
      <c r="E45" s="3" t="s">
        <v>491</v>
      </c>
      <c r="F45">
        <f t="shared" si="0"/>
        <v>43.335999999999999</v>
      </c>
      <c r="G45" t="s">
        <v>431</v>
      </c>
      <c r="H45" s="4"/>
      <c r="I45" s="3"/>
    </row>
    <row r="46" spans="2:9" x14ac:dyDescent="0.15">
      <c r="B46" s="4" t="s">
        <v>218</v>
      </c>
      <c r="C46" s="1">
        <v>42</v>
      </c>
      <c r="D46" s="6">
        <v>9.8842592592592593E-2</v>
      </c>
      <c r="E46" s="3" t="s">
        <v>240</v>
      </c>
      <c r="F46">
        <f t="shared" si="0"/>
        <v>43.085000000000001</v>
      </c>
      <c r="G46" t="s">
        <v>431</v>
      </c>
      <c r="H46" s="4"/>
      <c r="I46" s="3"/>
    </row>
    <row r="47" spans="2:9" x14ac:dyDescent="0.15">
      <c r="B47" s="4" t="s">
        <v>509</v>
      </c>
      <c r="C47" s="1">
        <v>43</v>
      </c>
      <c r="D47" s="6">
        <v>0.1009375</v>
      </c>
      <c r="E47" s="3" t="s">
        <v>236</v>
      </c>
      <c r="F47">
        <f t="shared" si="0"/>
        <v>41.918999999999997</v>
      </c>
      <c r="G47" t="s">
        <v>431</v>
      </c>
      <c r="H47" s="4"/>
      <c r="I47" s="3"/>
    </row>
    <row r="48" spans="2:9" x14ac:dyDescent="0.15">
      <c r="B48" s="4" t="s">
        <v>510</v>
      </c>
      <c r="C48" s="1">
        <v>44</v>
      </c>
      <c r="D48" s="6">
        <v>0.10283564814814815</v>
      </c>
      <c r="E48" s="3" t="s">
        <v>488</v>
      </c>
      <c r="F48">
        <f t="shared" si="0"/>
        <v>40.861999999999995</v>
      </c>
      <c r="G48" t="s">
        <v>431</v>
      </c>
      <c r="H48" s="4"/>
      <c r="I48" s="3"/>
    </row>
    <row r="49" spans="2:9" x14ac:dyDescent="0.15">
      <c r="B49" s="4" t="s">
        <v>68</v>
      </c>
      <c r="C49" s="1">
        <v>45</v>
      </c>
      <c r="D49" s="6">
        <v>0.10328703703703705</v>
      </c>
      <c r="E49" s="3" t="s">
        <v>38</v>
      </c>
      <c r="F49">
        <f t="shared" si="0"/>
        <v>40.610999999999997</v>
      </c>
      <c r="G49" t="s">
        <v>431</v>
      </c>
      <c r="H49" s="4"/>
      <c r="I49" s="3"/>
    </row>
    <row r="50" spans="2:9" x14ac:dyDescent="0.15">
      <c r="B50" s="4" t="s">
        <v>417</v>
      </c>
      <c r="C50" s="1">
        <v>46</v>
      </c>
      <c r="D50" s="6">
        <v>0.10337962962962964</v>
      </c>
      <c r="E50" s="3" t="s">
        <v>297</v>
      </c>
      <c r="F50">
        <f t="shared" si="0"/>
        <v>40.559999999999995</v>
      </c>
      <c r="G50" t="s">
        <v>431</v>
      </c>
      <c r="H50" s="4"/>
      <c r="I50" s="3"/>
    </row>
    <row r="51" spans="2:9" x14ac:dyDescent="0.15">
      <c r="B51" s="4" t="s">
        <v>215</v>
      </c>
      <c r="C51" s="1">
        <v>47</v>
      </c>
      <c r="D51" s="6">
        <v>0.10385416666666668</v>
      </c>
      <c r="E51" s="3" t="s">
        <v>368</v>
      </c>
      <c r="F51">
        <f t="shared" si="0"/>
        <v>40.294999999999995</v>
      </c>
      <c r="G51" t="s">
        <v>431</v>
      </c>
      <c r="H51" s="1"/>
      <c r="I51" s="3"/>
    </row>
    <row r="52" spans="2:9" x14ac:dyDescent="0.15">
      <c r="B52" s="4" t="s">
        <v>511</v>
      </c>
      <c r="C52" s="1">
        <v>48</v>
      </c>
      <c r="D52" s="6">
        <v>0.11039351851851853</v>
      </c>
      <c r="E52" s="3" t="s">
        <v>234</v>
      </c>
      <c r="F52">
        <f t="shared" si="0"/>
        <v>36.655999999999999</v>
      </c>
      <c r="G52" t="s">
        <v>431</v>
      </c>
      <c r="H52" s="1"/>
      <c r="I52" s="3"/>
    </row>
    <row r="53" spans="2:9" x14ac:dyDescent="0.15">
      <c r="B53" s="4" t="s">
        <v>512</v>
      </c>
      <c r="C53" s="1"/>
      <c r="D53" s="6">
        <v>0.11158564814814814</v>
      </c>
      <c r="E53" s="3" t="s">
        <v>301</v>
      </c>
      <c r="F53">
        <f t="shared" si="0"/>
        <v>35.992999999999995</v>
      </c>
      <c r="G53" t="s">
        <v>431</v>
      </c>
      <c r="H53" s="1"/>
      <c r="I53" s="3"/>
    </row>
    <row r="54" spans="2:9" x14ac:dyDescent="0.15">
      <c r="B54" s="4" t="s">
        <v>513</v>
      </c>
      <c r="C54" s="1"/>
      <c r="D54" s="6">
        <v>0.11192129629629628</v>
      </c>
      <c r="E54" s="3" t="s">
        <v>488</v>
      </c>
      <c r="F54">
        <f t="shared" si="0"/>
        <v>35.805999999999997</v>
      </c>
      <c r="G54" t="s">
        <v>431</v>
      </c>
      <c r="H54" s="1"/>
      <c r="I54" s="3"/>
    </row>
    <row r="55" spans="2:9" x14ac:dyDescent="0.15">
      <c r="B55" s="4" t="s">
        <v>514</v>
      </c>
      <c r="C55" s="1"/>
      <c r="D55" s="6">
        <v>0.12304398148148148</v>
      </c>
      <c r="E55" s="3" t="s">
        <v>297</v>
      </c>
      <c r="F55">
        <f t="shared" si="0"/>
        <v>29.615000000000002</v>
      </c>
      <c r="G55" t="s">
        <v>431</v>
      </c>
      <c r="H55" s="1"/>
      <c r="I55" s="3"/>
    </row>
    <row r="56" spans="2:9" x14ac:dyDescent="0.15">
      <c r="B56" s="4" t="s">
        <v>515</v>
      </c>
      <c r="C56" s="1"/>
      <c r="D56" s="6">
        <v>0.13608796296296297</v>
      </c>
      <c r="E56" s="3" t="s">
        <v>368</v>
      </c>
      <c r="F56">
        <f t="shared" si="0"/>
        <v>22.356000000000002</v>
      </c>
      <c r="G56" t="s">
        <v>431</v>
      </c>
      <c r="H56" s="1"/>
      <c r="I56" s="3"/>
    </row>
    <row r="57" spans="2:9" x14ac:dyDescent="0.15">
      <c r="B57" s="4" t="s">
        <v>348</v>
      </c>
      <c r="C57" s="1"/>
      <c r="D57" s="6">
        <v>0.14093749999999999</v>
      </c>
      <c r="E57" s="3" t="s">
        <v>16</v>
      </c>
      <c r="F57">
        <f>ROUNDUP((VLOOKUP(G57,$K$5:$N$6,2,FALSE)-D57)*10/VLOOKUP(G57,$K$5:$N$6,3,FALSE)+50,3)</f>
        <v>19.657</v>
      </c>
      <c r="G57" t="s">
        <v>431</v>
      </c>
      <c r="H57" s="1"/>
      <c r="I57" s="3"/>
    </row>
    <row r="58" spans="2:9" x14ac:dyDescent="0.15">
      <c r="B58" s="4" t="s">
        <v>516</v>
      </c>
      <c r="C58" s="1"/>
      <c r="D58" s="3" t="s">
        <v>244</v>
      </c>
      <c r="E58" s="3" t="s">
        <v>492</v>
      </c>
      <c r="F58">
        <v>0</v>
      </c>
      <c r="G58" t="s">
        <v>431</v>
      </c>
      <c r="H58" s="1"/>
      <c r="I58" s="3"/>
    </row>
    <row r="59" spans="2:9" x14ac:dyDescent="0.15">
      <c r="B59" s="4" t="s">
        <v>517</v>
      </c>
      <c r="C59" s="1"/>
      <c r="D59" s="3" t="s">
        <v>312</v>
      </c>
      <c r="E59" s="3"/>
      <c r="F59">
        <f t="shared" ref="F59:F66" si="1">F58</f>
        <v>0</v>
      </c>
      <c r="G59" t="s">
        <v>431</v>
      </c>
      <c r="H59" s="1"/>
      <c r="I59" s="3"/>
    </row>
    <row r="60" spans="2:9" x14ac:dyDescent="0.15">
      <c r="B60" s="4" t="s">
        <v>122</v>
      </c>
      <c r="C60" s="1"/>
      <c r="D60" s="3" t="s">
        <v>312</v>
      </c>
      <c r="E60" s="3" t="s">
        <v>37</v>
      </c>
      <c r="F60">
        <f t="shared" si="1"/>
        <v>0</v>
      </c>
      <c r="G60" t="s">
        <v>431</v>
      </c>
      <c r="H60" s="1"/>
      <c r="I60" s="3"/>
    </row>
    <row r="61" spans="2:9" x14ac:dyDescent="0.15">
      <c r="B61" s="4" t="s">
        <v>349</v>
      </c>
      <c r="C61" s="1"/>
      <c r="D61" s="3" t="s">
        <v>413</v>
      </c>
      <c r="E61" s="3" t="s">
        <v>226</v>
      </c>
      <c r="F61">
        <f t="shared" si="1"/>
        <v>0</v>
      </c>
      <c r="G61" t="s">
        <v>431</v>
      </c>
      <c r="H61" s="1"/>
      <c r="I61" s="3"/>
    </row>
    <row r="62" spans="2:9" x14ac:dyDescent="0.15">
      <c r="B62" s="4" t="s">
        <v>518</v>
      </c>
      <c r="C62" s="1"/>
      <c r="D62" s="3" t="s">
        <v>413</v>
      </c>
      <c r="E62" s="3" t="s">
        <v>38</v>
      </c>
      <c r="F62">
        <f t="shared" si="1"/>
        <v>0</v>
      </c>
      <c r="G62" t="s">
        <v>431</v>
      </c>
      <c r="H62" s="1"/>
      <c r="I62" s="3"/>
    </row>
    <row r="63" spans="2:9" x14ac:dyDescent="0.15">
      <c r="B63" s="4" t="s">
        <v>51</v>
      </c>
      <c r="C63" s="1"/>
      <c r="D63" s="3" t="s">
        <v>413</v>
      </c>
      <c r="E63" s="3" t="s">
        <v>37</v>
      </c>
      <c r="F63">
        <f t="shared" si="1"/>
        <v>0</v>
      </c>
      <c r="G63" t="s">
        <v>431</v>
      </c>
      <c r="H63" s="1"/>
      <c r="I63" s="3"/>
    </row>
    <row r="64" spans="2:9" x14ac:dyDescent="0.15">
      <c r="B64" s="4" t="s">
        <v>409</v>
      </c>
      <c r="C64" s="1"/>
      <c r="D64" s="3" t="s">
        <v>413</v>
      </c>
      <c r="E64" s="3" t="s">
        <v>14</v>
      </c>
      <c r="F64">
        <f t="shared" si="1"/>
        <v>0</v>
      </c>
      <c r="G64" t="s">
        <v>431</v>
      </c>
      <c r="H64" s="1"/>
      <c r="I64" s="3"/>
    </row>
    <row r="65" spans="2:9" x14ac:dyDescent="0.15">
      <c r="B65" s="4" t="s">
        <v>163</v>
      </c>
      <c r="C65" s="1"/>
      <c r="D65" s="3" t="s">
        <v>413</v>
      </c>
      <c r="E65" s="3" t="s">
        <v>297</v>
      </c>
      <c r="F65">
        <f t="shared" si="1"/>
        <v>0</v>
      </c>
      <c r="G65" t="s">
        <v>431</v>
      </c>
      <c r="H65" s="1"/>
      <c r="I65" s="3"/>
    </row>
    <row r="66" spans="2:9" x14ac:dyDescent="0.15">
      <c r="B66" s="4" t="s">
        <v>519</v>
      </c>
      <c r="C66" s="1"/>
      <c r="D66" s="3" t="s">
        <v>373</v>
      </c>
      <c r="E66" s="3" t="s">
        <v>240</v>
      </c>
      <c r="F66">
        <f t="shared" si="1"/>
        <v>0</v>
      </c>
      <c r="G66" t="s">
        <v>431</v>
      </c>
      <c r="H66" s="1"/>
      <c r="I66" s="3"/>
    </row>
    <row r="67" spans="2:9" x14ac:dyDescent="0.15">
      <c r="B67" s="4" t="s">
        <v>524</v>
      </c>
      <c r="C67" s="1">
        <v>1</v>
      </c>
      <c r="D67" s="6">
        <v>5.9456018518518526E-2</v>
      </c>
      <c r="E67" s="3" t="s">
        <v>359</v>
      </c>
      <c r="F67">
        <f t="shared" ref="F67:F119" si="2">ROUNDUP((VLOOKUP(G67,$K$5:$N$6,2,FALSE)-D67)*10/VLOOKUP(G67,$K$5:$N$6,3,FALSE)+50,3)</f>
        <v>64.168000000000006</v>
      </c>
      <c r="G67" t="s">
        <v>434</v>
      </c>
      <c r="H67" s="1"/>
      <c r="I67" s="3"/>
    </row>
    <row r="68" spans="2:9" x14ac:dyDescent="0.15">
      <c r="B68" s="4" t="s">
        <v>525</v>
      </c>
      <c r="C68" s="1">
        <v>2</v>
      </c>
      <c r="D68" s="6">
        <v>5.9560185185185188E-2</v>
      </c>
      <c r="E68" s="3" t="s">
        <v>520</v>
      </c>
      <c r="F68">
        <f t="shared" si="2"/>
        <v>64.11</v>
      </c>
      <c r="G68" t="s">
        <v>434</v>
      </c>
      <c r="H68" s="1"/>
      <c r="I68" s="3"/>
    </row>
    <row r="69" spans="2:9" x14ac:dyDescent="0.15">
      <c r="B69" s="4" t="s">
        <v>327</v>
      </c>
      <c r="C69" s="1">
        <v>3</v>
      </c>
      <c r="D69" s="6">
        <v>6.1307870370370367E-2</v>
      </c>
      <c r="E69" s="3" t="s">
        <v>298</v>
      </c>
      <c r="F69">
        <f t="shared" si="2"/>
        <v>63.134999999999998</v>
      </c>
      <c r="G69" t="s">
        <v>433</v>
      </c>
      <c r="H69" s="1"/>
      <c r="I69" s="3"/>
    </row>
    <row r="70" spans="2:9" x14ac:dyDescent="0.15">
      <c r="B70" s="4" t="s">
        <v>151</v>
      </c>
      <c r="C70" s="1">
        <v>4</v>
      </c>
      <c r="D70" s="6">
        <v>6.1689814814814815E-2</v>
      </c>
      <c r="E70" s="3" t="s">
        <v>521</v>
      </c>
      <c r="F70">
        <f t="shared" si="2"/>
        <v>62.921999999999997</v>
      </c>
      <c r="G70" t="s">
        <v>433</v>
      </c>
      <c r="H70" s="1"/>
      <c r="I70" s="3"/>
    </row>
    <row r="71" spans="2:9" x14ac:dyDescent="0.15">
      <c r="B71" s="4" t="s">
        <v>526</v>
      </c>
      <c r="C71" s="1">
        <v>5</v>
      </c>
      <c r="D71" s="6">
        <v>6.2766203703703713E-2</v>
      </c>
      <c r="E71" s="3" t="s">
        <v>301</v>
      </c>
      <c r="F71">
        <f t="shared" si="2"/>
        <v>62.320999999999998</v>
      </c>
      <c r="G71" t="s">
        <v>433</v>
      </c>
      <c r="H71" s="1"/>
      <c r="I71" s="3"/>
    </row>
    <row r="72" spans="2:9" x14ac:dyDescent="0.15">
      <c r="B72" s="4" t="s">
        <v>199</v>
      </c>
      <c r="C72" s="1">
        <v>6</v>
      </c>
      <c r="D72" s="6">
        <v>6.3113425925925934E-2</v>
      </c>
      <c r="E72" s="3" t="s">
        <v>14</v>
      </c>
      <c r="F72">
        <f t="shared" si="2"/>
        <v>62.126999999999995</v>
      </c>
      <c r="G72" t="s">
        <v>433</v>
      </c>
      <c r="H72" s="1"/>
      <c r="I72" s="3"/>
    </row>
    <row r="73" spans="2:9" x14ac:dyDescent="0.15">
      <c r="B73" s="4" t="s">
        <v>383</v>
      </c>
      <c r="C73" s="1">
        <v>7</v>
      </c>
      <c r="D73" s="6">
        <v>6.356481481481481E-2</v>
      </c>
      <c r="E73" s="3" t="s">
        <v>363</v>
      </c>
      <c r="F73">
        <f t="shared" si="2"/>
        <v>61.875999999999998</v>
      </c>
      <c r="G73" t="s">
        <v>433</v>
      </c>
      <c r="H73" s="1"/>
      <c r="I73" s="3"/>
    </row>
    <row r="74" spans="2:9" x14ac:dyDescent="0.15">
      <c r="B74" s="4" t="s">
        <v>381</v>
      </c>
      <c r="C74" s="1">
        <v>8</v>
      </c>
      <c r="D74" s="6">
        <v>6.4768518518518517E-2</v>
      </c>
      <c r="E74" s="3" t="s">
        <v>226</v>
      </c>
      <c r="F74">
        <f t="shared" si="2"/>
        <v>61.204000000000001</v>
      </c>
      <c r="G74" t="s">
        <v>433</v>
      </c>
      <c r="H74" s="1"/>
      <c r="I74" s="3"/>
    </row>
    <row r="75" spans="2:9" x14ac:dyDescent="0.15">
      <c r="B75" s="4" t="s">
        <v>380</v>
      </c>
      <c r="C75" s="1">
        <v>9</v>
      </c>
      <c r="D75" s="6">
        <v>6.5069444444444444E-2</v>
      </c>
      <c r="E75" s="3" t="s">
        <v>362</v>
      </c>
      <c r="F75">
        <f t="shared" si="2"/>
        <v>61.035999999999994</v>
      </c>
      <c r="G75" t="s">
        <v>433</v>
      </c>
    </row>
    <row r="76" spans="2:9" x14ac:dyDescent="0.15">
      <c r="B76" s="4" t="s">
        <v>198</v>
      </c>
      <c r="C76" s="1">
        <v>10</v>
      </c>
      <c r="D76" s="6">
        <v>6.6342592592592592E-2</v>
      </c>
      <c r="E76" s="3" t="s">
        <v>234</v>
      </c>
      <c r="F76">
        <f t="shared" si="2"/>
        <v>60.326000000000001</v>
      </c>
      <c r="G76" t="s">
        <v>433</v>
      </c>
    </row>
    <row r="77" spans="2:9" x14ac:dyDescent="0.15">
      <c r="B77" s="4" t="s">
        <v>527</v>
      </c>
      <c r="C77" s="1">
        <v>11</v>
      </c>
      <c r="D77" s="6">
        <v>6.7465277777777777E-2</v>
      </c>
      <c r="E77" s="3" t="s">
        <v>298</v>
      </c>
      <c r="F77">
        <f t="shared" si="2"/>
        <v>59.698999999999998</v>
      </c>
      <c r="G77" t="s">
        <v>433</v>
      </c>
    </row>
    <row r="78" spans="2:9" x14ac:dyDescent="0.15">
      <c r="B78" s="4" t="s">
        <v>202</v>
      </c>
      <c r="C78" s="1">
        <v>12</v>
      </c>
      <c r="D78" s="6">
        <v>6.8425925925925932E-2</v>
      </c>
      <c r="E78" s="3" t="s">
        <v>450</v>
      </c>
      <c r="F78">
        <f t="shared" si="2"/>
        <v>59.163999999999994</v>
      </c>
      <c r="G78" t="s">
        <v>433</v>
      </c>
    </row>
    <row r="79" spans="2:9" x14ac:dyDescent="0.15">
      <c r="B79" s="4" t="s">
        <v>528</v>
      </c>
      <c r="C79" s="1">
        <v>13</v>
      </c>
      <c r="D79" s="6">
        <v>6.8449074074074079E-2</v>
      </c>
      <c r="E79" s="3" t="s">
        <v>16</v>
      </c>
      <c r="F79">
        <f t="shared" si="2"/>
        <v>59.150999999999996</v>
      </c>
      <c r="G79" t="s">
        <v>433</v>
      </c>
    </row>
    <row r="80" spans="2:9" x14ac:dyDescent="0.15">
      <c r="B80" s="4" t="s">
        <v>166</v>
      </c>
      <c r="C80" s="1">
        <v>14</v>
      </c>
      <c r="D80" s="6">
        <v>7.0879629629629626E-2</v>
      </c>
      <c r="E80" s="3" t="s">
        <v>297</v>
      </c>
      <c r="F80">
        <f t="shared" si="2"/>
        <v>57.794999999999995</v>
      </c>
      <c r="G80" t="s">
        <v>433</v>
      </c>
    </row>
    <row r="81" spans="2:7" x14ac:dyDescent="0.15">
      <c r="B81" s="4" t="s">
        <v>529</v>
      </c>
      <c r="C81" s="1">
        <v>15</v>
      </c>
      <c r="D81" s="6">
        <v>7.1134259259259258E-2</v>
      </c>
      <c r="E81" s="3" t="s">
        <v>231</v>
      </c>
      <c r="F81">
        <f t="shared" si="2"/>
        <v>57.652000000000001</v>
      </c>
      <c r="G81" t="s">
        <v>433</v>
      </c>
    </row>
    <row r="82" spans="2:7" x14ac:dyDescent="0.15">
      <c r="B82" s="4" t="s">
        <v>206</v>
      </c>
      <c r="C82" s="1">
        <v>16</v>
      </c>
      <c r="D82" s="6">
        <v>7.1145833333333339E-2</v>
      </c>
      <c r="E82" s="3" t="s">
        <v>297</v>
      </c>
      <c r="F82">
        <f t="shared" si="2"/>
        <v>57.646000000000001</v>
      </c>
      <c r="G82" t="s">
        <v>433</v>
      </c>
    </row>
    <row r="83" spans="2:7" x14ac:dyDescent="0.15">
      <c r="B83" s="4" t="s">
        <v>330</v>
      </c>
      <c r="C83" s="1">
        <v>17</v>
      </c>
      <c r="D83" s="6">
        <v>7.1469907407407399E-2</v>
      </c>
      <c r="E83" s="3" t="s">
        <v>301</v>
      </c>
      <c r="F83">
        <f t="shared" si="2"/>
        <v>57.464999999999996</v>
      </c>
      <c r="G83" t="s">
        <v>433</v>
      </c>
    </row>
    <row r="84" spans="2:7" x14ac:dyDescent="0.15">
      <c r="B84" s="4" t="s">
        <v>150</v>
      </c>
      <c r="C84" s="1">
        <v>18</v>
      </c>
      <c r="D84" s="6">
        <v>7.2916666666666671E-2</v>
      </c>
      <c r="E84" s="3" t="s">
        <v>450</v>
      </c>
      <c r="F84">
        <f t="shared" si="2"/>
        <v>56.657999999999994</v>
      </c>
      <c r="G84" t="s">
        <v>433</v>
      </c>
    </row>
    <row r="85" spans="2:7" x14ac:dyDescent="0.15">
      <c r="B85" s="4" t="s">
        <v>214</v>
      </c>
      <c r="C85" s="1">
        <v>19</v>
      </c>
      <c r="D85" s="6">
        <v>7.3784722222222224E-2</v>
      </c>
      <c r="E85" s="3" t="s">
        <v>488</v>
      </c>
      <c r="F85">
        <f t="shared" si="2"/>
        <v>56.173999999999999</v>
      </c>
      <c r="G85" t="s">
        <v>433</v>
      </c>
    </row>
    <row r="86" spans="2:7" x14ac:dyDescent="0.15">
      <c r="B86" s="4" t="s">
        <v>119</v>
      </c>
      <c r="C86" s="1">
        <v>19</v>
      </c>
      <c r="D86" s="6">
        <v>7.3784722222222224E-2</v>
      </c>
      <c r="E86" s="3" t="s">
        <v>37</v>
      </c>
      <c r="F86">
        <f t="shared" si="2"/>
        <v>56.173999999999999</v>
      </c>
      <c r="G86" t="s">
        <v>433</v>
      </c>
    </row>
    <row r="87" spans="2:7" x14ac:dyDescent="0.15">
      <c r="B87" s="4" t="s">
        <v>165</v>
      </c>
      <c r="C87" s="1">
        <v>21</v>
      </c>
      <c r="D87" s="6">
        <v>7.6446759259259256E-2</v>
      </c>
      <c r="E87" s="3" t="s">
        <v>16</v>
      </c>
      <c r="F87">
        <f t="shared" si="2"/>
        <v>54.687999999999995</v>
      </c>
      <c r="G87" t="s">
        <v>433</v>
      </c>
    </row>
    <row r="88" spans="2:7" x14ac:dyDescent="0.15">
      <c r="B88" s="4" t="s">
        <v>530</v>
      </c>
      <c r="C88" s="1">
        <v>22</v>
      </c>
      <c r="D88" s="6">
        <v>7.8043981481481492E-2</v>
      </c>
      <c r="E88" s="3" t="s">
        <v>231</v>
      </c>
      <c r="F88">
        <f t="shared" si="2"/>
        <v>53.796999999999997</v>
      </c>
      <c r="G88" t="s">
        <v>433</v>
      </c>
    </row>
    <row r="89" spans="2:7" x14ac:dyDescent="0.15">
      <c r="B89" s="4" t="s">
        <v>222</v>
      </c>
      <c r="C89" s="1">
        <v>23</v>
      </c>
      <c r="D89" s="6">
        <v>7.8842592592592589E-2</v>
      </c>
      <c r="E89" s="3" t="s">
        <v>14</v>
      </c>
      <c r="F89">
        <f t="shared" si="2"/>
        <v>53.351999999999997</v>
      </c>
      <c r="G89" t="s">
        <v>433</v>
      </c>
    </row>
    <row r="90" spans="2:7" x14ac:dyDescent="0.15">
      <c r="B90" s="4" t="s">
        <v>205</v>
      </c>
      <c r="C90" s="1">
        <v>24</v>
      </c>
      <c r="D90" s="6">
        <v>7.918981481481481E-2</v>
      </c>
      <c r="E90" s="3" t="s">
        <v>236</v>
      </c>
      <c r="F90">
        <f t="shared" si="2"/>
        <v>53.157999999999994</v>
      </c>
      <c r="G90" t="s">
        <v>433</v>
      </c>
    </row>
    <row r="91" spans="2:7" x14ac:dyDescent="0.15">
      <c r="B91" s="4" t="s">
        <v>332</v>
      </c>
      <c r="C91" s="1">
        <v>25</v>
      </c>
      <c r="D91" s="6">
        <v>7.9537037037037031E-2</v>
      </c>
      <c r="E91" s="3" t="s">
        <v>293</v>
      </c>
      <c r="F91">
        <f t="shared" si="2"/>
        <v>52.963999999999999</v>
      </c>
      <c r="G91" t="s">
        <v>433</v>
      </c>
    </row>
    <row r="92" spans="2:7" x14ac:dyDescent="0.15">
      <c r="B92" s="4" t="s">
        <v>395</v>
      </c>
      <c r="C92" s="1">
        <v>26</v>
      </c>
      <c r="D92" s="6">
        <v>8.0532407407407414E-2</v>
      </c>
      <c r="E92" s="3" t="s">
        <v>236</v>
      </c>
      <c r="F92">
        <f t="shared" si="2"/>
        <v>52.408999999999999</v>
      </c>
      <c r="G92" t="s">
        <v>433</v>
      </c>
    </row>
    <row r="93" spans="2:7" x14ac:dyDescent="0.15">
      <c r="B93" s="4" t="s">
        <v>209</v>
      </c>
      <c r="C93" s="1">
        <v>27</v>
      </c>
      <c r="D93" s="6">
        <v>8.1076388888888892E-2</v>
      </c>
      <c r="E93" s="3" t="s">
        <v>297</v>
      </c>
      <c r="F93">
        <f t="shared" si="2"/>
        <v>52.105999999999995</v>
      </c>
      <c r="G93" t="s">
        <v>433</v>
      </c>
    </row>
    <row r="94" spans="2:7" x14ac:dyDescent="0.15">
      <c r="B94" s="4" t="s">
        <v>531</v>
      </c>
      <c r="C94" s="1">
        <v>28</v>
      </c>
      <c r="D94" s="6">
        <v>8.2233796296296291E-2</v>
      </c>
      <c r="E94" s="3" t="s">
        <v>234</v>
      </c>
      <c r="F94">
        <f t="shared" si="2"/>
        <v>51.46</v>
      </c>
      <c r="G94" t="s">
        <v>433</v>
      </c>
    </row>
    <row r="95" spans="2:7" x14ac:dyDescent="0.15">
      <c r="B95" s="4" t="s">
        <v>532</v>
      </c>
      <c r="C95" s="1">
        <v>29</v>
      </c>
      <c r="D95" s="6">
        <v>8.2465277777777776E-2</v>
      </c>
      <c r="E95" s="3" t="s">
        <v>231</v>
      </c>
      <c r="F95">
        <f t="shared" si="2"/>
        <v>51.330999999999996</v>
      </c>
      <c r="G95" t="s">
        <v>433</v>
      </c>
    </row>
    <row r="96" spans="2:7" x14ac:dyDescent="0.15">
      <c r="B96" s="4" t="s">
        <v>533</v>
      </c>
      <c r="C96" s="1">
        <v>30</v>
      </c>
      <c r="D96" s="6">
        <v>8.3263888888888887E-2</v>
      </c>
      <c r="E96" s="3" t="s">
        <v>236</v>
      </c>
      <c r="F96">
        <f t="shared" si="2"/>
        <v>50.884999999999998</v>
      </c>
      <c r="G96" t="s">
        <v>433</v>
      </c>
    </row>
    <row r="97" spans="2:7" x14ac:dyDescent="0.15">
      <c r="B97" s="4" t="s">
        <v>158</v>
      </c>
      <c r="C97" s="1">
        <v>31</v>
      </c>
      <c r="D97" s="6">
        <v>8.4351851851851845E-2</v>
      </c>
      <c r="E97" s="3" t="s">
        <v>488</v>
      </c>
      <c r="F97">
        <f t="shared" si="2"/>
        <v>50.277999999999999</v>
      </c>
      <c r="G97" t="s">
        <v>433</v>
      </c>
    </row>
    <row r="98" spans="2:7" x14ac:dyDescent="0.15">
      <c r="B98" s="4" t="s">
        <v>216</v>
      </c>
      <c r="C98" s="1">
        <v>32</v>
      </c>
      <c r="D98" s="6">
        <v>8.5509259259259271E-2</v>
      </c>
      <c r="E98" s="3" t="s">
        <v>14</v>
      </c>
      <c r="F98">
        <f t="shared" si="2"/>
        <v>49.631999999999998</v>
      </c>
      <c r="G98" t="s">
        <v>433</v>
      </c>
    </row>
    <row r="99" spans="2:7" x14ac:dyDescent="0.15">
      <c r="B99" s="4" t="s">
        <v>61</v>
      </c>
      <c r="C99" s="1">
        <v>33</v>
      </c>
      <c r="D99" s="6">
        <v>8.8113425925925928E-2</v>
      </c>
      <c r="E99" s="3" t="s">
        <v>38</v>
      </c>
      <c r="F99">
        <f t="shared" si="2"/>
        <v>48.178999999999995</v>
      </c>
      <c r="G99" t="s">
        <v>433</v>
      </c>
    </row>
    <row r="100" spans="2:7" x14ac:dyDescent="0.15">
      <c r="B100" s="4" t="s">
        <v>534</v>
      </c>
      <c r="C100" s="1">
        <v>34</v>
      </c>
      <c r="D100" s="6">
        <v>8.8171296296296289E-2</v>
      </c>
      <c r="E100" s="3" t="s">
        <v>236</v>
      </c>
      <c r="F100">
        <f t="shared" si="2"/>
        <v>48.146999999999998</v>
      </c>
      <c r="G100" t="s">
        <v>433</v>
      </c>
    </row>
    <row r="101" spans="2:7" x14ac:dyDescent="0.15">
      <c r="B101" s="4" t="s">
        <v>535</v>
      </c>
      <c r="C101" s="1">
        <v>35</v>
      </c>
      <c r="D101" s="6">
        <v>8.8900462962962959E-2</v>
      </c>
      <c r="E101" s="3" t="s">
        <v>311</v>
      </c>
      <c r="F101">
        <f t="shared" si="2"/>
        <v>47.739999999999995</v>
      </c>
      <c r="G101" t="s">
        <v>433</v>
      </c>
    </row>
    <row r="102" spans="2:7" x14ac:dyDescent="0.15">
      <c r="B102" s="4" t="s">
        <v>536</v>
      </c>
      <c r="C102" s="1">
        <v>36</v>
      </c>
      <c r="D102" s="6">
        <v>9.3900462962962963E-2</v>
      </c>
      <c r="E102" s="3" t="s">
        <v>231</v>
      </c>
      <c r="F102">
        <f t="shared" si="2"/>
        <v>44.951000000000001</v>
      </c>
      <c r="G102" t="s">
        <v>433</v>
      </c>
    </row>
    <row r="103" spans="2:7" x14ac:dyDescent="0.15">
      <c r="B103" s="4" t="s">
        <v>282</v>
      </c>
      <c r="C103" s="1">
        <v>37</v>
      </c>
      <c r="D103" s="6">
        <v>9.4317129629629626E-2</v>
      </c>
      <c r="E103" s="3" t="s">
        <v>14</v>
      </c>
      <c r="F103">
        <f t="shared" si="2"/>
        <v>44.717999999999996</v>
      </c>
      <c r="G103" t="s">
        <v>433</v>
      </c>
    </row>
    <row r="104" spans="2:7" x14ac:dyDescent="0.15">
      <c r="B104" s="4" t="s">
        <v>537</v>
      </c>
      <c r="C104" s="1">
        <v>38</v>
      </c>
      <c r="D104" s="6">
        <v>9.5300925925925928E-2</v>
      </c>
      <c r="E104" s="3" t="s">
        <v>488</v>
      </c>
      <c r="F104">
        <f t="shared" si="2"/>
        <v>44.168999999999997</v>
      </c>
      <c r="G104" t="s">
        <v>433</v>
      </c>
    </row>
    <row r="105" spans="2:7" x14ac:dyDescent="0.15">
      <c r="B105" s="4" t="s">
        <v>538</v>
      </c>
      <c r="C105" s="1">
        <v>39</v>
      </c>
      <c r="D105" s="6">
        <v>9.6400462962962966E-2</v>
      </c>
      <c r="E105" s="3" t="s">
        <v>297</v>
      </c>
      <c r="F105">
        <f t="shared" si="2"/>
        <v>43.555999999999997</v>
      </c>
      <c r="G105" t="s">
        <v>433</v>
      </c>
    </row>
    <row r="106" spans="2:7" x14ac:dyDescent="0.15">
      <c r="B106" s="4" t="s">
        <v>539</v>
      </c>
      <c r="C106" s="1">
        <v>40</v>
      </c>
      <c r="D106" s="6">
        <v>9.6967592592592591E-2</v>
      </c>
      <c r="E106" s="3" t="s">
        <v>522</v>
      </c>
      <c r="F106">
        <f t="shared" si="2"/>
        <v>43.238999999999997</v>
      </c>
      <c r="G106" t="s">
        <v>433</v>
      </c>
    </row>
    <row r="107" spans="2:7" x14ac:dyDescent="0.15">
      <c r="B107" s="4" t="s">
        <v>540</v>
      </c>
      <c r="C107" s="1">
        <v>41</v>
      </c>
      <c r="D107" s="6">
        <v>9.8275462962962967E-2</v>
      </c>
      <c r="E107" s="3" t="s">
        <v>492</v>
      </c>
      <c r="F107">
        <f t="shared" si="2"/>
        <v>42.51</v>
      </c>
      <c r="G107" t="s">
        <v>433</v>
      </c>
    </row>
    <row r="108" spans="2:7" x14ac:dyDescent="0.15">
      <c r="B108" s="4" t="s">
        <v>541</v>
      </c>
      <c r="C108" s="1">
        <v>42</v>
      </c>
      <c r="D108" s="6">
        <v>9.9224537037037042E-2</v>
      </c>
      <c r="E108" s="3" t="s">
        <v>236</v>
      </c>
      <c r="F108">
        <f t="shared" si="2"/>
        <v>41.98</v>
      </c>
      <c r="G108" t="s">
        <v>433</v>
      </c>
    </row>
    <row r="109" spans="2:7" x14ac:dyDescent="0.15">
      <c r="B109" s="4" t="s">
        <v>169</v>
      </c>
      <c r="C109" s="1">
        <v>43</v>
      </c>
      <c r="D109" s="6">
        <v>0.10129629629629629</v>
      </c>
      <c r="E109" s="3" t="s">
        <v>234</v>
      </c>
      <c r="F109">
        <f t="shared" si="2"/>
        <v>40.823999999999998</v>
      </c>
      <c r="G109" t="s">
        <v>433</v>
      </c>
    </row>
    <row r="110" spans="2:7" x14ac:dyDescent="0.15">
      <c r="B110" s="4" t="s">
        <v>542</v>
      </c>
      <c r="C110" s="1">
        <v>44</v>
      </c>
      <c r="D110" s="6">
        <v>0.10194444444444445</v>
      </c>
      <c r="E110" s="3" t="s">
        <v>297</v>
      </c>
      <c r="F110">
        <f t="shared" si="2"/>
        <v>40.463000000000001</v>
      </c>
      <c r="G110" t="s">
        <v>433</v>
      </c>
    </row>
    <row r="111" spans="2:7" x14ac:dyDescent="0.15">
      <c r="B111" s="4" t="s">
        <v>543</v>
      </c>
      <c r="C111" s="1">
        <v>45</v>
      </c>
      <c r="D111" s="6">
        <v>0.10206018518518518</v>
      </c>
      <c r="E111" s="3" t="s">
        <v>236</v>
      </c>
      <c r="F111">
        <f t="shared" si="2"/>
        <v>40.397999999999996</v>
      </c>
      <c r="G111" t="s">
        <v>433</v>
      </c>
    </row>
    <row r="112" spans="2:7" x14ac:dyDescent="0.15">
      <c r="B112" s="4" t="s">
        <v>544</v>
      </c>
      <c r="C112" s="1">
        <v>46</v>
      </c>
      <c r="D112" s="6">
        <v>0.104375</v>
      </c>
      <c r="E112" s="3" t="s">
        <v>234</v>
      </c>
      <c r="F112">
        <f t="shared" si="2"/>
        <v>39.106999999999999</v>
      </c>
      <c r="G112" t="s">
        <v>433</v>
      </c>
    </row>
    <row r="113" spans="2:7" x14ac:dyDescent="0.15">
      <c r="B113" s="4" t="s">
        <v>545</v>
      </c>
      <c r="C113" s="1">
        <v>47</v>
      </c>
      <c r="D113" s="6">
        <v>0.10607638888888889</v>
      </c>
      <c r="E113" s="3" t="s">
        <v>226</v>
      </c>
      <c r="F113">
        <f t="shared" si="2"/>
        <v>38.156999999999996</v>
      </c>
      <c r="G113" t="s">
        <v>433</v>
      </c>
    </row>
    <row r="114" spans="2:7" x14ac:dyDescent="0.15">
      <c r="B114" s="4" t="s">
        <v>474</v>
      </c>
      <c r="C114" s="1">
        <v>48</v>
      </c>
      <c r="D114" s="6">
        <v>0.10872685185185187</v>
      </c>
      <c r="E114" s="3" t="s">
        <v>450</v>
      </c>
      <c r="F114">
        <f t="shared" si="2"/>
        <v>36.678999999999995</v>
      </c>
      <c r="G114" t="s">
        <v>433</v>
      </c>
    </row>
    <row r="115" spans="2:7" x14ac:dyDescent="0.15">
      <c r="B115" s="4" t="s">
        <v>546</v>
      </c>
      <c r="C115" s="1">
        <v>49</v>
      </c>
      <c r="D115" s="6">
        <v>0.10964120370370371</v>
      </c>
      <c r="E115" s="3" t="s">
        <v>16</v>
      </c>
      <c r="F115">
        <f t="shared" si="2"/>
        <v>36.168999999999997</v>
      </c>
      <c r="G115" t="s">
        <v>433</v>
      </c>
    </row>
    <row r="116" spans="2:7" x14ac:dyDescent="0.15">
      <c r="B116" s="4" t="s">
        <v>547</v>
      </c>
      <c r="C116" s="1">
        <v>50</v>
      </c>
      <c r="D116" s="6">
        <v>0.11050925925925925</v>
      </c>
      <c r="E116" s="3" t="s">
        <v>489</v>
      </c>
      <c r="F116">
        <f t="shared" si="2"/>
        <v>35.683999999999997</v>
      </c>
      <c r="G116" t="s">
        <v>433</v>
      </c>
    </row>
    <row r="117" spans="2:7" x14ac:dyDescent="0.15">
      <c r="B117" s="4" t="s">
        <v>406</v>
      </c>
      <c r="C117" s="1"/>
      <c r="D117" s="6">
        <v>0.11810185185185185</v>
      </c>
      <c r="E117" s="3" t="s">
        <v>368</v>
      </c>
      <c r="F117">
        <f t="shared" si="2"/>
        <v>31.448</v>
      </c>
      <c r="G117" t="s">
        <v>433</v>
      </c>
    </row>
    <row r="118" spans="2:7" x14ac:dyDescent="0.15">
      <c r="B118" s="4" t="s">
        <v>548</v>
      </c>
      <c r="C118" s="1" t="s">
        <v>523</v>
      </c>
      <c r="D118" s="6">
        <v>0.12089120370370371</v>
      </c>
      <c r="E118" s="3" t="s">
        <v>292</v>
      </c>
      <c r="F118">
        <f t="shared" si="2"/>
        <v>29.891999999999999</v>
      </c>
      <c r="G118" t="s">
        <v>433</v>
      </c>
    </row>
    <row r="119" spans="2:7" x14ac:dyDescent="0.15">
      <c r="B119" s="4" t="s">
        <v>399</v>
      </c>
      <c r="C119" s="1"/>
      <c r="D119" s="6">
        <v>0.12135416666666667</v>
      </c>
      <c r="E119" s="3" t="s">
        <v>368</v>
      </c>
      <c r="F119">
        <f t="shared" si="2"/>
        <v>29.634</v>
      </c>
      <c r="G119" t="s">
        <v>433</v>
      </c>
    </row>
    <row r="120" spans="2:7" x14ac:dyDescent="0.15">
      <c r="B120" s="4" t="s">
        <v>549</v>
      </c>
      <c r="C120" s="1"/>
      <c r="D120" s="6">
        <v>0.12872685185185184</v>
      </c>
      <c r="E120" s="3"/>
      <c r="F120">
        <f>ROUNDUP((VLOOKUP(G120,$K$5:$N$6,2,FALSE)-D120)*10/VLOOKUP(G120,$K$5:$N$6,3,FALSE)+50,3)</f>
        <v>25.52</v>
      </c>
      <c r="G120" t="s">
        <v>433</v>
      </c>
    </row>
    <row r="121" spans="2:7" x14ac:dyDescent="0.15">
      <c r="B121" s="4" t="s">
        <v>550</v>
      </c>
      <c r="C121" s="1"/>
      <c r="D121" s="3" t="s">
        <v>244</v>
      </c>
      <c r="E121" s="3" t="s">
        <v>247</v>
      </c>
      <c r="F121">
        <v>0</v>
      </c>
      <c r="G121" t="s">
        <v>433</v>
      </c>
    </row>
    <row r="122" spans="2:7" x14ac:dyDescent="0.15">
      <c r="B122" s="4" t="s">
        <v>336</v>
      </c>
      <c r="C122" s="1"/>
      <c r="D122" s="3" t="s">
        <v>244</v>
      </c>
      <c r="E122" s="3" t="s">
        <v>303</v>
      </c>
      <c r="F122">
        <f t="shared" ref="F122:F127" si="3">F121</f>
        <v>0</v>
      </c>
      <c r="G122" t="s">
        <v>433</v>
      </c>
    </row>
    <row r="123" spans="2:7" x14ac:dyDescent="0.15">
      <c r="B123" s="4" t="s">
        <v>88</v>
      </c>
      <c r="C123" s="1"/>
      <c r="D123" s="3" t="s">
        <v>372</v>
      </c>
      <c r="E123" s="3" t="s">
        <v>38</v>
      </c>
      <c r="F123">
        <f t="shared" si="3"/>
        <v>0</v>
      </c>
      <c r="G123" t="s">
        <v>433</v>
      </c>
    </row>
    <row r="124" spans="2:7" x14ac:dyDescent="0.15">
      <c r="B124" s="4" t="s">
        <v>90</v>
      </c>
      <c r="C124" s="1"/>
      <c r="D124" s="3" t="s">
        <v>310</v>
      </c>
      <c r="E124" s="3" t="s">
        <v>38</v>
      </c>
      <c r="F124">
        <f t="shared" si="3"/>
        <v>0</v>
      </c>
      <c r="G124" t="s">
        <v>433</v>
      </c>
    </row>
    <row r="125" spans="2:7" x14ac:dyDescent="0.15">
      <c r="B125" s="4" t="s">
        <v>551</v>
      </c>
      <c r="C125" s="1"/>
      <c r="D125" s="3" t="s">
        <v>310</v>
      </c>
      <c r="E125" s="3" t="s">
        <v>247</v>
      </c>
      <c r="F125">
        <f t="shared" si="3"/>
        <v>0</v>
      </c>
      <c r="G125" t="s">
        <v>433</v>
      </c>
    </row>
    <row r="126" spans="2:7" x14ac:dyDescent="0.15">
      <c r="B126" s="4" t="s">
        <v>351</v>
      </c>
      <c r="C126" s="1"/>
      <c r="D126" s="3" t="s">
        <v>310</v>
      </c>
      <c r="E126" s="3" t="s">
        <v>311</v>
      </c>
      <c r="F126">
        <f t="shared" si="3"/>
        <v>0</v>
      </c>
      <c r="G126" t="s">
        <v>433</v>
      </c>
    </row>
    <row r="127" spans="2:7" x14ac:dyDescent="0.15">
      <c r="B127" s="4" t="s">
        <v>354</v>
      </c>
      <c r="C127" s="1"/>
      <c r="D127" s="3" t="s">
        <v>245</v>
      </c>
      <c r="E127" s="3" t="s">
        <v>16</v>
      </c>
      <c r="F127">
        <f t="shared" si="3"/>
        <v>0</v>
      </c>
      <c r="G127" t="s">
        <v>433</v>
      </c>
    </row>
    <row r="128" spans="2:7" x14ac:dyDescent="0.15">
      <c r="B128" s="4" t="s">
        <v>552</v>
      </c>
      <c r="C128" s="1"/>
      <c r="D128" s="3" t="s">
        <v>245</v>
      </c>
      <c r="E128" s="3" t="s">
        <v>297</v>
      </c>
      <c r="F128">
        <v>0</v>
      </c>
      <c r="G128" t="s">
        <v>433</v>
      </c>
    </row>
    <row r="129" spans="2:7" x14ac:dyDescent="0.15">
      <c r="B129" s="4" t="s">
        <v>253</v>
      </c>
      <c r="C129" s="1">
        <v>1</v>
      </c>
      <c r="D129" s="6">
        <v>5.9131944444444445E-2</v>
      </c>
      <c r="E129" s="3" t="s">
        <v>231</v>
      </c>
      <c r="F129">
        <f t="shared" ref="F129:F173" si="4">ROUNDUP((VLOOKUP(G129,$K$5:$N$8,2,FALSE)-D129)*10/VLOOKUP(G129,$K$5:$N$8,3,FALSE)+50,3)</f>
        <v>65.078000000000003</v>
      </c>
      <c r="G129" t="s">
        <v>442</v>
      </c>
    </row>
    <row r="130" spans="2:7" x14ac:dyDescent="0.15">
      <c r="B130" s="4" t="s">
        <v>248</v>
      </c>
      <c r="C130" s="1">
        <v>2</v>
      </c>
      <c r="D130" s="6">
        <v>5.9444444444444446E-2</v>
      </c>
      <c r="E130" s="3" t="s">
        <v>841</v>
      </c>
      <c r="F130">
        <f t="shared" si="4"/>
        <v>64.814000000000007</v>
      </c>
      <c r="G130" t="s">
        <v>442</v>
      </c>
    </row>
    <row r="131" spans="2:7" x14ac:dyDescent="0.15">
      <c r="B131" s="4" t="s">
        <v>144</v>
      </c>
      <c r="C131" s="1">
        <v>3</v>
      </c>
      <c r="D131" s="6">
        <v>6.0196759259259262E-2</v>
      </c>
      <c r="E131" s="3" t="s">
        <v>236</v>
      </c>
      <c r="F131">
        <f t="shared" si="4"/>
        <v>64.179000000000002</v>
      </c>
      <c r="G131" t="s">
        <v>831</v>
      </c>
    </row>
    <row r="132" spans="2:7" x14ac:dyDescent="0.15">
      <c r="B132" s="4" t="s">
        <v>249</v>
      </c>
      <c r="C132" s="1">
        <v>4</v>
      </c>
      <c r="D132" s="6">
        <v>6.1342592592592594E-2</v>
      </c>
      <c r="E132" s="3" t="s">
        <v>227</v>
      </c>
      <c r="F132">
        <f t="shared" si="4"/>
        <v>63.213000000000001</v>
      </c>
      <c r="G132" t="s">
        <v>831</v>
      </c>
    </row>
    <row r="133" spans="2:7" x14ac:dyDescent="0.15">
      <c r="B133" s="4" t="s">
        <v>146</v>
      </c>
      <c r="C133" s="1">
        <v>5</v>
      </c>
      <c r="D133" s="6">
        <v>6.5219907407407407E-2</v>
      </c>
      <c r="E133" s="3" t="s">
        <v>236</v>
      </c>
      <c r="F133">
        <f t="shared" si="4"/>
        <v>59.940999999999995</v>
      </c>
      <c r="G133" t="s">
        <v>831</v>
      </c>
    </row>
    <row r="134" spans="2:7" x14ac:dyDescent="0.15">
      <c r="B134" s="4" t="s">
        <v>256</v>
      </c>
      <c r="C134" s="1">
        <v>6</v>
      </c>
      <c r="D134" s="6">
        <v>6.5462962962962959E-2</v>
      </c>
      <c r="E134" s="3" t="s">
        <v>235</v>
      </c>
      <c r="F134">
        <f t="shared" si="4"/>
        <v>59.735999999999997</v>
      </c>
      <c r="G134" t="s">
        <v>831</v>
      </c>
    </row>
    <row r="135" spans="2:7" x14ac:dyDescent="0.15">
      <c r="B135" s="4" t="s">
        <v>265</v>
      </c>
      <c r="C135" s="1">
        <v>7</v>
      </c>
      <c r="D135" s="6">
        <v>6.6331018518518511E-2</v>
      </c>
      <c r="E135" s="3" t="s">
        <v>242</v>
      </c>
      <c r="F135">
        <f t="shared" si="4"/>
        <v>59.003999999999998</v>
      </c>
      <c r="G135" t="s">
        <v>831</v>
      </c>
    </row>
    <row r="136" spans="2:7" x14ac:dyDescent="0.15">
      <c r="B136" s="4" t="s">
        <v>262</v>
      </c>
      <c r="C136" s="1">
        <v>8</v>
      </c>
      <c r="D136" s="6">
        <v>6.6886574074074071E-2</v>
      </c>
      <c r="E136" s="3" t="s">
        <v>842</v>
      </c>
      <c r="F136">
        <f t="shared" si="4"/>
        <v>58.534999999999997</v>
      </c>
      <c r="G136" t="s">
        <v>831</v>
      </c>
    </row>
    <row r="137" spans="2:7" x14ac:dyDescent="0.15">
      <c r="B137" s="4" t="s">
        <v>191</v>
      </c>
      <c r="C137" s="1">
        <v>9</v>
      </c>
      <c r="D137" s="6">
        <v>6.6979166666666659E-2</v>
      </c>
      <c r="E137" s="3" t="s">
        <v>234</v>
      </c>
      <c r="F137">
        <f t="shared" si="4"/>
        <v>58.457000000000001</v>
      </c>
      <c r="G137" t="s">
        <v>831</v>
      </c>
    </row>
    <row r="138" spans="2:7" x14ac:dyDescent="0.15">
      <c r="B138" s="4" t="s">
        <v>147</v>
      </c>
      <c r="C138" s="1">
        <v>10</v>
      </c>
      <c r="D138" s="6">
        <v>6.7013888888888887E-2</v>
      </c>
      <c r="E138" s="3" t="s">
        <v>450</v>
      </c>
      <c r="F138">
        <f t="shared" si="4"/>
        <v>58.427999999999997</v>
      </c>
      <c r="G138" t="s">
        <v>831</v>
      </c>
    </row>
    <row r="139" spans="2:7" x14ac:dyDescent="0.15">
      <c r="B139" s="4" t="s">
        <v>257</v>
      </c>
      <c r="C139" s="1">
        <v>11</v>
      </c>
      <c r="D139" s="6">
        <v>6.761574074074074E-2</v>
      </c>
      <c r="E139" s="3" t="s">
        <v>229</v>
      </c>
      <c r="F139">
        <f t="shared" si="4"/>
        <v>57.919999999999995</v>
      </c>
      <c r="G139" t="s">
        <v>831</v>
      </c>
    </row>
    <row r="140" spans="2:7" x14ac:dyDescent="0.15">
      <c r="B140" s="4" t="s">
        <v>192</v>
      </c>
      <c r="C140" s="1">
        <v>12</v>
      </c>
      <c r="D140" s="6">
        <v>6.8495370370370359E-2</v>
      </c>
      <c r="E140" s="3" t="s">
        <v>236</v>
      </c>
      <c r="F140">
        <f t="shared" si="4"/>
        <v>57.177999999999997</v>
      </c>
      <c r="G140" t="s">
        <v>831</v>
      </c>
    </row>
    <row r="141" spans="2:7" x14ac:dyDescent="0.15">
      <c r="B141" s="4" t="s">
        <v>259</v>
      </c>
      <c r="C141" s="1">
        <v>13</v>
      </c>
      <c r="D141" s="6">
        <v>6.9062500000000013E-2</v>
      </c>
      <c r="E141" s="3" t="s">
        <v>247</v>
      </c>
      <c r="F141">
        <f t="shared" si="4"/>
        <v>56.698999999999998</v>
      </c>
      <c r="G141" t="s">
        <v>831</v>
      </c>
    </row>
    <row r="142" spans="2:7" x14ac:dyDescent="0.15">
      <c r="B142" s="4" t="s">
        <v>318</v>
      </c>
      <c r="C142" s="1">
        <v>14</v>
      </c>
      <c r="D142" s="6">
        <v>6.9814814814814816E-2</v>
      </c>
      <c r="E142" s="3" t="s">
        <v>852</v>
      </c>
      <c r="F142">
        <f t="shared" si="4"/>
        <v>56.064999999999998</v>
      </c>
      <c r="G142" t="s">
        <v>831</v>
      </c>
    </row>
    <row r="143" spans="2:7" x14ac:dyDescent="0.15">
      <c r="B143" s="4" t="s">
        <v>152</v>
      </c>
      <c r="C143" s="1">
        <v>15</v>
      </c>
      <c r="D143" s="6">
        <v>6.9826388888888882E-2</v>
      </c>
      <c r="E143" s="3" t="s">
        <v>450</v>
      </c>
      <c r="F143">
        <f t="shared" si="4"/>
        <v>56.055</v>
      </c>
      <c r="G143" t="s">
        <v>831</v>
      </c>
    </row>
    <row r="144" spans="2:7" x14ac:dyDescent="0.15">
      <c r="B144" s="4" t="s">
        <v>379</v>
      </c>
      <c r="C144" s="1">
        <v>16</v>
      </c>
      <c r="D144" s="6">
        <v>6.9918981481481471E-2</v>
      </c>
      <c r="E144" s="3" t="s">
        <v>361</v>
      </c>
      <c r="F144">
        <f t="shared" si="4"/>
        <v>55.976999999999997</v>
      </c>
      <c r="G144" t="s">
        <v>831</v>
      </c>
    </row>
    <row r="145" spans="2:7" x14ac:dyDescent="0.15">
      <c r="B145" s="4" t="s">
        <v>377</v>
      </c>
      <c r="C145" s="1">
        <v>17</v>
      </c>
      <c r="D145" s="6">
        <v>7.0706018518518529E-2</v>
      </c>
      <c r="E145" s="3" t="s">
        <v>360</v>
      </c>
      <c r="F145">
        <f t="shared" si="4"/>
        <v>55.312999999999995</v>
      </c>
      <c r="G145" t="s">
        <v>831</v>
      </c>
    </row>
    <row r="146" spans="2:7" x14ac:dyDescent="0.15">
      <c r="B146" s="4" t="s">
        <v>251</v>
      </c>
      <c r="C146" s="1">
        <v>18</v>
      </c>
      <c r="D146" s="6">
        <v>7.1481481481481479E-2</v>
      </c>
      <c r="E146" s="3" t="s">
        <v>229</v>
      </c>
      <c r="F146">
        <f t="shared" si="4"/>
        <v>54.658999999999999</v>
      </c>
      <c r="G146" t="s">
        <v>831</v>
      </c>
    </row>
    <row r="147" spans="2:7" x14ac:dyDescent="0.15">
      <c r="B147" s="4" t="s">
        <v>255</v>
      </c>
      <c r="C147" s="1">
        <v>19</v>
      </c>
      <c r="D147" s="6">
        <v>7.2800925925925922E-2</v>
      </c>
      <c r="E147" s="3" t="s">
        <v>232</v>
      </c>
      <c r="F147">
        <f t="shared" si="4"/>
        <v>53.544999999999995</v>
      </c>
      <c r="G147" t="s">
        <v>831</v>
      </c>
    </row>
    <row r="148" spans="2:7" x14ac:dyDescent="0.15">
      <c r="B148" s="4" t="s">
        <v>254</v>
      </c>
      <c r="C148" s="1">
        <v>20</v>
      </c>
      <c r="D148" s="6">
        <v>7.3148148148148143E-2</v>
      </c>
      <c r="E148" s="3" t="s">
        <v>843</v>
      </c>
      <c r="F148">
        <f t="shared" si="4"/>
        <v>53.251999999999995</v>
      </c>
      <c r="G148" t="s">
        <v>831</v>
      </c>
    </row>
    <row r="149" spans="2:7" x14ac:dyDescent="0.15">
      <c r="B149" s="4" t="s">
        <v>270</v>
      </c>
      <c r="C149" s="1">
        <v>21</v>
      </c>
      <c r="D149" s="6">
        <v>7.3344907407407414E-2</v>
      </c>
      <c r="E149" s="3" t="s">
        <v>8</v>
      </c>
      <c r="F149">
        <f t="shared" si="4"/>
        <v>53.085999999999999</v>
      </c>
      <c r="G149" t="s">
        <v>831</v>
      </c>
    </row>
    <row r="150" spans="2:7" x14ac:dyDescent="0.15">
      <c r="B150" s="4" t="s">
        <v>853</v>
      </c>
      <c r="C150" s="1">
        <v>22</v>
      </c>
      <c r="D150" s="6">
        <v>7.379629629629629E-2</v>
      </c>
      <c r="E150" s="3" t="s">
        <v>236</v>
      </c>
      <c r="F150">
        <f t="shared" si="4"/>
        <v>52.705999999999996</v>
      </c>
      <c r="G150" t="s">
        <v>831</v>
      </c>
    </row>
    <row r="151" spans="2:7" x14ac:dyDescent="0.15">
      <c r="B151" s="4" t="s">
        <v>388</v>
      </c>
      <c r="C151" s="1">
        <v>23</v>
      </c>
      <c r="D151" s="6">
        <v>7.4189814814814806E-2</v>
      </c>
      <c r="E151" s="3" t="s">
        <v>311</v>
      </c>
      <c r="F151">
        <f t="shared" si="4"/>
        <v>52.373999999999995</v>
      </c>
      <c r="G151" t="s">
        <v>831</v>
      </c>
    </row>
    <row r="152" spans="2:7" x14ac:dyDescent="0.15">
      <c r="B152" s="4" t="s">
        <v>264</v>
      </c>
      <c r="C152" s="1">
        <v>24</v>
      </c>
      <c r="D152" s="6">
        <v>7.4270833333333341E-2</v>
      </c>
      <c r="E152" s="3" t="s">
        <v>844</v>
      </c>
      <c r="F152">
        <f t="shared" si="4"/>
        <v>52.305</v>
      </c>
      <c r="G152" t="s">
        <v>831</v>
      </c>
    </row>
    <row r="153" spans="2:7" x14ac:dyDescent="0.15">
      <c r="B153" s="4" t="s">
        <v>854</v>
      </c>
      <c r="C153" s="1">
        <v>25</v>
      </c>
      <c r="D153" s="6">
        <v>7.5127314814814813E-2</v>
      </c>
      <c r="E153" s="3" t="s">
        <v>371</v>
      </c>
      <c r="F153">
        <f t="shared" si="4"/>
        <v>51.582999999999998</v>
      </c>
      <c r="G153" t="s">
        <v>831</v>
      </c>
    </row>
    <row r="154" spans="2:7" x14ac:dyDescent="0.15">
      <c r="B154" s="4" t="s">
        <v>855</v>
      </c>
      <c r="C154" s="1">
        <v>26</v>
      </c>
      <c r="D154" s="6">
        <v>7.6550925925925925E-2</v>
      </c>
      <c r="E154" s="3" t="s">
        <v>845</v>
      </c>
      <c r="F154">
        <f t="shared" si="4"/>
        <v>50.381999999999998</v>
      </c>
      <c r="G154" t="s">
        <v>831</v>
      </c>
    </row>
    <row r="155" spans="2:7" x14ac:dyDescent="0.15">
      <c r="B155" s="4" t="s">
        <v>856</v>
      </c>
      <c r="C155" s="1">
        <v>27</v>
      </c>
      <c r="D155" s="6">
        <v>7.6724537037037036E-2</v>
      </c>
      <c r="E155" s="3" t="s">
        <v>846</v>
      </c>
      <c r="F155">
        <f t="shared" si="4"/>
        <v>50.234999999999999</v>
      </c>
      <c r="G155" t="s">
        <v>831</v>
      </c>
    </row>
    <row r="156" spans="2:7" x14ac:dyDescent="0.15">
      <c r="B156" s="4" t="s">
        <v>266</v>
      </c>
      <c r="C156" s="1">
        <v>28</v>
      </c>
      <c r="D156" s="6">
        <v>7.6805555555555557E-2</v>
      </c>
      <c r="E156" s="3" t="s">
        <v>232</v>
      </c>
      <c r="F156">
        <f t="shared" si="4"/>
        <v>50.166999999999994</v>
      </c>
      <c r="G156" t="s">
        <v>831</v>
      </c>
    </row>
    <row r="157" spans="2:7" x14ac:dyDescent="0.15">
      <c r="B157" s="4" t="s">
        <v>268</v>
      </c>
      <c r="C157" s="1">
        <v>29</v>
      </c>
      <c r="D157" s="6">
        <v>7.6851851851851852E-2</v>
      </c>
      <c r="E157" s="3" t="s">
        <v>229</v>
      </c>
      <c r="F157">
        <f t="shared" si="4"/>
        <v>50.128</v>
      </c>
      <c r="G157" t="s">
        <v>831</v>
      </c>
    </row>
    <row r="158" spans="2:7" x14ac:dyDescent="0.15">
      <c r="B158" s="4" t="s">
        <v>405</v>
      </c>
      <c r="C158" s="1">
        <v>30</v>
      </c>
      <c r="D158" s="6">
        <v>7.7604166666666669E-2</v>
      </c>
      <c r="E158" s="3" t="s">
        <v>371</v>
      </c>
      <c r="F158">
        <f t="shared" si="4"/>
        <v>49.492999999999995</v>
      </c>
      <c r="G158" t="s">
        <v>831</v>
      </c>
    </row>
    <row r="159" spans="2:7" x14ac:dyDescent="0.15">
      <c r="B159" s="4" t="s">
        <v>325</v>
      </c>
      <c r="C159" s="1">
        <v>31</v>
      </c>
      <c r="D159" s="6">
        <v>7.8738425925925934E-2</v>
      </c>
      <c r="E159" s="3" t="s">
        <v>296</v>
      </c>
      <c r="F159">
        <f t="shared" si="4"/>
        <v>48.535999999999994</v>
      </c>
      <c r="G159" t="s">
        <v>831</v>
      </c>
    </row>
    <row r="160" spans="2:7" x14ac:dyDescent="0.15">
      <c r="B160" s="4" t="s">
        <v>319</v>
      </c>
      <c r="C160" s="1">
        <v>32</v>
      </c>
      <c r="D160" s="6">
        <v>7.8877314814814817E-2</v>
      </c>
      <c r="E160" s="3" t="s">
        <v>294</v>
      </c>
      <c r="F160">
        <f t="shared" si="4"/>
        <v>48.418999999999997</v>
      </c>
      <c r="G160" t="s">
        <v>831</v>
      </c>
    </row>
    <row r="161" spans="2:7" x14ac:dyDescent="0.15">
      <c r="B161" s="4" t="s">
        <v>857</v>
      </c>
      <c r="C161" s="1">
        <v>33</v>
      </c>
      <c r="D161" s="6">
        <v>8.0231481481481473E-2</v>
      </c>
      <c r="E161" s="3" t="s">
        <v>247</v>
      </c>
      <c r="F161">
        <f t="shared" si="4"/>
        <v>47.275999999999996</v>
      </c>
      <c r="G161" t="s">
        <v>831</v>
      </c>
    </row>
    <row r="162" spans="2:7" x14ac:dyDescent="0.15">
      <c r="B162" s="4" t="s">
        <v>267</v>
      </c>
      <c r="C162" s="1">
        <v>34</v>
      </c>
      <c r="D162" s="6">
        <v>8.1944444444444445E-2</v>
      </c>
      <c r="E162" s="3" t="s">
        <v>229</v>
      </c>
      <c r="F162">
        <f t="shared" si="4"/>
        <v>45.830999999999996</v>
      </c>
      <c r="G162" t="s">
        <v>831</v>
      </c>
    </row>
    <row r="163" spans="2:7" x14ac:dyDescent="0.15">
      <c r="B163" s="4" t="s">
        <v>858</v>
      </c>
      <c r="C163" s="1">
        <v>35</v>
      </c>
      <c r="D163" s="6">
        <v>8.3761574074074072E-2</v>
      </c>
      <c r="E163" s="3" t="s">
        <v>847</v>
      </c>
      <c r="F163">
        <f t="shared" si="4"/>
        <v>44.297999999999995</v>
      </c>
      <c r="G163" t="s">
        <v>831</v>
      </c>
    </row>
    <row r="164" spans="2:7" x14ac:dyDescent="0.15">
      <c r="B164" s="4" t="s">
        <v>859</v>
      </c>
      <c r="C164" s="1">
        <v>36</v>
      </c>
      <c r="D164" s="6">
        <v>8.4629629629629624E-2</v>
      </c>
      <c r="E164" s="3" t="s">
        <v>848</v>
      </c>
      <c r="F164">
        <f t="shared" si="4"/>
        <v>43.565999999999995</v>
      </c>
      <c r="G164" t="s">
        <v>831</v>
      </c>
    </row>
    <row r="165" spans="2:7" x14ac:dyDescent="0.15">
      <c r="B165" s="4" t="s">
        <v>197</v>
      </c>
      <c r="C165" s="1">
        <v>37</v>
      </c>
      <c r="D165" s="6">
        <v>8.5277777777777786E-2</v>
      </c>
      <c r="E165" s="3" t="s">
        <v>240</v>
      </c>
      <c r="F165">
        <f t="shared" si="4"/>
        <v>43.018999999999998</v>
      </c>
      <c r="G165" t="s">
        <v>831</v>
      </c>
    </row>
    <row r="166" spans="2:7" x14ac:dyDescent="0.15">
      <c r="B166" s="4" t="s">
        <v>329</v>
      </c>
      <c r="C166" s="1">
        <v>38</v>
      </c>
      <c r="D166" s="6">
        <v>8.9814814814814806E-2</v>
      </c>
      <c r="E166" s="3" t="s">
        <v>300</v>
      </c>
      <c r="F166">
        <f t="shared" si="4"/>
        <v>39.190999999999995</v>
      </c>
      <c r="G166" t="s">
        <v>831</v>
      </c>
    </row>
    <row r="167" spans="2:7" x14ac:dyDescent="0.15">
      <c r="B167" s="4" t="s">
        <v>860</v>
      </c>
      <c r="C167" s="1">
        <v>39</v>
      </c>
      <c r="D167" s="6">
        <v>9.179398148148149E-2</v>
      </c>
      <c r="E167" s="3" t="s">
        <v>845</v>
      </c>
      <c r="F167">
        <f t="shared" si="4"/>
        <v>37.521000000000001</v>
      </c>
      <c r="G167" t="s">
        <v>831</v>
      </c>
    </row>
    <row r="168" spans="2:7" x14ac:dyDescent="0.15">
      <c r="B168" s="4" t="s">
        <v>861</v>
      </c>
      <c r="C168" s="1">
        <v>40</v>
      </c>
      <c r="D168" s="6">
        <v>9.2094907407407403E-2</v>
      </c>
      <c r="E168" s="3" t="s">
        <v>293</v>
      </c>
      <c r="F168">
        <f t="shared" si="4"/>
        <v>37.266999999999996</v>
      </c>
      <c r="G168" t="s">
        <v>831</v>
      </c>
    </row>
    <row r="169" spans="2:7" x14ac:dyDescent="0.15">
      <c r="B169" s="4" t="s">
        <v>862</v>
      </c>
      <c r="C169" s="1">
        <v>41</v>
      </c>
      <c r="D169" s="6">
        <v>9.4675925925925927E-2</v>
      </c>
      <c r="E169" s="3" t="s">
        <v>308</v>
      </c>
      <c r="F169">
        <f t="shared" si="4"/>
        <v>35.089999999999996</v>
      </c>
      <c r="G169" t="s">
        <v>831</v>
      </c>
    </row>
    <row r="170" spans="2:7" x14ac:dyDescent="0.15">
      <c r="B170" s="4" t="s">
        <v>863</v>
      </c>
      <c r="C170" s="1">
        <v>42</v>
      </c>
      <c r="D170" s="6">
        <v>9.481481481481481E-2</v>
      </c>
      <c r="E170" s="3" t="s">
        <v>849</v>
      </c>
      <c r="F170">
        <f t="shared" si="4"/>
        <v>34.971999999999994</v>
      </c>
      <c r="G170" t="s">
        <v>831</v>
      </c>
    </row>
    <row r="171" spans="2:7" x14ac:dyDescent="0.15">
      <c r="B171" s="4" t="s">
        <v>864</v>
      </c>
      <c r="C171" s="1">
        <v>43</v>
      </c>
      <c r="D171" s="6">
        <v>9.824074074074074E-2</v>
      </c>
      <c r="E171" s="3" t="s">
        <v>845</v>
      </c>
      <c r="F171">
        <f t="shared" si="4"/>
        <v>32.082000000000001</v>
      </c>
      <c r="G171" t="s">
        <v>831</v>
      </c>
    </row>
    <row r="172" spans="2:7" x14ac:dyDescent="0.15">
      <c r="B172" s="4" t="s">
        <v>865</v>
      </c>
      <c r="C172" s="1">
        <v>44</v>
      </c>
      <c r="D172" s="6">
        <v>0.10002314814814815</v>
      </c>
      <c r="E172" s="3" t="s">
        <v>845</v>
      </c>
      <c r="F172">
        <f t="shared" si="4"/>
        <v>30.578000000000003</v>
      </c>
      <c r="G172" t="s">
        <v>831</v>
      </c>
    </row>
    <row r="173" spans="2:7" x14ac:dyDescent="0.15">
      <c r="B173" s="4" t="s">
        <v>866</v>
      </c>
      <c r="C173" s="1">
        <v>45</v>
      </c>
      <c r="D173" s="6">
        <v>0.10143518518518518</v>
      </c>
      <c r="E173" s="3" t="s">
        <v>308</v>
      </c>
      <c r="F173">
        <f t="shared" si="4"/>
        <v>29.387</v>
      </c>
      <c r="G173" t="s">
        <v>831</v>
      </c>
    </row>
    <row r="174" spans="2:7" ht="27" x14ac:dyDescent="0.15">
      <c r="B174" s="4" t="s">
        <v>867</v>
      </c>
      <c r="C174" s="1">
        <v>46</v>
      </c>
      <c r="D174" s="6">
        <v>0.10961805555555555</v>
      </c>
      <c r="E174" s="3" t="s">
        <v>848</v>
      </c>
      <c r="F174">
        <f>ROUNDUP((VLOOKUP(G174,$K$5:$N$8,2,FALSE)-D174)*10/VLOOKUP(G174,$K$5:$N$8,3,FALSE)+50,3)</f>
        <v>22.483000000000001</v>
      </c>
      <c r="G174" t="s">
        <v>831</v>
      </c>
    </row>
    <row r="175" spans="2:7" x14ac:dyDescent="0.15">
      <c r="B175" s="4" t="s">
        <v>868</v>
      </c>
      <c r="C175" s="1"/>
      <c r="D175" s="3" t="s">
        <v>278</v>
      </c>
      <c r="E175" s="3" t="s">
        <v>869</v>
      </c>
      <c r="F175">
        <v>0</v>
      </c>
      <c r="G175" t="s">
        <v>831</v>
      </c>
    </row>
    <row r="176" spans="2:7" x14ac:dyDescent="0.15">
      <c r="B176" s="4" t="s">
        <v>870</v>
      </c>
      <c r="C176" s="1"/>
      <c r="D176" s="3" t="s">
        <v>278</v>
      </c>
      <c r="E176" s="3" t="s">
        <v>869</v>
      </c>
      <c r="F176">
        <f>F175</f>
        <v>0</v>
      </c>
      <c r="G176" t="s">
        <v>831</v>
      </c>
    </row>
    <row r="177" spans="2:7" x14ac:dyDescent="0.15">
      <c r="B177" s="4" t="s">
        <v>871</v>
      </c>
      <c r="C177" s="1"/>
      <c r="D177" s="3" t="s">
        <v>373</v>
      </c>
      <c r="E177" s="3" t="s">
        <v>247</v>
      </c>
      <c r="F177">
        <f t="shared" ref="F177:F179" si="5">F176</f>
        <v>0</v>
      </c>
      <c r="G177" t="s">
        <v>831</v>
      </c>
    </row>
    <row r="178" spans="2:7" x14ac:dyDescent="0.15">
      <c r="B178" s="4" t="s">
        <v>872</v>
      </c>
      <c r="C178" s="1"/>
      <c r="D178" s="3" t="s">
        <v>851</v>
      </c>
      <c r="E178" s="3" t="s">
        <v>461</v>
      </c>
      <c r="F178">
        <f t="shared" si="5"/>
        <v>0</v>
      </c>
      <c r="G178" t="s">
        <v>831</v>
      </c>
    </row>
    <row r="179" spans="2:7" x14ac:dyDescent="0.15">
      <c r="B179" s="4" t="s">
        <v>263</v>
      </c>
      <c r="C179" s="1"/>
      <c r="D179" s="3" t="s">
        <v>833</v>
      </c>
      <c r="E179" s="3" t="s">
        <v>226</v>
      </c>
      <c r="F179">
        <f t="shared" si="5"/>
        <v>0</v>
      </c>
      <c r="G179" t="s">
        <v>831</v>
      </c>
    </row>
    <row r="180" spans="2:7" x14ac:dyDescent="0.15">
      <c r="B180" s="4" t="s">
        <v>465</v>
      </c>
      <c r="C180" s="1">
        <v>1</v>
      </c>
      <c r="D180" s="6">
        <v>4.1782407407407407E-2</v>
      </c>
      <c r="E180" s="3" t="s">
        <v>450</v>
      </c>
      <c r="F180">
        <f>ROUNDUP((VLOOKUP(G180,$K$5:$N$8,2,FALSE)-D180)*10/VLOOKUP(G180,$K$5:$N$8,3,FALSE)+50,3)</f>
        <v>64.698999999999998</v>
      </c>
      <c r="G180" t="s">
        <v>430</v>
      </c>
    </row>
    <row r="181" spans="2:7" x14ac:dyDescent="0.15">
      <c r="B181" s="4" t="s">
        <v>289</v>
      </c>
      <c r="C181" s="1">
        <v>1</v>
      </c>
      <c r="D181" s="6">
        <v>4.1782407407407407E-2</v>
      </c>
      <c r="E181" s="3" t="s">
        <v>273</v>
      </c>
      <c r="F181">
        <f t="shared" ref="F181:F206" si="6">ROUNDUP((VLOOKUP(G181,$K$5:$N$8,2,FALSE)-D181)*10/VLOOKUP(G181,$K$5:$N$8,3,FALSE)+50,3)</f>
        <v>64.698999999999998</v>
      </c>
      <c r="G181" t="s">
        <v>430</v>
      </c>
    </row>
    <row r="182" spans="2:7" x14ac:dyDescent="0.15">
      <c r="B182" s="4" t="s">
        <v>283</v>
      </c>
      <c r="C182" s="1">
        <v>3</v>
      </c>
      <c r="D182" s="6">
        <v>4.8344907407407406E-2</v>
      </c>
      <c r="E182" s="3" t="s">
        <v>274</v>
      </c>
      <c r="F182">
        <f t="shared" si="6"/>
        <v>61.400999999999996</v>
      </c>
      <c r="G182" t="s">
        <v>828</v>
      </c>
    </row>
    <row r="183" spans="2:7" x14ac:dyDescent="0.15">
      <c r="B183" s="4" t="s">
        <v>416</v>
      </c>
      <c r="C183" s="1">
        <v>4</v>
      </c>
      <c r="D183" s="6">
        <v>4.9965277777777782E-2</v>
      </c>
      <c r="E183" s="3" t="s">
        <v>274</v>
      </c>
      <c r="F183">
        <f t="shared" si="6"/>
        <v>60.586999999999996</v>
      </c>
      <c r="G183" t="s">
        <v>828</v>
      </c>
    </row>
    <row r="184" spans="2:7" x14ac:dyDescent="0.15">
      <c r="B184" s="4" t="s">
        <v>288</v>
      </c>
      <c r="C184" s="1">
        <v>5</v>
      </c>
      <c r="D184" s="6">
        <v>5.019675925925926E-2</v>
      </c>
      <c r="E184" s="3" t="s">
        <v>874</v>
      </c>
      <c r="F184">
        <f t="shared" si="6"/>
        <v>60.470999999999997</v>
      </c>
      <c r="G184" t="s">
        <v>828</v>
      </c>
    </row>
    <row r="185" spans="2:7" x14ac:dyDescent="0.15">
      <c r="B185" s="4" t="s">
        <v>875</v>
      </c>
      <c r="C185" s="1">
        <v>6</v>
      </c>
      <c r="D185" s="6">
        <v>5.0208333333333334E-2</v>
      </c>
      <c r="E185" s="3" t="s">
        <v>274</v>
      </c>
      <c r="F185">
        <f t="shared" si="6"/>
        <v>60.464999999999996</v>
      </c>
      <c r="G185" t="s">
        <v>828</v>
      </c>
    </row>
    <row r="186" spans="2:7" x14ac:dyDescent="0.15">
      <c r="B186" s="4" t="s">
        <v>623</v>
      </c>
      <c r="C186" s="1">
        <v>7</v>
      </c>
      <c r="D186" s="6">
        <v>5.1203703703703703E-2</v>
      </c>
      <c r="E186" s="3" t="s">
        <v>450</v>
      </c>
      <c r="F186">
        <f t="shared" si="6"/>
        <v>59.964999999999996</v>
      </c>
      <c r="G186" t="s">
        <v>828</v>
      </c>
    </row>
    <row r="187" spans="2:7" x14ac:dyDescent="0.15">
      <c r="B187" s="4" t="s">
        <v>167</v>
      </c>
      <c r="C187" s="1">
        <v>8</v>
      </c>
      <c r="D187" s="6">
        <v>5.1331018518518519E-2</v>
      </c>
      <c r="E187" s="3" t="s">
        <v>297</v>
      </c>
      <c r="F187">
        <f t="shared" si="6"/>
        <v>59.900999999999996</v>
      </c>
      <c r="G187" t="s">
        <v>828</v>
      </c>
    </row>
    <row r="188" spans="2:7" x14ac:dyDescent="0.15">
      <c r="B188" s="4" t="s">
        <v>211</v>
      </c>
      <c r="C188" s="1">
        <v>9</v>
      </c>
      <c r="D188" s="6">
        <v>5.2361111111111108E-2</v>
      </c>
      <c r="E188" s="3"/>
      <c r="F188">
        <f t="shared" si="6"/>
        <v>59.382999999999996</v>
      </c>
      <c r="G188" t="s">
        <v>828</v>
      </c>
    </row>
    <row r="189" spans="2:7" x14ac:dyDescent="0.15">
      <c r="B189" s="4" t="s">
        <v>284</v>
      </c>
      <c r="C189" s="1">
        <v>10</v>
      </c>
      <c r="D189" s="6">
        <v>5.2407407407407403E-2</v>
      </c>
      <c r="E189" s="3" t="s">
        <v>236</v>
      </c>
      <c r="F189">
        <f t="shared" si="6"/>
        <v>59.36</v>
      </c>
      <c r="G189" t="s">
        <v>828</v>
      </c>
    </row>
    <row r="190" spans="2:7" x14ac:dyDescent="0.15">
      <c r="B190" s="4" t="s">
        <v>221</v>
      </c>
      <c r="C190" s="1">
        <v>11</v>
      </c>
      <c r="D190" s="6">
        <v>6.5833333333333341E-2</v>
      </c>
      <c r="E190" s="3" t="s">
        <v>297</v>
      </c>
      <c r="F190">
        <f t="shared" si="6"/>
        <v>52.613</v>
      </c>
      <c r="G190" t="s">
        <v>828</v>
      </c>
    </row>
    <row r="191" spans="2:7" x14ac:dyDescent="0.15">
      <c r="B191" s="4" t="s">
        <v>697</v>
      </c>
      <c r="C191" s="1">
        <v>12</v>
      </c>
      <c r="D191" s="6">
        <v>6.653935185185185E-2</v>
      </c>
      <c r="E191" s="3" t="s">
        <v>297</v>
      </c>
      <c r="F191">
        <f t="shared" si="6"/>
        <v>52.257999999999996</v>
      </c>
      <c r="G191" t="s">
        <v>828</v>
      </c>
    </row>
    <row r="192" spans="2:7" x14ac:dyDescent="0.15">
      <c r="B192" s="4" t="s">
        <v>637</v>
      </c>
      <c r="C192" s="1">
        <v>13</v>
      </c>
      <c r="D192" s="6">
        <v>6.7696759259259262E-2</v>
      </c>
      <c r="E192" s="3" t="s">
        <v>236</v>
      </c>
      <c r="F192">
        <f t="shared" si="6"/>
        <v>51.675999999999995</v>
      </c>
      <c r="G192" t="s">
        <v>828</v>
      </c>
    </row>
    <row r="193" spans="2:7" x14ac:dyDescent="0.15">
      <c r="B193" s="4" t="s">
        <v>650</v>
      </c>
      <c r="C193" s="1">
        <v>14</v>
      </c>
      <c r="D193" s="6">
        <v>7.0115740740740742E-2</v>
      </c>
      <c r="E193" s="3" t="s">
        <v>297</v>
      </c>
      <c r="F193">
        <f t="shared" si="6"/>
        <v>50.46</v>
      </c>
      <c r="G193" t="s">
        <v>828</v>
      </c>
    </row>
    <row r="194" spans="2:7" x14ac:dyDescent="0.15">
      <c r="B194" s="4" t="s">
        <v>578</v>
      </c>
      <c r="C194" s="1">
        <v>15</v>
      </c>
      <c r="D194" s="6">
        <v>7.2754629629629627E-2</v>
      </c>
      <c r="E194" s="3" t="s">
        <v>234</v>
      </c>
      <c r="F194">
        <f t="shared" si="6"/>
        <v>49.134</v>
      </c>
      <c r="G194" t="s">
        <v>828</v>
      </c>
    </row>
    <row r="195" spans="2:7" x14ac:dyDescent="0.15">
      <c r="B195" s="4" t="s">
        <v>483</v>
      </c>
      <c r="C195" s="1">
        <v>16</v>
      </c>
      <c r="D195" s="6">
        <v>7.5833333333333336E-2</v>
      </c>
      <c r="E195" s="3" t="s">
        <v>236</v>
      </c>
      <c r="F195">
        <f t="shared" si="6"/>
        <v>47.586999999999996</v>
      </c>
      <c r="G195" t="s">
        <v>828</v>
      </c>
    </row>
    <row r="196" spans="2:7" x14ac:dyDescent="0.15">
      <c r="B196" s="4" t="s">
        <v>421</v>
      </c>
      <c r="C196" s="1">
        <v>17</v>
      </c>
      <c r="D196" s="6">
        <v>7.9976851851851841E-2</v>
      </c>
      <c r="E196" s="3" t="s">
        <v>236</v>
      </c>
      <c r="F196">
        <f t="shared" si="6"/>
        <v>45.504999999999995</v>
      </c>
      <c r="G196" t="s">
        <v>828</v>
      </c>
    </row>
    <row r="197" spans="2:7" x14ac:dyDescent="0.15">
      <c r="B197" s="4" t="s">
        <v>696</v>
      </c>
      <c r="C197" s="1">
        <v>18</v>
      </c>
      <c r="D197" s="6">
        <v>8.1874999999999989E-2</v>
      </c>
      <c r="E197" s="3" t="s">
        <v>14</v>
      </c>
      <c r="F197">
        <f t="shared" si="6"/>
        <v>44.550999999999995</v>
      </c>
      <c r="G197" t="s">
        <v>828</v>
      </c>
    </row>
    <row r="198" spans="2:7" x14ac:dyDescent="0.15">
      <c r="B198" s="4" t="s">
        <v>720</v>
      </c>
      <c r="C198" s="1">
        <v>19</v>
      </c>
      <c r="D198" s="6">
        <v>8.2604166666666659E-2</v>
      </c>
      <c r="E198" s="3" t="s">
        <v>297</v>
      </c>
      <c r="F198">
        <f t="shared" si="6"/>
        <v>44.183999999999997</v>
      </c>
      <c r="G198" t="s">
        <v>828</v>
      </c>
    </row>
    <row r="199" spans="2:7" x14ac:dyDescent="0.15">
      <c r="B199" s="4" t="s">
        <v>662</v>
      </c>
      <c r="C199" s="1">
        <v>20</v>
      </c>
      <c r="D199" s="6">
        <v>8.4178240740740748E-2</v>
      </c>
      <c r="E199" s="3" t="s">
        <v>368</v>
      </c>
      <c r="F199">
        <f t="shared" si="6"/>
        <v>43.393000000000001</v>
      </c>
      <c r="G199" t="s">
        <v>828</v>
      </c>
    </row>
    <row r="200" spans="2:7" x14ac:dyDescent="0.15">
      <c r="B200" s="4" t="s">
        <v>291</v>
      </c>
      <c r="C200" s="1">
        <v>21</v>
      </c>
      <c r="D200" s="6">
        <v>8.6354166666666662E-2</v>
      </c>
      <c r="E200" s="3" t="s">
        <v>14</v>
      </c>
      <c r="F200">
        <f t="shared" si="6"/>
        <v>42.3</v>
      </c>
      <c r="G200" t="s">
        <v>828</v>
      </c>
    </row>
    <row r="201" spans="2:7" x14ac:dyDescent="0.15">
      <c r="B201" s="4" t="s">
        <v>422</v>
      </c>
      <c r="C201" s="1">
        <v>22</v>
      </c>
      <c r="D201" s="6">
        <v>9.297453703703705E-2</v>
      </c>
      <c r="E201" s="3" t="s">
        <v>236</v>
      </c>
      <c r="F201">
        <f t="shared" si="6"/>
        <v>38.972999999999999</v>
      </c>
      <c r="G201" t="s">
        <v>828</v>
      </c>
    </row>
    <row r="202" spans="2:7" x14ac:dyDescent="0.15">
      <c r="B202" s="4" t="s">
        <v>352</v>
      </c>
      <c r="C202" s="1">
        <v>23</v>
      </c>
      <c r="D202" s="6">
        <v>9.5162037037037031E-2</v>
      </c>
      <c r="E202" s="3" t="s">
        <v>14</v>
      </c>
      <c r="F202">
        <f t="shared" si="6"/>
        <v>37.872999999999998</v>
      </c>
      <c r="G202" t="s">
        <v>828</v>
      </c>
    </row>
    <row r="203" spans="2:7" x14ac:dyDescent="0.15">
      <c r="B203" s="4" t="s">
        <v>674</v>
      </c>
      <c r="C203" s="1">
        <v>24</v>
      </c>
      <c r="D203" s="6">
        <v>9.6979166666666672E-2</v>
      </c>
      <c r="E203" s="3" t="s">
        <v>368</v>
      </c>
      <c r="F203">
        <f t="shared" si="6"/>
        <v>36.96</v>
      </c>
      <c r="G203" t="s">
        <v>828</v>
      </c>
    </row>
    <row r="204" spans="2:7" x14ac:dyDescent="0.15">
      <c r="B204" s="4" t="s">
        <v>587</v>
      </c>
      <c r="C204" s="1"/>
      <c r="D204" s="6">
        <v>0.10099537037037037</v>
      </c>
      <c r="E204" s="3" t="s">
        <v>297</v>
      </c>
      <c r="F204">
        <f t="shared" si="6"/>
        <v>34.942</v>
      </c>
      <c r="G204" t="s">
        <v>828</v>
      </c>
    </row>
    <row r="205" spans="2:7" x14ac:dyDescent="0.15">
      <c r="B205" s="4" t="s">
        <v>710</v>
      </c>
      <c r="C205" s="1"/>
      <c r="D205" s="6">
        <v>0.10114583333333334</v>
      </c>
      <c r="E205" s="3" t="s">
        <v>297</v>
      </c>
      <c r="F205">
        <f t="shared" si="6"/>
        <v>34.866</v>
      </c>
      <c r="G205" t="s">
        <v>828</v>
      </c>
    </row>
    <row r="206" spans="2:7" x14ac:dyDescent="0.15">
      <c r="B206" s="4" t="s">
        <v>876</v>
      </c>
      <c r="C206" s="1"/>
      <c r="D206" s="6">
        <v>0.1072337962962963</v>
      </c>
      <c r="E206" s="3" t="s">
        <v>297</v>
      </c>
      <c r="F206">
        <f t="shared" si="6"/>
        <v>31.807000000000002</v>
      </c>
      <c r="G206" t="s">
        <v>828</v>
      </c>
    </row>
    <row r="207" spans="2:7" x14ac:dyDescent="0.15">
      <c r="B207" s="4" t="s">
        <v>677</v>
      </c>
      <c r="C207" s="1"/>
      <c r="D207" s="3" t="s">
        <v>244</v>
      </c>
      <c r="E207" s="3" t="s">
        <v>14</v>
      </c>
      <c r="F207">
        <v>0</v>
      </c>
      <c r="G207" t="s">
        <v>828</v>
      </c>
    </row>
    <row r="208" spans="2:7" x14ac:dyDescent="0.15">
      <c r="B208" s="4" t="s">
        <v>877</v>
      </c>
      <c r="C208" s="1"/>
      <c r="D208" s="3" t="s">
        <v>244</v>
      </c>
      <c r="E208" s="3" t="s">
        <v>850</v>
      </c>
      <c r="F208">
        <v>0</v>
      </c>
      <c r="G208" t="s">
        <v>828</v>
      </c>
    </row>
    <row r="209" spans="2:7" x14ac:dyDescent="0.15">
      <c r="B209" s="4" t="s">
        <v>878</v>
      </c>
      <c r="C209" s="1"/>
      <c r="D209" s="3" t="s">
        <v>310</v>
      </c>
      <c r="E209" s="3" t="s">
        <v>236</v>
      </c>
      <c r="F209">
        <v>0</v>
      </c>
      <c r="G209" t="s">
        <v>828</v>
      </c>
    </row>
    <row r="210" spans="2:7" x14ac:dyDescent="0.15">
      <c r="B210" s="4" t="s">
        <v>425</v>
      </c>
      <c r="C210" s="1"/>
      <c r="D210" s="3" t="s">
        <v>310</v>
      </c>
      <c r="E210" s="3" t="s">
        <v>274</v>
      </c>
      <c r="F210">
        <v>0</v>
      </c>
      <c r="G210" t="s">
        <v>828</v>
      </c>
    </row>
    <row r="211" spans="2:7" x14ac:dyDescent="0.15">
      <c r="B211" s="4" t="s">
        <v>737</v>
      </c>
      <c r="C211" s="1"/>
      <c r="D211" s="3" t="s">
        <v>245</v>
      </c>
      <c r="E211" s="3" t="s">
        <v>297</v>
      </c>
      <c r="F211">
        <v>0</v>
      </c>
      <c r="G211" t="s">
        <v>828</v>
      </c>
    </row>
  </sheetData>
  <phoneticPr fontId="3"/>
  <hyperlinks>
    <hyperlink ref="B5" r:id="rId1" display="https://mulka2.com/lapcenter/lapcombat2/runner.jsp?event=4656&amp;file=2&amp;runner=159"/>
    <hyperlink ref="B6" r:id="rId2" display="https://mulka2.com/lapcenter/lapcombat2/runner.jsp?event=4656&amp;file=2&amp;runner=160"/>
    <hyperlink ref="B7" r:id="rId3" display="https://mulka2.com/lapcenter/lapcombat2/runner.jsp?event=4656&amp;file=2&amp;runner=161"/>
    <hyperlink ref="B8" r:id="rId4" display="https://mulka2.com/lapcenter/lapcombat2/runner.jsp?event=4656&amp;file=2&amp;runner=162"/>
    <hyperlink ref="B9" r:id="rId5" display="https://mulka2.com/lapcenter/lapcombat2/runner.jsp?event=4656&amp;file=2&amp;runner=163"/>
    <hyperlink ref="B10" r:id="rId6" display="https://mulka2.com/lapcenter/lapcombat2/runner.jsp?event=4656&amp;file=2&amp;runner=164"/>
    <hyperlink ref="B11" r:id="rId7" display="https://mulka2.com/lapcenter/lapcombat2/runner.jsp?event=4656&amp;file=2&amp;runner=165"/>
    <hyperlink ref="B12" r:id="rId8" display="https://mulka2.com/lapcenter/lapcombat2/runner.jsp?event=4656&amp;file=2&amp;runner=166"/>
    <hyperlink ref="B13" r:id="rId9" display="https://mulka2.com/lapcenter/lapcombat2/runner.jsp?event=4656&amp;file=2&amp;runner=167"/>
    <hyperlink ref="B14" r:id="rId10" display="https://mulka2.com/lapcenter/lapcombat2/runner.jsp?event=4656&amp;file=2&amp;runner=168"/>
    <hyperlink ref="B15" r:id="rId11" display="https://mulka2.com/lapcenter/lapcombat2/runner.jsp?event=4656&amp;file=2&amp;runner=169"/>
    <hyperlink ref="B16" r:id="rId12" display="https://mulka2.com/lapcenter/lapcombat2/runner.jsp?event=4656&amp;file=2&amp;runner=170"/>
    <hyperlink ref="B17" r:id="rId13" display="https://mulka2.com/lapcenter/lapcombat2/runner.jsp?event=4656&amp;file=2&amp;runner=171"/>
    <hyperlink ref="B18" r:id="rId14" display="https://mulka2.com/lapcenter/lapcombat2/runner.jsp?event=4656&amp;file=2&amp;runner=172"/>
    <hyperlink ref="B19" r:id="rId15" display="https://mulka2.com/lapcenter/lapcombat2/runner.jsp?event=4656&amp;file=2&amp;runner=173"/>
    <hyperlink ref="B20" r:id="rId16" display="https://mulka2.com/lapcenter/lapcombat2/runner.jsp?event=4656&amp;file=2&amp;runner=174"/>
    <hyperlink ref="B21" r:id="rId17" display="https://mulka2.com/lapcenter/lapcombat2/runner.jsp?event=4656&amp;file=2&amp;runner=175"/>
    <hyperlink ref="B22" r:id="rId18" display="https://mulka2.com/lapcenter/lapcombat2/runner.jsp?event=4656&amp;file=2&amp;runner=176"/>
    <hyperlink ref="B23" r:id="rId19" display="https://mulka2.com/lapcenter/lapcombat2/runner.jsp?event=4656&amp;file=2&amp;runner=177"/>
    <hyperlink ref="B24" r:id="rId20" display="https://mulka2.com/lapcenter/lapcombat2/runner.jsp?event=4656&amp;file=2&amp;runner=178"/>
    <hyperlink ref="B25" r:id="rId21" display="https://mulka2.com/lapcenter/lapcombat2/runner.jsp?event=4656&amp;file=2&amp;runner=179"/>
    <hyperlink ref="B26" r:id="rId22" display="https://mulka2.com/lapcenter/lapcombat2/runner.jsp?event=4656&amp;file=2&amp;runner=180"/>
    <hyperlink ref="B27" r:id="rId23" display="https://mulka2.com/lapcenter/lapcombat2/runner.jsp?event=4656&amp;file=2&amp;runner=181"/>
    <hyperlink ref="B28" r:id="rId24" display="https://mulka2.com/lapcenter/lapcombat2/runner.jsp?event=4656&amp;file=2&amp;runner=182"/>
    <hyperlink ref="B29" r:id="rId25" display="https://mulka2.com/lapcenter/lapcombat2/runner.jsp?event=4656&amp;file=2&amp;runner=183"/>
    <hyperlink ref="B30" r:id="rId26" display="https://mulka2.com/lapcenter/lapcombat2/runner.jsp?event=4656&amp;file=2&amp;runner=184"/>
    <hyperlink ref="B31" r:id="rId27" display="https://mulka2.com/lapcenter/lapcombat2/runner.jsp?event=4656&amp;file=2&amp;runner=185"/>
    <hyperlink ref="B32" r:id="rId28" display="https://mulka2.com/lapcenter/lapcombat2/runner.jsp?event=4656&amp;file=2&amp;runner=186"/>
    <hyperlink ref="B33" r:id="rId29" display="https://mulka2.com/lapcenter/lapcombat2/runner.jsp?event=4656&amp;file=2&amp;runner=187"/>
    <hyperlink ref="B34" r:id="rId30" display="https://mulka2.com/lapcenter/lapcombat2/runner.jsp?event=4656&amp;file=2&amp;runner=188"/>
    <hyperlink ref="B35" r:id="rId31" display="https://mulka2.com/lapcenter/lapcombat2/runner.jsp?event=4656&amp;file=2&amp;runner=189"/>
    <hyperlink ref="B36" r:id="rId32" display="https://mulka2.com/lapcenter/lapcombat2/runner.jsp?event=4656&amp;file=2&amp;runner=190"/>
    <hyperlink ref="B37" r:id="rId33" display="https://mulka2.com/lapcenter/lapcombat2/runner.jsp?event=4656&amp;file=2&amp;runner=191"/>
    <hyperlink ref="B38" r:id="rId34" display="https://mulka2.com/lapcenter/lapcombat2/runner.jsp?event=4656&amp;file=2&amp;runner=192"/>
    <hyperlink ref="B39" r:id="rId35" display="https://mulka2.com/lapcenter/lapcombat2/runner.jsp?event=4656&amp;file=2&amp;runner=193"/>
    <hyperlink ref="B40" r:id="rId36" display="https://mulka2.com/lapcenter/lapcombat2/runner.jsp?event=4656&amp;file=2&amp;runner=194"/>
    <hyperlink ref="B41" r:id="rId37" display="https://mulka2.com/lapcenter/lapcombat2/runner.jsp?event=4656&amp;file=2&amp;runner=195"/>
    <hyperlink ref="B42" r:id="rId38" display="https://mulka2.com/lapcenter/lapcombat2/runner.jsp?event=4656&amp;file=2&amp;runner=196"/>
    <hyperlink ref="B43" r:id="rId39" display="https://mulka2.com/lapcenter/lapcombat2/runner.jsp?event=4656&amp;file=2&amp;runner=197"/>
    <hyperlink ref="B44" r:id="rId40" display="https://mulka2.com/lapcenter/lapcombat2/runner.jsp?event=4656&amp;file=2&amp;runner=198"/>
    <hyperlink ref="B45" r:id="rId41" display="https://mulka2.com/lapcenter/lapcombat2/runner.jsp?event=4656&amp;file=2&amp;runner=199"/>
    <hyperlink ref="B46" r:id="rId42" display="https://mulka2.com/lapcenter/lapcombat2/runner.jsp?event=4656&amp;file=2&amp;runner=200"/>
    <hyperlink ref="B47" r:id="rId43" display="https://mulka2.com/lapcenter/lapcombat2/runner.jsp?event=4656&amp;file=2&amp;runner=201"/>
    <hyperlink ref="B48" r:id="rId44" display="https://mulka2.com/lapcenter/lapcombat2/runner.jsp?event=4656&amp;file=2&amp;runner=202"/>
    <hyperlink ref="B49" r:id="rId45" display="https://mulka2.com/lapcenter/lapcombat2/runner.jsp?event=4656&amp;file=2&amp;runner=203"/>
    <hyperlink ref="B50" r:id="rId46" display="https://mulka2.com/lapcenter/lapcombat2/runner.jsp?event=4656&amp;file=2&amp;runner=204"/>
    <hyperlink ref="B51" r:id="rId47" display="https://mulka2.com/lapcenter/lapcombat2/runner.jsp?event=4656&amp;file=2&amp;runner=205"/>
    <hyperlink ref="B52" r:id="rId48" display="https://mulka2.com/lapcenter/lapcombat2/runner.jsp?event=4656&amp;file=2&amp;runner=206"/>
    <hyperlink ref="B53" r:id="rId49" display="https://mulka2.com/lapcenter/lapcombat2/runner.jsp?event=4656&amp;file=2&amp;runner=207"/>
    <hyperlink ref="B54" r:id="rId50" display="https://mulka2.com/lapcenter/lapcombat2/runner.jsp?event=4656&amp;file=2&amp;runner=208"/>
    <hyperlink ref="B55" r:id="rId51" display="https://mulka2.com/lapcenter/lapcombat2/runner.jsp?event=4656&amp;file=2&amp;runner=209"/>
    <hyperlink ref="B56" r:id="rId52" display="https://mulka2.com/lapcenter/lapcombat2/runner.jsp?event=4656&amp;file=2&amp;runner=210"/>
    <hyperlink ref="B57" r:id="rId53" display="https://mulka2.com/lapcenter/lapcombat2/runner.jsp?event=4656&amp;file=2&amp;runner=212"/>
    <hyperlink ref="B58" r:id="rId54" display="https://mulka2.com/lapcenter/lapcombat2/runner.jsp?event=4656&amp;file=2&amp;runner=211"/>
    <hyperlink ref="B59" r:id="rId55" display="https://mulka2.com/lapcenter/lapcombat2/runner.jsp?event=4656&amp;file=2&amp;runner=213"/>
    <hyperlink ref="B60" r:id="rId56" display="https://mulka2.com/lapcenter/lapcombat2/runner.jsp?event=4656&amp;file=2&amp;runner=214"/>
    <hyperlink ref="B61" r:id="rId57" display="https://mulka2.com/lapcenter/lapcombat2/runner.jsp?event=4656&amp;file=2&amp;runner=216"/>
    <hyperlink ref="B62" r:id="rId58" display="https://mulka2.com/lapcenter/lapcombat2/runner.jsp?event=4656&amp;file=2&amp;runner=215"/>
    <hyperlink ref="B63" r:id="rId59" display="https://mulka2.com/lapcenter/lapcombat2/runner.jsp?event=4656&amp;file=2&amp;runner=217"/>
    <hyperlink ref="B64" r:id="rId60" display="https://mulka2.com/lapcenter/lapcombat2/runner.jsp?event=4656&amp;file=2&amp;runner=218"/>
    <hyperlink ref="B65" r:id="rId61" display="https://mulka2.com/lapcenter/lapcombat2/runner.jsp?event=4656&amp;file=2&amp;runner=219"/>
    <hyperlink ref="B66" r:id="rId62" display="https://mulka2.com/lapcenter/lapcombat2/runner.jsp?event=4656&amp;file=2&amp;runner=93"/>
    <hyperlink ref="B67" r:id="rId63" display="https://mulka2.com/lapcenter/lapcombat2/runner.jsp?event=4619&amp;file=1&amp;runner=113"/>
    <hyperlink ref="B68" r:id="rId64" display="https://mulka2.com/lapcenter/lapcombat2/runner.jsp?event=4619&amp;file=1&amp;runner=114"/>
    <hyperlink ref="B69" r:id="rId65" display="https://mulka2.com/lapcenter/lapcombat2/runner.jsp?event=4619&amp;file=1&amp;runner=115"/>
    <hyperlink ref="B70" r:id="rId66" display="https://mulka2.com/lapcenter/lapcombat2/runner.jsp?event=4619&amp;file=1&amp;runner=116"/>
    <hyperlink ref="B71" r:id="rId67" display="https://mulka2.com/lapcenter/lapcombat2/runner.jsp?event=4619&amp;file=1&amp;runner=117"/>
    <hyperlink ref="B72" r:id="rId68" display="https://mulka2.com/lapcenter/lapcombat2/runner.jsp?event=4619&amp;file=1&amp;runner=118"/>
    <hyperlink ref="B73" r:id="rId69" display="https://mulka2.com/lapcenter/lapcombat2/runner.jsp?event=4619&amp;file=1&amp;runner=119"/>
    <hyperlink ref="B74" r:id="rId70" display="https://mulka2.com/lapcenter/lapcombat2/runner.jsp?event=4619&amp;file=1&amp;runner=120"/>
    <hyperlink ref="B75" r:id="rId71" display="https://mulka2.com/lapcenter/lapcombat2/runner.jsp?event=4619&amp;file=1&amp;runner=121"/>
    <hyperlink ref="B76" r:id="rId72" display="https://mulka2.com/lapcenter/lapcombat2/runner.jsp?event=4619&amp;file=1&amp;runner=122"/>
    <hyperlink ref="B77" r:id="rId73" display="https://mulka2.com/lapcenter/lapcombat2/runner.jsp?event=4619&amp;file=1&amp;runner=123"/>
    <hyperlink ref="B78" r:id="rId74" display="https://mulka2.com/lapcenter/lapcombat2/runner.jsp?event=4619&amp;file=1&amp;runner=124"/>
    <hyperlink ref="B79" r:id="rId75" display="https://mulka2.com/lapcenter/lapcombat2/runner.jsp?event=4619&amp;file=1&amp;runner=125"/>
    <hyperlink ref="B80" r:id="rId76" display="https://mulka2.com/lapcenter/lapcombat2/runner.jsp?event=4619&amp;file=1&amp;runner=126"/>
    <hyperlink ref="B81" r:id="rId77" display="https://mulka2.com/lapcenter/lapcombat2/runner.jsp?event=4619&amp;file=1&amp;runner=127"/>
    <hyperlink ref="B82" r:id="rId78" display="https://mulka2.com/lapcenter/lapcombat2/runner.jsp?event=4619&amp;file=1&amp;runner=128"/>
    <hyperlink ref="B83" r:id="rId79" display="https://mulka2.com/lapcenter/lapcombat2/runner.jsp?event=4619&amp;file=1&amp;runner=129"/>
    <hyperlink ref="B84" r:id="rId80" display="https://mulka2.com/lapcenter/lapcombat2/runner.jsp?event=4619&amp;file=1&amp;runner=130"/>
    <hyperlink ref="B85" r:id="rId81" display="https://mulka2.com/lapcenter/lapcombat2/runner.jsp?event=4619&amp;file=1&amp;runner=132"/>
    <hyperlink ref="B86" r:id="rId82" display="https://mulka2.com/lapcenter/lapcombat2/runner.jsp?event=4619&amp;file=1&amp;runner=131"/>
    <hyperlink ref="B87" r:id="rId83" display="https://mulka2.com/lapcenter/lapcombat2/runner.jsp?event=4619&amp;file=1&amp;runner=133"/>
    <hyperlink ref="B88" r:id="rId84" display="https://mulka2.com/lapcenter/lapcombat2/runner.jsp?event=4619&amp;file=1&amp;runner=134"/>
    <hyperlink ref="B89" r:id="rId85" display="https://mulka2.com/lapcenter/lapcombat2/runner.jsp?event=4619&amp;file=1&amp;runner=135"/>
    <hyperlink ref="B90" r:id="rId86" display="https://mulka2.com/lapcenter/lapcombat2/runner.jsp?event=4619&amp;file=1&amp;runner=136"/>
    <hyperlink ref="B91" r:id="rId87" display="https://mulka2.com/lapcenter/lapcombat2/runner.jsp?event=4619&amp;file=1&amp;runner=137"/>
    <hyperlink ref="B92" r:id="rId88" display="https://mulka2.com/lapcenter/lapcombat2/runner.jsp?event=4619&amp;file=1&amp;runner=138"/>
    <hyperlink ref="B93" r:id="rId89" display="https://mulka2.com/lapcenter/lapcombat2/runner.jsp?event=4619&amp;file=1&amp;runner=139"/>
    <hyperlink ref="B94" r:id="rId90" display="https://mulka2.com/lapcenter/lapcombat2/runner.jsp?event=4619&amp;file=1&amp;runner=140"/>
    <hyperlink ref="B95" r:id="rId91" display="https://mulka2.com/lapcenter/lapcombat2/runner.jsp?event=4619&amp;file=1&amp;runner=141"/>
    <hyperlink ref="B96" r:id="rId92" display="https://mulka2.com/lapcenter/lapcombat2/runner.jsp?event=4619&amp;file=1&amp;runner=142"/>
    <hyperlink ref="B97" r:id="rId93" display="https://mulka2.com/lapcenter/lapcombat2/runner.jsp?event=4619&amp;file=1&amp;runner=143"/>
    <hyperlink ref="B98" r:id="rId94" display="https://mulka2.com/lapcenter/lapcombat2/runner.jsp?event=4619&amp;file=1&amp;runner=144"/>
    <hyperlink ref="B99" r:id="rId95" display="https://mulka2.com/lapcenter/lapcombat2/runner.jsp?event=4619&amp;file=1&amp;runner=145"/>
    <hyperlink ref="B100" r:id="rId96" display="https://mulka2.com/lapcenter/lapcombat2/runner.jsp?event=4619&amp;file=1&amp;runner=146"/>
    <hyperlink ref="B101" r:id="rId97" display="https://mulka2.com/lapcenter/lapcombat2/runner.jsp?event=4619&amp;file=1&amp;runner=147"/>
    <hyperlink ref="B102" r:id="rId98" display="https://mulka2.com/lapcenter/lapcombat2/runner.jsp?event=4619&amp;file=1&amp;runner=148"/>
    <hyperlink ref="B103" r:id="rId99" display="https://mulka2.com/lapcenter/lapcombat2/runner.jsp?event=4619&amp;file=1&amp;runner=149"/>
    <hyperlink ref="B104" r:id="rId100" display="https://mulka2.com/lapcenter/lapcombat2/runner.jsp?event=4619&amp;file=1&amp;runner=150"/>
    <hyperlink ref="B105" r:id="rId101" display="https://mulka2.com/lapcenter/lapcombat2/runner.jsp?event=4619&amp;file=1&amp;runner=151"/>
    <hyperlink ref="B106" r:id="rId102" display="https://mulka2.com/lapcenter/lapcombat2/runner.jsp?event=4619&amp;file=1&amp;runner=152"/>
    <hyperlink ref="B107" r:id="rId103" display="https://mulka2.com/lapcenter/lapcombat2/runner.jsp?event=4619&amp;file=1&amp;runner=153"/>
    <hyperlink ref="B108" r:id="rId104" display="https://mulka2.com/lapcenter/lapcombat2/runner.jsp?event=4619&amp;file=1&amp;runner=154"/>
    <hyperlink ref="B109" r:id="rId105" display="https://mulka2.com/lapcenter/lapcombat2/runner.jsp?event=4619&amp;file=1&amp;runner=155"/>
    <hyperlink ref="B110" r:id="rId106" display="https://mulka2.com/lapcenter/lapcombat2/runner.jsp?event=4619&amp;file=1&amp;runner=156"/>
    <hyperlink ref="B111" r:id="rId107" display="https://mulka2.com/lapcenter/lapcombat2/runner.jsp?event=4619&amp;file=1&amp;runner=157"/>
    <hyperlink ref="B112" r:id="rId108" display="https://mulka2.com/lapcenter/lapcombat2/runner.jsp?event=4619&amp;file=1&amp;runner=158"/>
    <hyperlink ref="B113" r:id="rId109" display="https://mulka2.com/lapcenter/lapcombat2/runner.jsp?event=4619&amp;file=1&amp;runner=159"/>
    <hyperlink ref="B114" r:id="rId110" display="https://mulka2.com/lapcenter/lapcombat2/runner.jsp?event=4619&amp;file=1&amp;runner=160"/>
    <hyperlink ref="B115" r:id="rId111" display="https://mulka2.com/lapcenter/lapcombat2/runner.jsp?event=4619&amp;file=1&amp;runner=161"/>
    <hyperlink ref="B116" r:id="rId112" display="https://mulka2.com/lapcenter/lapcombat2/runner.jsp?event=4619&amp;file=1&amp;runner=162"/>
    <hyperlink ref="B117" r:id="rId113" display="https://mulka2.com/lapcenter/lapcombat2/runner.jsp?event=4619&amp;file=1&amp;runner=163"/>
    <hyperlink ref="B118" r:id="rId114" display="https://mulka2.com/lapcenter/lapcombat2/runner.jsp?event=4619&amp;file=1&amp;runner=164"/>
    <hyperlink ref="B119" r:id="rId115" display="https://mulka2.com/lapcenter/lapcombat2/runner.jsp?event=4619&amp;file=1&amp;runner=165"/>
    <hyperlink ref="B120" r:id="rId116" display="https://mulka2.com/lapcenter/lapcombat2/runner.jsp?event=4619&amp;file=1&amp;runner=166"/>
    <hyperlink ref="B121" r:id="rId117" display="https://mulka2.com/lapcenter/lapcombat2/runner.jsp?event=4619&amp;file=1&amp;runner=167"/>
    <hyperlink ref="B122" r:id="rId118" display="https://mulka2.com/lapcenter/lapcombat2/runner.jsp?event=4619&amp;file=1&amp;runner=168"/>
    <hyperlink ref="B123" r:id="rId119" display="https://mulka2.com/lapcenter/lapcombat2/runner.jsp?event=4619&amp;file=1&amp;runner=169"/>
    <hyperlink ref="B124" r:id="rId120" display="https://mulka2.com/lapcenter/lapcombat2/runner.jsp?event=4619&amp;file=1&amp;runner=170"/>
    <hyperlink ref="B125" r:id="rId121" display="https://mulka2.com/lapcenter/lapcombat2/runner.jsp?event=4619&amp;file=1&amp;runner=171"/>
    <hyperlink ref="B126" r:id="rId122" display="https://mulka2.com/lapcenter/lapcombat2/runner.jsp?event=4619&amp;file=1&amp;runner=172"/>
    <hyperlink ref="B127" r:id="rId123" display="https://mulka2.com/lapcenter/lapcombat2/runner.jsp?event=4619&amp;file=1&amp;runner=173"/>
    <hyperlink ref="B128" r:id="rId124" display="https://mulka2.com/lapcenter/lapcombat2/runner.jsp?event=4619&amp;file=1&amp;runner=174"/>
    <hyperlink ref="B129" r:id="rId125" display="https://mulka2.com/lapcenter/lapcombat2/runner.jsp?event=4619&amp;file=1&amp;runner=0"/>
    <hyperlink ref="B130" r:id="rId126" display="https://mulka2.com/lapcenter/lapcombat2/runner.jsp?event=4619&amp;file=1&amp;runner=1"/>
    <hyperlink ref="B131" r:id="rId127" display="https://mulka2.com/lapcenter/lapcombat2/runner.jsp?event=4619&amp;file=1&amp;runner=2"/>
    <hyperlink ref="B132" r:id="rId128" display="https://mulka2.com/lapcenter/lapcombat2/runner.jsp?event=4619&amp;file=1&amp;runner=3"/>
    <hyperlink ref="B133" r:id="rId129" display="https://mulka2.com/lapcenter/lapcombat2/runner.jsp?event=4619&amp;file=1&amp;runner=4"/>
    <hyperlink ref="B134" r:id="rId130" display="https://mulka2.com/lapcenter/lapcombat2/runner.jsp?event=4619&amp;file=1&amp;runner=5"/>
    <hyperlink ref="B135" r:id="rId131" display="https://mulka2.com/lapcenter/lapcombat2/runner.jsp?event=4619&amp;file=1&amp;runner=6"/>
    <hyperlink ref="B136" r:id="rId132" display="https://mulka2.com/lapcenter/lapcombat2/runner.jsp?event=4619&amp;file=1&amp;runner=7"/>
    <hyperlink ref="B137" r:id="rId133" display="https://mulka2.com/lapcenter/lapcombat2/runner.jsp?event=4619&amp;file=1&amp;runner=8"/>
    <hyperlink ref="B138" r:id="rId134" display="https://mulka2.com/lapcenter/lapcombat2/runner.jsp?event=4619&amp;file=1&amp;runner=9"/>
    <hyperlink ref="B139" r:id="rId135" display="https://mulka2.com/lapcenter/lapcombat2/runner.jsp?event=4619&amp;file=1&amp;runner=10"/>
    <hyperlink ref="B140" r:id="rId136" display="https://mulka2.com/lapcenter/lapcombat2/runner.jsp?event=4619&amp;file=1&amp;runner=11"/>
    <hyperlink ref="B141" r:id="rId137" display="https://mulka2.com/lapcenter/lapcombat2/runner.jsp?event=4619&amp;file=1&amp;runner=12"/>
    <hyperlink ref="B142" r:id="rId138" display="https://mulka2.com/lapcenter/lapcombat2/runner.jsp?event=4619&amp;file=1&amp;runner=13"/>
    <hyperlink ref="B143" r:id="rId139" display="https://mulka2.com/lapcenter/lapcombat2/runner.jsp?event=4619&amp;file=1&amp;runner=14"/>
    <hyperlink ref="B144" r:id="rId140" display="https://mulka2.com/lapcenter/lapcombat2/runner.jsp?event=4619&amp;file=1&amp;runner=15"/>
    <hyperlink ref="B145" r:id="rId141" display="https://mulka2.com/lapcenter/lapcombat2/runner.jsp?event=4619&amp;file=1&amp;runner=16"/>
    <hyperlink ref="B146" r:id="rId142" display="https://mulka2.com/lapcenter/lapcombat2/runner.jsp?event=4619&amp;file=1&amp;runner=17"/>
    <hyperlink ref="B147" r:id="rId143" display="https://mulka2.com/lapcenter/lapcombat2/runner.jsp?event=4619&amp;file=1&amp;runner=18"/>
    <hyperlink ref="B148" r:id="rId144" display="https://mulka2.com/lapcenter/lapcombat2/runner.jsp?event=4619&amp;file=1&amp;runner=19"/>
    <hyperlink ref="B149" r:id="rId145" display="https://mulka2.com/lapcenter/lapcombat2/runner.jsp?event=4619&amp;file=1&amp;runner=20"/>
    <hyperlink ref="B150" r:id="rId146" display="https://mulka2.com/lapcenter/lapcombat2/runner.jsp?event=4619&amp;file=1&amp;runner=21"/>
    <hyperlink ref="B151" r:id="rId147" display="https://mulka2.com/lapcenter/lapcombat2/runner.jsp?event=4619&amp;file=1&amp;runner=22"/>
    <hyperlink ref="B152" r:id="rId148" display="https://mulka2.com/lapcenter/lapcombat2/runner.jsp?event=4619&amp;file=1&amp;runner=23"/>
    <hyperlink ref="B153" r:id="rId149" display="https://mulka2.com/lapcenter/lapcombat2/runner.jsp?event=4619&amp;file=1&amp;runner=24"/>
    <hyperlink ref="B154" r:id="rId150" display="https://mulka2.com/lapcenter/lapcombat2/runner.jsp?event=4619&amp;file=1&amp;runner=25"/>
    <hyperlink ref="B155" r:id="rId151" display="https://mulka2.com/lapcenter/lapcombat2/runner.jsp?event=4619&amp;file=1&amp;runner=26"/>
    <hyperlink ref="B156" r:id="rId152" display="https://mulka2.com/lapcenter/lapcombat2/runner.jsp?event=4619&amp;file=1&amp;runner=27"/>
    <hyperlink ref="B157" r:id="rId153" display="https://mulka2.com/lapcenter/lapcombat2/runner.jsp?event=4619&amp;file=1&amp;runner=28"/>
    <hyperlink ref="B158" r:id="rId154" display="https://mulka2.com/lapcenter/lapcombat2/runner.jsp?event=4619&amp;file=1&amp;runner=29"/>
    <hyperlink ref="B159" r:id="rId155" display="https://mulka2.com/lapcenter/lapcombat2/runner.jsp?event=4619&amp;file=1&amp;runner=30"/>
    <hyperlink ref="B160" r:id="rId156" display="https://mulka2.com/lapcenter/lapcombat2/runner.jsp?event=4619&amp;file=1&amp;runner=31"/>
    <hyperlink ref="B161" r:id="rId157" display="https://mulka2.com/lapcenter/lapcombat2/runner.jsp?event=4619&amp;file=1&amp;runner=32"/>
    <hyperlink ref="B162" r:id="rId158" display="https://mulka2.com/lapcenter/lapcombat2/runner.jsp?event=4619&amp;file=1&amp;runner=33"/>
    <hyperlink ref="B163" r:id="rId159" display="https://mulka2.com/lapcenter/lapcombat2/runner.jsp?event=4619&amp;file=1&amp;runner=34"/>
    <hyperlink ref="B164" r:id="rId160" display="https://mulka2.com/lapcenter/lapcombat2/runner.jsp?event=4619&amp;file=1&amp;runner=35"/>
    <hyperlink ref="B165" r:id="rId161" display="https://mulka2.com/lapcenter/lapcombat2/runner.jsp?event=4619&amp;file=1&amp;runner=36"/>
    <hyperlink ref="B166" r:id="rId162" display="https://mulka2.com/lapcenter/lapcombat2/runner.jsp?event=4619&amp;file=1&amp;runner=37"/>
    <hyperlink ref="B167" r:id="rId163" display="https://mulka2.com/lapcenter/lapcombat2/runner.jsp?event=4619&amp;file=1&amp;runner=38"/>
    <hyperlink ref="B168" r:id="rId164" display="https://mulka2.com/lapcenter/lapcombat2/runner.jsp?event=4619&amp;file=1&amp;runner=39"/>
    <hyperlink ref="B169" r:id="rId165" display="https://mulka2.com/lapcenter/lapcombat2/runner.jsp?event=4619&amp;file=1&amp;runner=40"/>
    <hyperlink ref="B170" r:id="rId166" display="https://mulka2.com/lapcenter/lapcombat2/runner.jsp?event=4619&amp;file=1&amp;runner=41"/>
    <hyperlink ref="B171" r:id="rId167" display="https://mulka2.com/lapcenter/lapcombat2/runner.jsp?event=4619&amp;file=1&amp;runner=42"/>
    <hyperlink ref="B172" r:id="rId168" display="https://mulka2.com/lapcenter/lapcombat2/runner.jsp?event=4619&amp;file=1&amp;runner=43"/>
    <hyperlink ref="B173" r:id="rId169" display="https://mulka2.com/lapcenter/lapcombat2/runner.jsp?event=4619&amp;file=1&amp;runner=44"/>
    <hyperlink ref="B174" r:id="rId170" display="https://mulka2.com/lapcenter/lapcombat2/runner.jsp?event=4619&amp;file=1&amp;runner=45"/>
    <hyperlink ref="B175" r:id="rId171" display="https://mulka2.com/lapcenter/lapcombat2/runner.jsp?event=4619&amp;file=1&amp;runner=46"/>
    <hyperlink ref="B176" r:id="rId172" display="https://mulka2.com/lapcenter/lapcombat2/runner.jsp?event=4619&amp;file=1&amp;runner=47"/>
    <hyperlink ref="B177" r:id="rId173" display="https://mulka2.com/lapcenter/lapcombat2/runner.jsp?event=4619&amp;file=1&amp;runner=48"/>
    <hyperlink ref="B178" r:id="rId174" display="https://mulka2.com/lapcenter/lapcombat2/runner.jsp?event=4619&amp;file=1&amp;runner=49"/>
    <hyperlink ref="B179" r:id="rId175" display="https://mulka2.com/lapcenter/lapcombat2/runner.jsp?event=4619&amp;file=1&amp;runner=50"/>
    <hyperlink ref="B180" r:id="rId176" display="https://mulka2.com/lapcenter/lapcombat2/runner.jsp?event=4619&amp;file=1&amp;runner=290"/>
    <hyperlink ref="B181" r:id="rId177" display="https://mulka2.com/lapcenter/lapcombat2/runner.jsp?event=4619&amp;file=1&amp;runner=289"/>
    <hyperlink ref="B182" r:id="rId178" display="https://mulka2.com/lapcenter/lapcombat2/runner.jsp?event=4619&amp;file=1&amp;runner=291"/>
    <hyperlink ref="B183" r:id="rId179" display="https://mulka2.com/lapcenter/lapcombat2/runner.jsp?event=4619&amp;file=1&amp;runner=292"/>
    <hyperlink ref="B184" r:id="rId180" display="https://mulka2.com/lapcenter/lapcombat2/runner.jsp?event=4619&amp;file=1&amp;runner=293"/>
    <hyperlink ref="B185" r:id="rId181" display="https://mulka2.com/lapcenter/lapcombat2/runner.jsp?event=4619&amp;file=1&amp;runner=294"/>
    <hyperlink ref="B186" r:id="rId182" display="https://mulka2.com/lapcenter/lapcombat2/runner.jsp?event=4619&amp;file=1&amp;runner=295"/>
    <hyperlink ref="B187" r:id="rId183" display="https://mulka2.com/lapcenter/lapcombat2/runner.jsp?event=4619&amp;file=1&amp;runner=296"/>
    <hyperlink ref="B188" r:id="rId184" display="https://mulka2.com/lapcenter/lapcombat2/runner.jsp?event=4619&amp;file=1&amp;runner=297"/>
    <hyperlink ref="B189" r:id="rId185" display="https://mulka2.com/lapcenter/lapcombat2/runner.jsp?event=4619&amp;file=1&amp;runner=298"/>
    <hyperlink ref="B190" r:id="rId186" display="https://mulka2.com/lapcenter/lapcombat2/runner.jsp?event=4619&amp;file=1&amp;runner=299"/>
    <hyperlink ref="B191" r:id="rId187" display="https://mulka2.com/lapcenter/lapcombat2/runner.jsp?event=4619&amp;file=1&amp;runner=300"/>
    <hyperlink ref="B192" r:id="rId188" display="https://mulka2.com/lapcenter/lapcombat2/runner.jsp?event=4619&amp;file=1&amp;runner=301"/>
    <hyperlink ref="B193" r:id="rId189" display="https://mulka2.com/lapcenter/lapcombat2/runner.jsp?event=4619&amp;file=1&amp;runner=302"/>
    <hyperlink ref="B194" r:id="rId190" display="https://mulka2.com/lapcenter/lapcombat2/runner.jsp?event=4619&amp;file=1&amp;runner=303"/>
    <hyperlink ref="B195" r:id="rId191" display="https://mulka2.com/lapcenter/lapcombat2/runner.jsp?event=4619&amp;file=1&amp;runner=304"/>
    <hyperlink ref="B196" r:id="rId192" display="https://mulka2.com/lapcenter/lapcombat2/runner.jsp?event=4619&amp;file=1&amp;runner=305"/>
    <hyperlink ref="B197" r:id="rId193" display="https://mulka2.com/lapcenter/lapcombat2/runner.jsp?event=4619&amp;file=1&amp;runner=306"/>
    <hyperlink ref="B198" r:id="rId194" display="https://mulka2.com/lapcenter/lapcombat2/runner.jsp?event=4619&amp;file=1&amp;runner=307"/>
    <hyperlink ref="B199" r:id="rId195" display="https://mulka2.com/lapcenter/lapcombat2/runner.jsp?event=4619&amp;file=1&amp;runner=308"/>
    <hyperlink ref="B200" r:id="rId196" display="https://mulka2.com/lapcenter/lapcombat2/runner.jsp?event=4619&amp;file=1&amp;runner=309"/>
    <hyperlink ref="B201" r:id="rId197" display="https://mulka2.com/lapcenter/lapcombat2/runner.jsp?event=4619&amp;file=1&amp;runner=310"/>
    <hyperlink ref="B202" r:id="rId198" display="https://mulka2.com/lapcenter/lapcombat2/runner.jsp?event=4619&amp;file=1&amp;runner=311"/>
    <hyperlink ref="B203" r:id="rId199" display="https://mulka2.com/lapcenter/lapcombat2/runner.jsp?event=4619&amp;file=1&amp;runner=312"/>
    <hyperlink ref="B204" r:id="rId200" display="https://mulka2.com/lapcenter/lapcombat2/runner.jsp?event=4619&amp;file=1&amp;runner=313"/>
    <hyperlink ref="B205" r:id="rId201" display="https://mulka2.com/lapcenter/lapcombat2/runner.jsp?event=4619&amp;file=1&amp;runner=314"/>
    <hyperlink ref="B206" r:id="rId202" display="https://mulka2.com/lapcenter/lapcombat2/runner.jsp?event=4619&amp;file=1&amp;runner=315"/>
    <hyperlink ref="B207" r:id="rId203" display="https://mulka2.com/lapcenter/lapcombat2/runner.jsp?event=4619&amp;file=1&amp;runner=317"/>
    <hyperlink ref="B208" r:id="rId204" display="https://mulka2.com/lapcenter/lapcombat2/runner.jsp?event=4619&amp;file=1&amp;runner=316"/>
    <hyperlink ref="B209" r:id="rId205" display="https://mulka2.com/lapcenter/lapcombat2/runner.jsp?event=4619&amp;file=1&amp;runner=318"/>
    <hyperlink ref="B210" r:id="rId206" display="https://mulka2.com/lapcenter/lapcombat2/runner.jsp?event=4619&amp;file=1&amp;runner=319"/>
    <hyperlink ref="B211" r:id="rId207" display="https://mulka2.com/lapcenter/lapcombat2/runner.jsp?event=4619&amp;file=1&amp;runner=320"/>
  </hyperlinks>
  <pageMargins left="0.7" right="0.7" top="0.75" bottom="0.75" header="0.3" footer="0.3"/>
  <pageSetup paperSize="9" orientation="portrait" horizontalDpi="4294967293" verticalDpi="0" r:id="rId20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72"/>
  <sheetViews>
    <sheetView workbookViewId="0">
      <selection activeCell="F5" sqref="F5:F22"/>
    </sheetView>
  </sheetViews>
  <sheetFormatPr defaultRowHeight="13.5" x14ac:dyDescent="0.15"/>
  <cols>
    <col min="2" max="2" width="15.125" customWidth="1"/>
    <col min="3" max="3" width="9.75" customWidth="1"/>
    <col min="5" max="5" width="13.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163</v>
      </c>
      <c r="C5" s="1">
        <v>1</v>
      </c>
      <c r="D5" s="6">
        <v>6.8333333333333343E-2</v>
      </c>
      <c r="E5" s="3" t="s">
        <v>297</v>
      </c>
      <c r="F5">
        <f>ROUNDUP((VLOOKUP(G5,$K$5:$N$10,2,FALSE)-D5)*10/VLOOKUP(G5,$K$5:$N$10,3,FALSE)+50,3)</f>
        <v>61.963999999999999</v>
      </c>
      <c r="G5" t="s">
        <v>829</v>
      </c>
      <c r="H5" s="4"/>
      <c r="I5" s="3"/>
      <c r="K5" t="s">
        <v>829</v>
      </c>
      <c r="L5" s="5">
        <f t="shared" ref="L5:L11" si="0">AVERAGEIF($G$4:$G$398,K5,$D$4:$D$398)</f>
        <v>8.7447916666666667E-2</v>
      </c>
      <c r="M5">
        <f t="array" ref="M5">_xlfn.STDEV.P(IF($G$4:$G$398=K5,$D$4:$D$398,""))</f>
        <v>1.5977360419766797E-2</v>
      </c>
    </row>
    <row r="6" spans="2:14" x14ac:dyDescent="0.15">
      <c r="B6" s="4" t="s">
        <v>46</v>
      </c>
      <c r="C6" s="1">
        <v>2</v>
      </c>
      <c r="D6" s="6">
        <v>7.075231481481481E-2</v>
      </c>
      <c r="E6" s="3" t="s">
        <v>37</v>
      </c>
      <c r="F6">
        <f t="shared" ref="F6:F22" si="1">ROUNDUP((VLOOKUP(G6,$K$5:$N$10,2,FALSE)-D6)*10/VLOOKUP(G6,$K$5:$N$10,3,FALSE)+50,3)</f>
        <v>60.449999999999996</v>
      </c>
      <c r="G6" t="s">
        <v>829</v>
      </c>
      <c r="H6" s="4"/>
      <c r="I6" s="3"/>
      <c r="K6" t="s">
        <v>429</v>
      </c>
      <c r="L6" s="5">
        <f t="shared" si="0"/>
        <v>7.5233624828532242E-2</v>
      </c>
      <c r="M6">
        <f t="array" ref="M6">_xlfn.STDEV.P(IF($G$4:$G$398=K6,$D$4:$D$398,""))</f>
        <v>1.178148056791301E-2</v>
      </c>
    </row>
    <row r="7" spans="2:14" x14ac:dyDescent="0.15">
      <c r="B7" s="4" t="s">
        <v>414</v>
      </c>
      <c r="C7" s="1">
        <v>3</v>
      </c>
      <c r="D7" s="6">
        <v>7.289351851851851E-2</v>
      </c>
      <c r="E7" s="3" t="s">
        <v>239</v>
      </c>
      <c r="F7">
        <f t="shared" si="1"/>
        <v>59.11</v>
      </c>
      <c r="G7" t="s">
        <v>828</v>
      </c>
      <c r="H7" s="4"/>
      <c r="I7" s="3"/>
      <c r="K7" t="s">
        <v>432</v>
      </c>
      <c r="L7" s="5">
        <f t="shared" si="0"/>
        <v>9.2545370370370389E-2</v>
      </c>
      <c r="M7">
        <f t="array" ref="M7">_xlfn.STDEV.P(IF($G$4:$G$398=K7,$D$4:$D$398,""))</f>
        <v>1.4265267087540681E-2</v>
      </c>
    </row>
    <row r="8" spans="2:14" x14ac:dyDescent="0.15">
      <c r="B8" s="4" t="s">
        <v>215</v>
      </c>
      <c r="C8" s="1">
        <v>4</v>
      </c>
      <c r="D8" s="6">
        <v>7.3148148148148143E-2</v>
      </c>
      <c r="E8" s="3" t="s">
        <v>368</v>
      </c>
      <c r="F8">
        <f t="shared" si="1"/>
        <v>58.951000000000001</v>
      </c>
      <c r="G8" t="s">
        <v>828</v>
      </c>
      <c r="H8" s="4"/>
      <c r="I8" s="3"/>
      <c r="K8" t="s">
        <v>434</v>
      </c>
      <c r="L8" s="5">
        <f t="shared" si="0"/>
        <v>8.6938090050835151E-2</v>
      </c>
      <c r="M8">
        <f t="array" ref="M8">_xlfn.STDEV.P(IF($G$4:$G$398=K8,$D$4:$D$398,""))</f>
        <v>1.5562564260400227E-2</v>
      </c>
    </row>
    <row r="9" spans="2:14" x14ac:dyDescent="0.15">
      <c r="B9" s="4" t="s">
        <v>415</v>
      </c>
      <c r="C9" s="1">
        <v>5</v>
      </c>
      <c r="D9" s="6">
        <v>7.4259259259259261E-2</v>
      </c>
      <c r="E9" s="3" t="s">
        <v>226</v>
      </c>
      <c r="F9">
        <f t="shared" si="1"/>
        <v>58.254999999999995</v>
      </c>
      <c r="G9" t="s">
        <v>828</v>
      </c>
      <c r="H9" s="4"/>
      <c r="I9" s="3"/>
      <c r="K9" t="s">
        <v>442</v>
      </c>
      <c r="L9" s="5">
        <f t="shared" si="0"/>
        <v>9.1117983217592582E-2</v>
      </c>
      <c r="M9">
        <f t="array" ref="M9">_xlfn.STDEV.P(IF($G$4:$G$398=K9,$D$4:$D$398,""))</f>
        <v>7.0088752814234526E-3</v>
      </c>
    </row>
    <row r="10" spans="2:14" x14ac:dyDescent="0.15">
      <c r="B10" s="4" t="s">
        <v>416</v>
      </c>
      <c r="C10" s="1">
        <v>6</v>
      </c>
      <c r="D10" s="6">
        <v>7.4618055555555562E-2</v>
      </c>
      <c r="E10" s="3" t="s">
        <v>274</v>
      </c>
      <c r="F10">
        <f t="shared" si="1"/>
        <v>58.030999999999999</v>
      </c>
      <c r="G10" t="s">
        <v>828</v>
      </c>
      <c r="H10" s="4"/>
      <c r="I10" s="3"/>
      <c r="K10" t="s">
        <v>834</v>
      </c>
      <c r="L10" s="5">
        <f t="shared" si="0"/>
        <v>9.9060329861111102E-2</v>
      </c>
      <c r="M10">
        <f t="array" ref="M10">_xlfn.STDEV.P(IF($G$4:$G$398=K10,$D$4:$D$398,""))</f>
        <v>1.8512809593992846E-2</v>
      </c>
    </row>
    <row r="11" spans="2:14" x14ac:dyDescent="0.15">
      <c r="B11" s="4" t="s">
        <v>417</v>
      </c>
      <c r="C11" s="1">
        <v>7</v>
      </c>
      <c r="D11" s="6">
        <v>8.0277777777777781E-2</v>
      </c>
      <c r="E11" s="3" t="s">
        <v>297</v>
      </c>
      <c r="F11">
        <f t="shared" si="1"/>
        <v>54.488</v>
      </c>
      <c r="G11" t="s">
        <v>828</v>
      </c>
      <c r="H11" s="4"/>
      <c r="I11" s="3"/>
      <c r="L11" s="5" t="e">
        <f t="shared" si="0"/>
        <v>#DIV/0!</v>
      </c>
      <c r="M11">
        <f t="array" ref="M11">_xlfn.STDEV.P(IF($G$4:$G$398=K11,$D$4:$D$398,""))</f>
        <v>0</v>
      </c>
    </row>
    <row r="12" spans="2:14" x14ac:dyDescent="0.15">
      <c r="B12" s="4" t="s">
        <v>418</v>
      </c>
      <c r="C12" s="1">
        <v>8</v>
      </c>
      <c r="D12" s="6">
        <v>8.3865740740740755E-2</v>
      </c>
      <c r="E12" s="3" t="s">
        <v>273</v>
      </c>
      <c r="F12">
        <f t="shared" si="1"/>
        <v>52.242999999999995</v>
      </c>
      <c r="G12" t="s">
        <v>828</v>
      </c>
      <c r="H12" s="4"/>
      <c r="I12" s="3"/>
    </row>
    <row r="13" spans="2:14" x14ac:dyDescent="0.15">
      <c r="B13" s="4" t="s">
        <v>419</v>
      </c>
      <c r="C13" s="1">
        <v>9</v>
      </c>
      <c r="D13" s="6">
        <v>8.4594907407407396E-2</v>
      </c>
      <c r="E13" s="3" t="s">
        <v>273</v>
      </c>
      <c r="F13">
        <f t="shared" si="1"/>
        <v>51.785999999999994</v>
      </c>
      <c r="G13" t="s">
        <v>828</v>
      </c>
      <c r="H13" s="4"/>
      <c r="I13" s="3"/>
    </row>
    <row r="14" spans="2:14" x14ac:dyDescent="0.15">
      <c r="B14" s="4" t="s">
        <v>89</v>
      </c>
      <c r="C14" s="1">
        <v>10</v>
      </c>
      <c r="D14" s="6">
        <v>8.5370370370370374E-2</v>
      </c>
      <c r="E14" s="3" t="s">
        <v>37</v>
      </c>
      <c r="F14">
        <f t="shared" si="1"/>
        <v>51.300999999999995</v>
      </c>
      <c r="G14" t="s">
        <v>828</v>
      </c>
      <c r="H14" s="4"/>
      <c r="I14" s="3"/>
    </row>
    <row r="15" spans="2:14" x14ac:dyDescent="0.15">
      <c r="B15" s="4" t="s">
        <v>420</v>
      </c>
      <c r="C15" s="1">
        <v>11</v>
      </c>
      <c r="D15" s="6">
        <v>8.6099537037037044E-2</v>
      </c>
      <c r="E15" s="3" t="s">
        <v>273</v>
      </c>
      <c r="F15">
        <f t="shared" si="1"/>
        <v>50.844000000000001</v>
      </c>
      <c r="G15" t="s">
        <v>828</v>
      </c>
      <c r="H15" s="4"/>
      <c r="I15" s="3"/>
    </row>
    <row r="16" spans="2:14" x14ac:dyDescent="0.15">
      <c r="B16" s="4" t="s">
        <v>421</v>
      </c>
      <c r="C16" s="1">
        <v>12</v>
      </c>
      <c r="D16" s="6">
        <v>9.0324074074074071E-2</v>
      </c>
      <c r="E16" s="3" t="s">
        <v>236</v>
      </c>
      <c r="F16">
        <f t="shared" si="1"/>
        <v>48.199999999999996</v>
      </c>
      <c r="G16" t="s">
        <v>828</v>
      </c>
      <c r="H16" s="4"/>
      <c r="I16" s="3"/>
    </row>
    <row r="17" spans="2:9" x14ac:dyDescent="0.15">
      <c r="B17" s="4" t="s">
        <v>124</v>
      </c>
      <c r="C17" s="1">
        <v>13</v>
      </c>
      <c r="D17" s="6">
        <v>9.3657407407407411E-2</v>
      </c>
      <c r="E17" s="3" t="s">
        <v>37</v>
      </c>
      <c r="F17">
        <f t="shared" si="1"/>
        <v>46.113999999999997</v>
      </c>
      <c r="G17" t="s">
        <v>828</v>
      </c>
      <c r="H17" s="4"/>
      <c r="I17" s="3"/>
    </row>
    <row r="18" spans="2:9" x14ac:dyDescent="0.15">
      <c r="B18" s="4" t="s">
        <v>422</v>
      </c>
      <c r="C18" s="1">
        <v>14</v>
      </c>
      <c r="D18" s="6">
        <v>9.6087962962962958E-2</v>
      </c>
      <c r="E18" s="3" t="s">
        <v>236</v>
      </c>
      <c r="F18">
        <f t="shared" si="1"/>
        <v>44.592999999999996</v>
      </c>
      <c r="G18" t="s">
        <v>828</v>
      </c>
      <c r="H18" s="4"/>
      <c r="I18" s="3"/>
    </row>
    <row r="19" spans="2:9" x14ac:dyDescent="0.15">
      <c r="B19" s="4" t="s">
        <v>127</v>
      </c>
      <c r="C19" s="1">
        <v>15</v>
      </c>
      <c r="D19" s="6">
        <v>9.6493055555555554E-2</v>
      </c>
      <c r="E19" s="3" t="s">
        <v>37</v>
      </c>
      <c r="F19">
        <f t="shared" si="1"/>
        <v>44.338999999999999</v>
      </c>
      <c r="G19" t="s">
        <v>828</v>
      </c>
      <c r="H19" s="4"/>
      <c r="I19" s="3"/>
    </row>
    <row r="20" spans="2:9" x14ac:dyDescent="0.15">
      <c r="B20" s="4" t="s">
        <v>81</v>
      </c>
      <c r="C20" s="1"/>
      <c r="D20" s="6">
        <v>0.10331018518518519</v>
      </c>
      <c r="E20" s="3" t="s">
        <v>37</v>
      </c>
      <c r="F20">
        <f t="shared" si="1"/>
        <v>40.073</v>
      </c>
      <c r="G20" t="s">
        <v>828</v>
      </c>
      <c r="H20" s="4"/>
      <c r="I20" s="3"/>
    </row>
    <row r="21" spans="2:9" x14ac:dyDescent="0.15">
      <c r="B21" s="4" t="s">
        <v>423</v>
      </c>
      <c r="C21" s="1"/>
      <c r="D21" s="6">
        <v>0.1034837962962963</v>
      </c>
      <c r="E21" s="3" t="s">
        <v>297</v>
      </c>
      <c r="F21">
        <f t="shared" si="1"/>
        <v>39.963999999999999</v>
      </c>
      <c r="G21" t="s">
        <v>828</v>
      </c>
      <c r="H21" s="4"/>
      <c r="I21" s="3"/>
    </row>
    <row r="22" spans="2:9" x14ac:dyDescent="0.15">
      <c r="B22" s="4" t="s">
        <v>65</v>
      </c>
      <c r="C22" s="1"/>
      <c r="D22" s="6">
        <v>0.13649305555555555</v>
      </c>
      <c r="E22" s="3" t="s">
        <v>37</v>
      </c>
      <c r="F22">
        <f t="shared" si="1"/>
        <v>19.304000000000002</v>
      </c>
      <c r="G22" t="s">
        <v>828</v>
      </c>
      <c r="H22" s="4"/>
      <c r="I22" s="3"/>
    </row>
    <row r="23" spans="2:9" x14ac:dyDescent="0.15">
      <c r="B23" s="4" t="s">
        <v>424</v>
      </c>
      <c r="C23" s="1"/>
      <c r="D23" s="3" t="s">
        <v>244</v>
      </c>
      <c r="E23" s="3" t="s">
        <v>239</v>
      </c>
      <c r="F23">
        <v>0</v>
      </c>
      <c r="G23" t="s">
        <v>828</v>
      </c>
      <c r="H23" s="4"/>
      <c r="I23" s="3"/>
    </row>
    <row r="24" spans="2:9" x14ac:dyDescent="0.15">
      <c r="B24" s="4" t="s">
        <v>98</v>
      </c>
      <c r="C24" s="1"/>
      <c r="D24" s="3" t="s">
        <v>244</v>
      </c>
      <c r="E24" s="3" t="s">
        <v>302</v>
      </c>
      <c r="F24">
        <f>F23</f>
        <v>0</v>
      </c>
      <c r="G24" t="s">
        <v>828</v>
      </c>
      <c r="H24" s="4"/>
      <c r="I24" s="3"/>
    </row>
    <row r="25" spans="2:9" x14ac:dyDescent="0.15">
      <c r="B25" s="4" t="s">
        <v>139</v>
      </c>
      <c r="C25" s="1"/>
      <c r="D25" s="3" t="s">
        <v>309</v>
      </c>
      <c r="E25" s="3" t="s">
        <v>302</v>
      </c>
      <c r="F25">
        <f t="shared" ref="F25:F31" si="2">F24</f>
        <v>0</v>
      </c>
      <c r="G25" t="s">
        <v>828</v>
      </c>
      <c r="H25" s="4"/>
      <c r="I25" s="3"/>
    </row>
    <row r="26" spans="2:9" x14ac:dyDescent="0.15">
      <c r="B26" s="4" t="s">
        <v>54</v>
      </c>
      <c r="C26" s="1"/>
      <c r="D26" s="3" t="s">
        <v>372</v>
      </c>
      <c r="E26" s="3" t="s">
        <v>37</v>
      </c>
      <c r="F26">
        <f t="shared" si="2"/>
        <v>0</v>
      </c>
      <c r="G26" t="s">
        <v>828</v>
      </c>
      <c r="H26" s="4"/>
      <c r="I26" s="3"/>
    </row>
    <row r="27" spans="2:9" x14ac:dyDescent="0.15">
      <c r="B27" s="4" t="s">
        <v>425</v>
      </c>
      <c r="C27" s="1"/>
      <c r="D27" s="3" t="s">
        <v>278</v>
      </c>
      <c r="E27" s="3" t="s">
        <v>274</v>
      </c>
      <c r="F27">
        <f t="shared" si="2"/>
        <v>0</v>
      </c>
      <c r="G27" t="s">
        <v>828</v>
      </c>
      <c r="H27" s="4"/>
      <c r="I27" s="3"/>
    </row>
    <row r="28" spans="2:9" x14ac:dyDescent="0.15">
      <c r="B28" s="4" t="s">
        <v>426</v>
      </c>
      <c r="C28" s="1"/>
      <c r="D28" s="3" t="s">
        <v>312</v>
      </c>
      <c r="E28" s="3" t="s">
        <v>273</v>
      </c>
      <c r="F28">
        <f t="shared" si="2"/>
        <v>0</v>
      </c>
      <c r="G28" t="s">
        <v>828</v>
      </c>
      <c r="H28" s="4"/>
      <c r="I28" s="3"/>
    </row>
    <row r="29" spans="2:9" x14ac:dyDescent="0.15">
      <c r="B29" s="4" t="s">
        <v>427</v>
      </c>
      <c r="C29" s="1"/>
      <c r="D29" s="3" t="s">
        <v>312</v>
      </c>
      <c r="E29" s="3" t="s">
        <v>273</v>
      </c>
      <c r="F29">
        <f t="shared" si="2"/>
        <v>0</v>
      </c>
      <c r="G29" t="s">
        <v>828</v>
      </c>
      <c r="H29" s="4"/>
      <c r="I29" s="3"/>
    </row>
    <row r="30" spans="2:9" x14ac:dyDescent="0.15">
      <c r="B30" s="4" t="s">
        <v>428</v>
      </c>
      <c r="C30" s="1"/>
      <c r="D30" s="3" t="s">
        <v>413</v>
      </c>
      <c r="E30" s="3" t="s">
        <v>274</v>
      </c>
      <c r="F30">
        <f t="shared" si="2"/>
        <v>0</v>
      </c>
      <c r="G30" t="s">
        <v>828</v>
      </c>
      <c r="H30" s="4"/>
      <c r="I30" s="3"/>
    </row>
    <row r="31" spans="2:9" x14ac:dyDescent="0.15">
      <c r="B31" s="4" t="s">
        <v>78</v>
      </c>
      <c r="C31" s="1"/>
      <c r="D31" s="3" t="s">
        <v>245</v>
      </c>
      <c r="E31" s="3" t="s">
        <v>37</v>
      </c>
      <c r="F31">
        <f t="shared" si="2"/>
        <v>0</v>
      </c>
      <c r="G31" t="s">
        <v>828</v>
      </c>
      <c r="H31" s="4"/>
      <c r="I31" s="3"/>
    </row>
    <row r="32" spans="2:9" x14ac:dyDescent="0.15">
      <c r="B32" s="4" t="s">
        <v>194</v>
      </c>
      <c r="C32" s="1">
        <v>1</v>
      </c>
      <c r="D32" s="6">
        <v>6.0590277777777778E-2</v>
      </c>
      <c r="E32" s="3" t="s">
        <v>233</v>
      </c>
      <c r="F32">
        <f>ROUNDUP((VLOOKUP(G32,$K$5:$N$10,2,FALSE)-D32)*10/VLOOKUP(G32,$K$5:$N$10,3,FALSE)+50,3)</f>
        <v>62.43</v>
      </c>
      <c r="G32" t="s">
        <v>429</v>
      </c>
      <c r="H32" s="4"/>
      <c r="I32" s="3"/>
    </row>
    <row r="33" spans="2:9" x14ac:dyDescent="0.15">
      <c r="B33" s="4" t="s">
        <v>42</v>
      </c>
      <c r="C33" s="1">
        <v>2</v>
      </c>
      <c r="D33" s="6">
        <v>6.3159722222222228E-2</v>
      </c>
      <c r="E33" s="3" t="s">
        <v>37</v>
      </c>
      <c r="F33">
        <f t="shared" ref="F33:F58" si="3">ROUNDUP((VLOOKUP(G33,$K$5:$N$10,2,FALSE)-D33)*10/VLOOKUP(G33,$K$5:$N$10,3,FALSE)+50,3)</f>
        <v>60.248999999999995</v>
      </c>
      <c r="G33" t="s">
        <v>429</v>
      </c>
      <c r="H33" s="4"/>
      <c r="I33" s="3"/>
    </row>
    <row r="34" spans="2:9" x14ac:dyDescent="0.15">
      <c r="B34" s="4" t="s">
        <v>148</v>
      </c>
      <c r="C34" s="1">
        <v>3</v>
      </c>
      <c r="D34" s="6">
        <v>6.3726851851851854E-2</v>
      </c>
      <c r="E34" s="3" t="s">
        <v>243</v>
      </c>
      <c r="F34">
        <f t="shared" si="3"/>
        <v>59.766999999999996</v>
      </c>
      <c r="G34" t="s">
        <v>830</v>
      </c>
      <c r="H34" s="4"/>
      <c r="I34" s="3"/>
    </row>
    <row r="35" spans="2:9" x14ac:dyDescent="0.15">
      <c r="B35" s="4" t="s">
        <v>47</v>
      </c>
      <c r="C35" s="1">
        <v>4</v>
      </c>
      <c r="D35" s="6">
        <v>6.4108796296296303E-2</v>
      </c>
      <c r="E35" s="3" t="s">
        <v>37</v>
      </c>
      <c r="F35">
        <f t="shared" si="3"/>
        <v>59.442999999999998</v>
      </c>
      <c r="G35" t="s">
        <v>830</v>
      </c>
      <c r="H35" s="4"/>
      <c r="I35" s="3"/>
    </row>
    <row r="36" spans="2:9" x14ac:dyDescent="0.15">
      <c r="B36" s="4" t="s">
        <v>155</v>
      </c>
      <c r="C36" s="1">
        <v>5</v>
      </c>
      <c r="D36" s="6">
        <v>6.4317129629629641E-2</v>
      </c>
      <c r="E36" s="3" t="s">
        <v>239</v>
      </c>
      <c r="F36">
        <f t="shared" si="3"/>
        <v>59.265999999999998</v>
      </c>
      <c r="G36" t="s">
        <v>830</v>
      </c>
      <c r="H36" s="4"/>
      <c r="I36" s="3"/>
    </row>
    <row r="37" spans="2:9" x14ac:dyDescent="0.15">
      <c r="B37" s="4" t="s">
        <v>198</v>
      </c>
      <c r="C37" s="1">
        <v>6</v>
      </c>
      <c r="D37" s="6">
        <v>6.4340277777777774E-2</v>
      </c>
      <c r="E37" s="3" t="s">
        <v>234</v>
      </c>
      <c r="F37">
        <f t="shared" si="3"/>
        <v>59.247</v>
      </c>
      <c r="G37" t="s">
        <v>830</v>
      </c>
      <c r="H37" s="4"/>
      <c r="I37" s="3"/>
    </row>
    <row r="38" spans="2:9" x14ac:dyDescent="0.15">
      <c r="B38" s="4" t="s">
        <v>199</v>
      </c>
      <c r="C38" s="1">
        <v>7</v>
      </c>
      <c r="D38" s="6">
        <v>6.4884259259259267E-2</v>
      </c>
      <c r="E38" s="3" t="s">
        <v>14</v>
      </c>
      <c r="F38">
        <f t="shared" si="3"/>
        <v>58.784999999999997</v>
      </c>
      <c r="G38" t="s">
        <v>830</v>
      </c>
      <c r="H38" s="4"/>
      <c r="I38" s="3"/>
    </row>
    <row r="39" spans="2:9" x14ac:dyDescent="0.15">
      <c r="B39" s="4" t="s">
        <v>211</v>
      </c>
      <c r="C39" s="1">
        <v>8</v>
      </c>
      <c r="D39" s="6">
        <v>6.6666666666666666E-2</v>
      </c>
      <c r="E39" s="3"/>
      <c r="F39">
        <f t="shared" si="3"/>
        <v>57.271999999999998</v>
      </c>
      <c r="G39" t="s">
        <v>830</v>
      </c>
      <c r="H39" s="4"/>
      <c r="I39" s="3"/>
    </row>
    <row r="40" spans="2:9" x14ac:dyDescent="0.15">
      <c r="B40" s="4" t="s">
        <v>205</v>
      </c>
      <c r="C40" s="1">
        <v>9</v>
      </c>
      <c r="D40" s="6">
        <v>6.6770833333333335E-2</v>
      </c>
      <c r="E40" s="3" t="s">
        <v>236</v>
      </c>
      <c r="F40">
        <f t="shared" si="3"/>
        <v>57.183999999999997</v>
      </c>
      <c r="G40" t="s">
        <v>830</v>
      </c>
      <c r="H40" s="4"/>
      <c r="I40" s="3"/>
    </row>
    <row r="41" spans="2:9" x14ac:dyDescent="0.15">
      <c r="B41" s="4" t="s">
        <v>212</v>
      </c>
      <c r="C41" s="1">
        <v>10</v>
      </c>
      <c r="D41" s="6">
        <v>6.700231481481482E-2</v>
      </c>
      <c r="E41" s="3" t="s">
        <v>239</v>
      </c>
      <c r="F41">
        <f t="shared" si="3"/>
        <v>56.986999999999995</v>
      </c>
      <c r="G41" t="s">
        <v>830</v>
      </c>
      <c r="H41" s="4"/>
      <c r="I41" s="3"/>
    </row>
    <row r="42" spans="2:9" x14ac:dyDescent="0.15">
      <c r="B42" s="4" t="s">
        <v>280</v>
      </c>
      <c r="C42" s="1">
        <v>11</v>
      </c>
      <c r="D42" s="6">
        <v>6.9525462962962969E-2</v>
      </c>
      <c r="E42" s="3" t="s">
        <v>243</v>
      </c>
      <c r="F42">
        <f t="shared" si="3"/>
        <v>54.845999999999997</v>
      </c>
      <c r="G42" t="s">
        <v>830</v>
      </c>
      <c r="H42" s="4"/>
      <c r="I42" s="3"/>
    </row>
    <row r="43" spans="2:9" x14ac:dyDescent="0.15">
      <c r="B43" s="4" t="s">
        <v>281</v>
      </c>
      <c r="C43" s="1">
        <v>12</v>
      </c>
      <c r="D43" s="6">
        <v>6.9594907407407411E-2</v>
      </c>
      <c r="E43" s="3" t="s">
        <v>273</v>
      </c>
      <c r="F43">
        <f t="shared" si="3"/>
        <v>54.786999999999999</v>
      </c>
      <c r="G43" t="s">
        <v>830</v>
      </c>
      <c r="H43" s="4"/>
      <c r="I43" s="3"/>
    </row>
    <row r="44" spans="2:9" x14ac:dyDescent="0.15">
      <c r="B44" s="4" t="s">
        <v>282</v>
      </c>
      <c r="C44" s="1">
        <v>13</v>
      </c>
      <c r="D44" s="6">
        <v>7.0729166666666662E-2</v>
      </c>
      <c r="E44" s="3" t="s">
        <v>14</v>
      </c>
      <c r="F44">
        <f t="shared" si="3"/>
        <v>53.823999999999998</v>
      </c>
      <c r="G44" t="s">
        <v>830</v>
      </c>
      <c r="H44" s="4"/>
      <c r="I44" s="3"/>
    </row>
    <row r="45" spans="2:9" x14ac:dyDescent="0.15">
      <c r="B45" s="4" t="s">
        <v>142</v>
      </c>
      <c r="C45" s="1">
        <v>14</v>
      </c>
      <c r="D45" s="6">
        <v>7.0995370370370361E-2</v>
      </c>
      <c r="E45" s="3" t="s">
        <v>236</v>
      </c>
      <c r="F45">
        <f t="shared" si="3"/>
        <v>53.597999999999999</v>
      </c>
      <c r="G45" t="s">
        <v>830</v>
      </c>
      <c r="H45" s="4"/>
      <c r="I45" s="3"/>
    </row>
    <row r="46" spans="2:9" x14ac:dyDescent="0.15">
      <c r="B46" s="4" t="s">
        <v>178</v>
      </c>
      <c r="C46" s="1">
        <v>15</v>
      </c>
      <c r="D46" s="6">
        <v>7.6724537037037036E-2</v>
      </c>
      <c r="E46" s="3" t="s">
        <v>243</v>
      </c>
      <c r="F46">
        <f t="shared" si="3"/>
        <v>48.734999999999999</v>
      </c>
      <c r="G46" t="s">
        <v>830</v>
      </c>
      <c r="H46" s="4"/>
      <c r="I46" s="3"/>
    </row>
    <row r="47" spans="2:9" x14ac:dyDescent="0.15">
      <c r="B47" s="4" t="s">
        <v>52</v>
      </c>
      <c r="C47" s="1">
        <v>16</v>
      </c>
      <c r="D47" s="6">
        <v>7.7928240740740742E-2</v>
      </c>
      <c r="E47" s="3" t="s">
        <v>37</v>
      </c>
      <c r="F47">
        <f t="shared" si="3"/>
        <v>47.713000000000001</v>
      </c>
      <c r="G47" t="s">
        <v>830</v>
      </c>
      <c r="H47" s="4"/>
      <c r="I47" s="3"/>
    </row>
    <row r="48" spans="2:9" x14ac:dyDescent="0.15">
      <c r="B48" s="4" t="s">
        <v>283</v>
      </c>
      <c r="C48" s="1">
        <v>17</v>
      </c>
      <c r="D48" s="6">
        <v>7.8692129629629626E-2</v>
      </c>
      <c r="E48" s="3" t="s">
        <v>274</v>
      </c>
      <c r="F48">
        <f t="shared" si="3"/>
        <v>47.064999999999998</v>
      </c>
      <c r="G48" t="s">
        <v>830</v>
      </c>
      <c r="H48" s="4"/>
      <c r="I48" s="3"/>
    </row>
    <row r="49" spans="2:9" x14ac:dyDescent="0.15">
      <c r="B49" s="4" t="s">
        <v>161</v>
      </c>
      <c r="C49" s="1">
        <v>18</v>
      </c>
      <c r="D49" s="6">
        <v>7.8715277777777773E-2</v>
      </c>
      <c r="E49" s="3" t="s">
        <v>239</v>
      </c>
      <c r="F49">
        <f t="shared" si="3"/>
        <v>47.044999999999995</v>
      </c>
      <c r="G49" t="s">
        <v>830</v>
      </c>
      <c r="H49" s="4"/>
      <c r="I49" s="3"/>
    </row>
    <row r="50" spans="2:9" x14ac:dyDescent="0.15">
      <c r="B50" s="4" t="s">
        <v>176</v>
      </c>
      <c r="C50" s="1">
        <v>19</v>
      </c>
      <c r="D50" s="6">
        <v>7.8900462962962964E-2</v>
      </c>
      <c r="E50" s="3" t="s">
        <v>239</v>
      </c>
      <c r="F50">
        <f t="shared" si="3"/>
        <v>46.887999999999998</v>
      </c>
      <c r="G50" t="s">
        <v>830</v>
      </c>
      <c r="H50" s="4"/>
      <c r="I50" s="3"/>
    </row>
    <row r="51" spans="2:9" x14ac:dyDescent="0.15">
      <c r="B51" s="4" t="s">
        <v>284</v>
      </c>
      <c r="C51" s="1">
        <v>20</v>
      </c>
      <c r="D51" s="6">
        <v>8.0104166666666657E-2</v>
      </c>
      <c r="E51" s="3" t="s">
        <v>236</v>
      </c>
      <c r="F51">
        <f t="shared" si="3"/>
        <v>45.866</v>
      </c>
      <c r="G51" t="s">
        <v>830</v>
      </c>
      <c r="H51" s="1"/>
      <c r="I51" s="3"/>
    </row>
    <row r="52" spans="2:9" x14ac:dyDescent="0.15">
      <c r="B52" s="4" t="s">
        <v>149</v>
      </c>
      <c r="C52" s="1">
        <v>21</v>
      </c>
      <c r="D52" s="6">
        <v>8.0740740740740738E-2</v>
      </c>
      <c r="E52" s="3" t="s">
        <v>243</v>
      </c>
      <c r="F52">
        <f t="shared" si="3"/>
        <v>45.326000000000001</v>
      </c>
      <c r="G52" t="s">
        <v>830</v>
      </c>
      <c r="H52" s="1"/>
      <c r="I52" s="3"/>
    </row>
    <row r="53" spans="2:9" x14ac:dyDescent="0.15">
      <c r="B53" s="4" t="s">
        <v>285</v>
      </c>
      <c r="C53" s="1">
        <v>22</v>
      </c>
      <c r="D53" s="6">
        <v>8.2291666666666666E-2</v>
      </c>
      <c r="E53" s="3" t="s">
        <v>275</v>
      </c>
      <c r="F53">
        <f t="shared" si="3"/>
        <v>44.01</v>
      </c>
      <c r="G53" t="s">
        <v>830</v>
      </c>
      <c r="H53" s="1"/>
      <c r="I53" s="3"/>
    </row>
    <row r="54" spans="2:9" x14ac:dyDescent="0.15">
      <c r="B54" s="4" t="s">
        <v>123</v>
      </c>
      <c r="C54" s="1">
        <v>23</v>
      </c>
      <c r="D54" s="6">
        <v>8.2766203703703703E-2</v>
      </c>
      <c r="E54" s="3" t="s">
        <v>37</v>
      </c>
      <c r="F54">
        <f t="shared" si="3"/>
        <v>43.606999999999999</v>
      </c>
      <c r="G54" t="s">
        <v>830</v>
      </c>
      <c r="H54" s="1"/>
      <c r="I54" s="3"/>
    </row>
    <row r="55" spans="2:9" x14ac:dyDescent="0.15">
      <c r="B55" s="4" t="s">
        <v>286</v>
      </c>
      <c r="C55" s="1"/>
      <c r="D55" s="6">
        <v>8.4317129629629631E-2</v>
      </c>
      <c r="E55" s="3" t="s">
        <v>276</v>
      </c>
      <c r="F55">
        <f t="shared" si="3"/>
        <v>42.290999999999997</v>
      </c>
      <c r="G55" t="s">
        <v>830</v>
      </c>
      <c r="H55" s="1"/>
      <c r="I55" s="3"/>
    </row>
    <row r="56" spans="2:9" x14ac:dyDescent="0.15">
      <c r="B56" s="4" t="s">
        <v>183</v>
      </c>
      <c r="C56" s="1"/>
      <c r="D56" s="6">
        <v>9.1296296296296306E-2</v>
      </c>
      <c r="E56" s="3" t="s">
        <v>17</v>
      </c>
      <c r="F56">
        <f t="shared" si="3"/>
        <v>36.366999999999997</v>
      </c>
      <c r="G56" t="s">
        <v>830</v>
      </c>
      <c r="H56" s="1"/>
      <c r="I56" s="3"/>
    </row>
    <row r="57" spans="2:9" x14ac:dyDescent="0.15">
      <c r="B57" s="4" t="s">
        <v>70</v>
      </c>
      <c r="C57" s="1"/>
      <c r="D57" s="6">
        <v>0.10482638888888889</v>
      </c>
      <c r="E57" s="3" t="s">
        <v>37</v>
      </c>
      <c r="F57">
        <f t="shared" si="3"/>
        <v>24.882000000000001</v>
      </c>
      <c r="G57" t="s">
        <v>830</v>
      </c>
      <c r="H57" s="1"/>
      <c r="I57" s="3"/>
    </row>
    <row r="58" spans="2:9" x14ac:dyDescent="0.15">
      <c r="B58" s="4" t="s">
        <v>287</v>
      </c>
      <c r="C58" s="1"/>
      <c r="D58" s="6">
        <v>0.10759259259259259</v>
      </c>
      <c r="E58" s="3" t="s">
        <v>243</v>
      </c>
      <c r="F58">
        <f t="shared" si="3"/>
        <v>22.535</v>
      </c>
      <c r="G58" t="s">
        <v>830</v>
      </c>
      <c r="H58" s="1"/>
      <c r="I58" s="3"/>
    </row>
    <row r="59" spans="2:9" ht="27" x14ac:dyDescent="0.15">
      <c r="B59" s="4" t="s">
        <v>288</v>
      </c>
      <c r="C59" s="1"/>
      <c r="D59" s="3" t="s">
        <v>244</v>
      </c>
      <c r="E59" s="3" t="s">
        <v>277</v>
      </c>
      <c r="F59">
        <v>0</v>
      </c>
      <c r="G59" t="s">
        <v>830</v>
      </c>
      <c r="H59" s="1"/>
      <c r="I59" s="3"/>
    </row>
    <row r="60" spans="2:9" x14ac:dyDescent="0.15">
      <c r="B60" s="4" t="s">
        <v>289</v>
      </c>
      <c r="C60" s="1"/>
      <c r="D60" s="3" t="s">
        <v>244</v>
      </c>
      <c r="E60" s="3" t="s">
        <v>273</v>
      </c>
      <c r="F60">
        <v>0</v>
      </c>
      <c r="G60" t="s">
        <v>830</v>
      </c>
      <c r="H60" s="1"/>
      <c r="I60" s="3"/>
    </row>
    <row r="61" spans="2:9" x14ac:dyDescent="0.15">
      <c r="B61" s="4" t="s">
        <v>290</v>
      </c>
      <c r="C61" s="1"/>
      <c r="D61" s="3" t="s">
        <v>278</v>
      </c>
      <c r="E61" s="3" t="s">
        <v>273</v>
      </c>
      <c r="F61">
        <v>0</v>
      </c>
      <c r="G61" t="s">
        <v>830</v>
      </c>
      <c r="H61" s="1"/>
      <c r="I61" s="3"/>
    </row>
    <row r="62" spans="2:9" x14ac:dyDescent="0.15">
      <c r="B62" s="4" t="s">
        <v>291</v>
      </c>
      <c r="C62" s="1"/>
      <c r="D62" s="3" t="s">
        <v>279</v>
      </c>
      <c r="E62" s="3" t="s">
        <v>14</v>
      </c>
      <c r="F62">
        <v>0</v>
      </c>
      <c r="G62" t="s">
        <v>830</v>
      </c>
      <c r="H62" s="1"/>
      <c r="I62" s="3"/>
    </row>
    <row r="63" spans="2:9" x14ac:dyDescent="0.15">
      <c r="B63" s="4" t="s">
        <v>376</v>
      </c>
      <c r="C63" s="1">
        <v>1</v>
      </c>
      <c r="D63" s="6">
        <v>6.9155092592592601E-2</v>
      </c>
      <c r="E63" s="3" t="s">
        <v>359</v>
      </c>
      <c r="F63">
        <f>ROUNDUP((VLOOKUP(G63,$K$5:$N$10,2,FALSE)-D63)*10/VLOOKUP(G63,$K$5:$N$10,3,FALSE)+50,3)</f>
        <v>61.427</v>
      </c>
      <c r="G63" t="s">
        <v>434</v>
      </c>
      <c r="H63" s="1"/>
      <c r="I63" s="3"/>
    </row>
    <row r="64" spans="2:9" x14ac:dyDescent="0.15">
      <c r="B64" s="4" t="s">
        <v>377</v>
      </c>
      <c r="C64" s="1">
        <v>2</v>
      </c>
      <c r="D64" s="6">
        <v>6.94212962962963E-2</v>
      </c>
      <c r="E64" s="3" t="s">
        <v>360</v>
      </c>
      <c r="F64">
        <f t="shared" ref="F64:F129" si="4">ROUNDUP((VLOOKUP(G64,$K$5:$N$10,2,FALSE)-D64)*10/VLOOKUP(G64,$K$5:$N$10,3,FALSE)+50,3)</f>
        <v>61.256</v>
      </c>
      <c r="G64" t="s">
        <v>434</v>
      </c>
      <c r="H64" s="1"/>
      <c r="I64" s="3"/>
    </row>
    <row r="65" spans="2:9" x14ac:dyDescent="0.15">
      <c r="B65" s="4" t="s">
        <v>378</v>
      </c>
      <c r="C65" s="1">
        <v>3</v>
      </c>
      <c r="D65" s="6">
        <v>6.9803240740740735E-2</v>
      </c>
      <c r="E65" s="3" t="s">
        <v>293</v>
      </c>
      <c r="F65">
        <f t="shared" si="4"/>
        <v>61.010999999999996</v>
      </c>
      <c r="G65" t="s">
        <v>433</v>
      </c>
      <c r="H65" s="1"/>
      <c r="I65" s="3"/>
    </row>
    <row r="66" spans="2:9" x14ac:dyDescent="0.15">
      <c r="B66" s="4" t="s">
        <v>200</v>
      </c>
      <c r="C66" s="1">
        <v>4</v>
      </c>
      <c r="D66" s="6">
        <v>6.9988425925925926E-2</v>
      </c>
      <c r="E66" s="3" t="s">
        <v>243</v>
      </c>
      <c r="F66">
        <f t="shared" si="4"/>
        <v>60.891999999999996</v>
      </c>
      <c r="G66" t="s">
        <v>433</v>
      </c>
      <c r="H66" s="1"/>
      <c r="I66" s="3"/>
    </row>
    <row r="67" spans="2:9" x14ac:dyDescent="0.15">
      <c r="B67" s="4" t="s">
        <v>159</v>
      </c>
      <c r="C67" s="1">
        <v>5</v>
      </c>
      <c r="D67" s="6">
        <v>7.0555555555555552E-2</v>
      </c>
      <c r="E67" s="3" t="s">
        <v>5</v>
      </c>
      <c r="F67">
        <f t="shared" si="4"/>
        <v>60.527000000000001</v>
      </c>
      <c r="G67" t="s">
        <v>433</v>
      </c>
      <c r="H67" s="1"/>
      <c r="I67" s="3"/>
    </row>
    <row r="68" spans="2:9" x14ac:dyDescent="0.15">
      <c r="B68" s="4" t="s">
        <v>379</v>
      </c>
      <c r="C68" s="1">
        <v>6</v>
      </c>
      <c r="D68" s="6">
        <v>7.1145833333333339E-2</v>
      </c>
      <c r="E68" s="3" t="s">
        <v>361</v>
      </c>
      <c r="F68">
        <f t="shared" si="4"/>
        <v>60.147999999999996</v>
      </c>
      <c r="G68" t="s">
        <v>433</v>
      </c>
      <c r="H68" s="1"/>
      <c r="I68" s="3"/>
    </row>
    <row r="69" spans="2:9" x14ac:dyDescent="0.15">
      <c r="B69" s="4" t="s">
        <v>380</v>
      </c>
      <c r="C69" s="1">
        <v>7</v>
      </c>
      <c r="D69" s="6">
        <v>7.1342592592592582E-2</v>
      </c>
      <c r="E69" s="3" t="s">
        <v>362</v>
      </c>
      <c r="F69">
        <f t="shared" si="4"/>
        <v>60.021999999999998</v>
      </c>
      <c r="G69" t="s">
        <v>433</v>
      </c>
      <c r="H69" s="1"/>
      <c r="I69" s="3"/>
    </row>
    <row r="70" spans="2:9" x14ac:dyDescent="0.15">
      <c r="B70" s="4" t="s">
        <v>152</v>
      </c>
      <c r="C70" s="1">
        <v>8</v>
      </c>
      <c r="D70" s="6">
        <v>7.2025462962962958E-2</v>
      </c>
      <c r="E70" s="3" t="s">
        <v>233</v>
      </c>
      <c r="F70">
        <f t="shared" si="4"/>
        <v>59.582999999999998</v>
      </c>
      <c r="G70" t="s">
        <v>433</v>
      </c>
      <c r="H70" s="1"/>
      <c r="I70" s="3"/>
    </row>
    <row r="71" spans="2:9" x14ac:dyDescent="0.15">
      <c r="B71" s="4" t="s">
        <v>195</v>
      </c>
      <c r="C71" s="1">
        <v>9</v>
      </c>
      <c r="D71" s="6">
        <v>7.2939814814814818E-2</v>
      </c>
      <c r="E71" s="3" t="s">
        <v>243</v>
      </c>
      <c r="F71">
        <f t="shared" si="4"/>
        <v>58.994999999999997</v>
      </c>
      <c r="G71" t="s">
        <v>433</v>
      </c>
      <c r="H71" s="1"/>
      <c r="I71" s="3"/>
    </row>
    <row r="72" spans="2:9" x14ac:dyDescent="0.15">
      <c r="B72" s="4" t="s">
        <v>381</v>
      </c>
      <c r="C72" s="1">
        <v>10</v>
      </c>
      <c r="D72" s="6">
        <v>7.3124999999999996E-2</v>
      </c>
      <c r="E72" s="3" t="s">
        <v>226</v>
      </c>
      <c r="F72">
        <f t="shared" si="4"/>
        <v>58.875999999999998</v>
      </c>
      <c r="G72" t="s">
        <v>433</v>
      </c>
      <c r="H72" s="1"/>
      <c r="I72" s="3"/>
    </row>
    <row r="73" spans="2:9" x14ac:dyDescent="0.15">
      <c r="B73" s="4" t="s">
        <v>382</v>
      </c>
      <c r="C73" s="1">
        <v>11</v>
      </c>
      <c r="D73" s="6">
        <v>7.3159722222222223E-2</v>
      </c>
      <c r="E73" s="3" t="s">
        <v>298</v>
      </c>
      <c r="F73">
        <f t="shared" si="4"/>
        <v>58.853999999999999</v>
      </c>
      <c r="G73" t="s">
        <v>433</v>
      </c>
      <c r="H73" s="1"/>
      <c r="I73" s="3"/>
    </row>
    <row r="74" spans="2:9" x14ac:dyDescent="0.15">
      <c r="B74" s="4" t="s">
        <v>383</v>
      </c>
      <c r="C74" s="1">
        <v>12</v>
      </c>
      <c r="D74" s="6">
        <v>7.3333333333333334E-2</v>
      </c>
      <c r="E74" s="3" t="s">
        <v>363</v>
      </c>
      <c r="F74">
        <f t="shared" si="4"/>
        <v>58.741999999999997</v>
      </c>
      <c r="G74" t="s">
        <v>433</v>
      </c>
      <c r="H74" s="1"/>
      <c r="I74" s="3"/>
    </row>
    <row r="75" spans="2:9" x14ac:dyDescent="0.15">
      <c r="B75" s="4" t="s">
        <v>219</v>
      </c>
      <c r="C75" s="1">
        <v>13</v>
      </c>
      <c r="D75" s="6">
        <v>7.3668981481481488E-2</v>
      </c>
      <c r="E75" s="3" t="s">
        <v>292</v>
      </c>
      <c r="F75">
        <f t="shared" si="4"/>
        <v>58.527000000000001</v>
      </c>
      <c r="G75" t="s">
        <v>433</v>
      </c>
    </row>
    <row r="76" spans="2:9" x14ac:dyDescent="0.15">
      <c r="B76" s="4" t="s">
        <v>196</v>
      </c>
      <c r="C76" s="1">
        <v>14</v>
      </c>
      <c r="D76" s="6">
        <v>7.3900462962962959E-2</v>
      </c>
      <c r="E76" s="3" t="s">
        <v>239</v>
      </c>
      <c r="F76">
        <f t="shared" si="4"/>
        <v>58.378</v>
      </c>
      <c r="G76" t="s">
        <v>433</v>
      </c>
    </row>
    <row r="77" spans="2:9" x14ac:dyDescent="0.15">
      <c r="B77" s="4" t="s">
        <v>45</v>
      </c>
      <c r="C77" s="1">
        <v>15</v>
      </c>
      <c r="D77" s="6">
        <v>7.436342592592593E-2</v>
      </c>
      <c r="E77" s="3" t="s">
        <v>37</v>
      </c>
      <c r="F77">
        <f t="shared" si="4"/>
        <v>58.080999999999996</v>
      </c>
      <c r="G77" t="s">
        <v>433</v>
      </c>
    </row>
    <row r="78" spans="2:9" x14ac:dyDescent="0.15">
      <c r="B78" s="4" t="s">
        <v>172</v>
      </c>
      <c r="C78" s="1">
        <v>16</v>
      </c>
      <c r="D78" s="6">
        <v>7.513888888888888E-2</v>
      </c>
      <c r="E78" s="3" t="s">
        <v>239</v>
      </c>
      <c r="F78">
        <f t="shared" si="4"/>
        <v>57.582000000000001</v>
      </c>
      <c r="G78" t="s">
        <v>433</v>
      </c>
    </row>
    <row r="79" spans="2:9" x14ac:dyDescent="0.15">
      <c r="B79" s="4" t="s">
        <v>384</v>
      </c>
      <c r="C79" s="1">
        <v>17</v>
      </c>
      <c r="D79" s="6">
        <v>7.5671296296296306E-2</v>
      </c>
      <c r="E79" s="3" t="s">
        <v>364</v>
      </c>
      <c r="F79">
        <f t="shared" si="4"/>
        <v>57.239999999999995</v>
      </c>
      <c r="G79" t="s">
        <v>433</v>
      </c>
    </row>
    <row r="80" spans="2:9" x14ac:dyDescent="0.15">
      <c r="B80" s="4" t="s">
        <v>385</v>
      </c>
      <c r="C80" s="1">
        <v>18</v>
      </c>
      <c r="D80" s="6">
        <v>7.7361111111111117E-2</v>
      </c>
      <c r="E80" s="3" t="s">
        <v>361</v>
      </c>
      <c r="F80">
        <f t="shared" si="4"/>
        <v>56.153999999999996</v>
      </c>
      <c r="G80" t="s">
        <v>433</v>
      </c>
    </row>
    <row r="81" spans="2:7" x14ac:dyDescent="0.15">
      <c r="B81" s="4" t="s">
        <v>386</v>
      </c>
      <c r="C81" s="1">
        <v>19</v>
      </c>
      <c r="D81" s="6">
        <v>7.857638888888889E-2</v>
      </c>
      <c r="E81" s="3" t="s">
        <v>235</v>
      </c>
      <c r="F81">
        <f t="shared" si="4"/>
        <v>55.372999999999998</v>
      </c>
      <c r="G81" t="s">
        <v>433</v>
      </c>
    </row>
    <row r="82" spans="2:7" x14ac:dyDescent="0.15">
      <c r="B82" s="4" t="s">
        <v>206</v>
      </c>
      <c r="C82" s="1">
        <v>20</v>
      </c>
      <c r="D82" s="6">
        <v>7.8715277777777773E-2</v>
      </c>
      <c r="E82" s="3" t="s">
        <v>297</v>
      </c>
      <c r="F82">
        <f t="shared" si="4"/>
        <v>55.283999999999999</v>
      </c>
      <c r="G82" t="s">
        <v>433</v>
      </c>
    </row>
    <row r="83" spans="2:7" x14ac:dyDescent="0.15">
      <c r="B83" s="4" t="s">
        <v>387</v>
      </c>
      <c r="C83" s="1">
        <v>21</v>
      </c>
      <c r="D83" s="6">
        <v>7.9108796296296288E-2</v>
      </c>
      <c r="E83" s="3" t="s">
        <v>365</v>
      </c>
      <c r="F83">
        <f t="shared" si="4"/>
        <v>55.030999999999999</v>
      </c>
      <c r="G83" t="s">
        <v>433</v>
      </c>
    </row>
    <row r="84" spans="2:7" x14ac:dyDescent="0.15">
      <c r="B84" s="4" t="s">
        <v>185</v>
      </c>
      <c r="C84" s="1">
        <v>22</v>
      </c>
      <c r="D84" s="6">
        <v>7.962962962962962E-2</v>
      </c>
      <c r="E84" s="3" t="s">
        <v>295</v>
      </c>
      <c r="F84">
        <f t="shared" si="4"/>
        <v>54.696999999999996</v>
      </c>
      <c r="G84" t="s">
        <v>433</v>
      </c>
    </row>
    <row r="85" spans="2:7" x14ac:dyDescent="0.15">
      <c r="B85" s="4" t="s">
        <v>170</v>
      </c>
      <c r="C85" s="1">
        <v>23</v>
      </c>
      <c r="D85" s="6">
        <v>8.0254629629629634E-2</v>
      </c>
      <c r="E85" s="3" t="s">
        <v>239</v>
      </c>
      <c r="F85">
        <f t="shared" si="4"/>
        <v>54.294999999999995</v>
      </c>
      <c r="G85" t="s">
        <v>433</v>
      </c>
    </row>
    <row r="86" spans="2:7" x14ac:dyDescent="0.15">
      <c r="B86" s="4" t="s">
        <v>388</v>
      </c>
      <c r="C86" s="1">
        <v>24</v>
      </c>
      <c r="D86" s="6">
        <v>8.0659722222222216E-2</v>
      </c>
      <c r="E86" s="3" t="s">
        <v>311</v>
      </c>
      <c r="F86">
        <f t="shared" si="4"/>
        <v>54.034999999999997</v>
      </c>
      <c r="G86" t="s">
        <v>433</v>
      </c>
    </row>
    <row r="87" spans="2:7" x14ac:dyDescent="0.15">
      <c r="B87" s="4" t="s">
        <v>389</v>
      </c>
      <c r="C87" s="1">
        <v>25</v>
      </c>
      <c r="D87" s="6">
        <v>8.1400462962962966E-2</v>
      </c>
      <c r="E87" s="3" t="s">
        <v>231</v>
      </c>
      <c r="F87">
        <f t="shared" si="4"/>
        <v>53.558999999999997</v>
      </c>
      <c r="G87" t="s">
        <v>433</v>
      </c>
    </row>
    <row r="88" spans="2:7" x14ac:dyDescent="0.15">
      <c r="B88" s="4" t="s">
        <v>213</v>
      </c>
      <c r="C88" s="1">
        <v>26</v>
      </c>
      <c r="D88" s="6">
        <v>8.1516203703703702E-2</v>
      </c>
      <c r="E88" s="3" t="s">
        <v>236</v>
      </c>
      <c r="F88">
        <f t="shared" si="4"/>
        <v>53.483999999999995</v>
      </c>
      <c r="G88" t="s">
        <v>433</v>
      </c>
    </row>
    <row r="89" spans="2:7" x14ac:dyDescent="0.15">
      <c r="B89" s="4" t="s">
        <v>390</v>
      </c>
      <c r="C89" s="1">
        <v>27</v>
      </c>
      <c r="D89" s="6">
        <v>8.4305555555555564E-2</v>
      </c>
      <c r="E89" s="3" t="s">
        <v>243</v>
      </c>
      <c r="F89">
        <f t="shared" si="4"/>
        <v>51.692</v>
      </c>
      <c r="G89" t="s">
        <v>433</v>
      </c>
    </row>
    <row r="90" spans="2:7" x14ac:dyDescent="0.15">
      <c r="B90" s="4" t="s">
        <v>391</v>
      </c>
      <c r="C90" s="1">
        <v>28</v>
      </c>
      <c r="D90" s="6">
        <v>8.6122685185185177E-2</v>
      </c>
      <c r="E90" s="3" t="s">
        <v>276</v>
      </c>
      <c r="F90">
        <f t="shared" si="4"/>
        <v>50.524000000000001</v>
      </c>
      <c r="G90" t="s">
        <v>433</v>
      </c>
    </row>
    <row r="91" spans="2:7" x14ac:dyDescent="0.15">
      <c r="B91" s="4" t="s">
        <v>180</v>
      </c>
      <c r="C91" s="1">
        <v>29</v>
      </c>
      <c r="D91" s="6">
        <v>8.7025462962962971E-2</v>
      </c>
      <c r="E91" s="3" t="s">
        <v>292</v>
      </c>
      <c r="F91">
        <f t="shared" si="4"/>
        <v>49.943999999999996</v>
      </c>
      <c r="G91" t="s">
        <v>433</v>
      </c>
    </row>
    <row r="92" spans="2:7" x14ac:dyDescent="0.15">
      <c r="B92" s="4" t="s">
        <v>220</v>
      </c>
      <c r="C92" s="1">
        <v>30</v>
      </c>
      <c r="D92" s="6">
        <v>8.744212962962962E-2</v>
      </c>
      <c r="E92" s="3" t="s">
        <v>236</v>
      </c>
      <c r="F92">
        <f t="shared" si="4"/>
        <v>49.677</v>
      </c>
      <c r="G92" t="s">
        <v>433</v>
      </c>
    </row>
    <row r="93" spans="2:7" x14ac:dyDescent="0.15">
      <c r="B93" s="4" t="s">
        <v>392</v>
      </c>
      <c r="C93" s="1">
        <v>31</v>
      </c>
      <c r="D93" s="6">
        <v>8.7650462962962972E-2</v>
      </c>
      <c r="E93" s="3" t="s">
        <v>311</v>
      </c>
      <c r="F93">
        <f t="shared" si="4"/>
        <v>49.542999999999999</v>
      </c>
      <c r="G93" t="s">
        <v>433</v>
      </c>
    </row>
    <row r="94" spans="2:7" x14ac:dyDescent="0.15">
      <c r="B94" s="4" t="s">
        <v>122</v>
      </c>
      <c r="C94" s="1">
        <v>32</v>
      </c>
      <c r="D94" s="6">
        <v>8.9629629629629629E-2</v>
      </c>
      <c r="E94" s="3" t="s">
        <v>37</v>
      </c>
      <c r="F94">
        <f t="shared" si="4"/>
        <v>48.271000000000001</v>
      </c>
      <c r="G94" t="s">
        <v>433</v>
      </c>
    </row>
    <row r="95" spans="2:7" x14ac:dyDescent="0.15">
      <c r="B95" s="4" t="s">
        <v>393</v>
      </c>
      <c r="C95" s="1">
        <v>33</v>
      </c>
      <c r="D95" s="6">
        <v>9.0185185185185188E-2</v>
      </c>
      <c r="E95" s="3" t="s">
        <v>294</v>
      </c>
      <c r="F95">
        <f t="shared" si="4"/>
        <v>47.913999999999994</v>
      </c>
      <c r="G95" t="s">
        <v>433</v>
      </c>
    </row>
    <row r="96" spans="2:7" x14ac:dyDescent="0.15">
      <c r="B96" s="4" t="s">
        <v>394</v>
      </c>
      <c r="C96" s="1">
        <v>34</v>
      </c>
      <c r="D96" s="6">
        <v>9.1655092592592594E-2</v>
      </c>
      <c r="E96" s="3" t="s">
        <v>292</v>
      </c>
      <c r="F96">
        <f t="shared" si="4"/>
        <v>46.97</v>
      </c>
      <c r="G96" t="s">
        <v>433</v>
      </c>
    </row>
    <row r="97" spans="2:7" x14ac:dyDescent="0.15">
      <c r="B97" s="4" t="s">
        <v>395</v>
      </c>
      <c r="C97" s="1">
        <v>35</v>
      </c>
      <c r="D97" s="6">
        <v>9.2118055555555564E-2</v>
      </c>
      <c r="E97" s="3" t="s">
        <v>236</v>
      </c>
      <c r="F97">
        <f t="shared" si="4"/>
        <v>46.671999999999997</v>
      </c>
      <c r="G97" t="s">
        <v>433</v>
      </c>
    </row>
    <row r="98" spans="2:7" x14ac:dyDescent="0.15">
      <c r="B98" s="4" t="s">
        <v>396</v>
      </c>
      <c r="C98" s="1">
        <v>36</v>
      </c>
      <c r="D98" s="6">
        <v>9.4074074074074074E-2</v>
      </c>
      <c r="E98" s="3" t="s">
        <v>366</v>
      </c>
      <c r="F98">
        <f t="shared" si="4"/>
        <v>45.414999999999999</v>
      </c>
      <c r="G98" t="s">
        <v>433</v>
      </c>
    </row>
    <row r="99" spans="2:7" x14ac:dyDescent="0.15">
      <c r="B99" s="4" t="s">
        <v>397</v>
      </c>
      <c r="C99" s="1">
        <v>37</v>
      </c>
      <c r="D99" s="6">
        <v>9.4178240740740729E-2</v>
      </c>
      <c r="E99" s="3" t="s">
        <v>367</v>
      </c>
      <c r="F99">
        <f t="shared" si="4"/>
        <v>45.347999999999999</v>
      </c>
      <c r="G99" t="s">
        <v>433</v>
      </c>
    </row>
    <row r="100" spans="2:7" x14ac:dyDescent="0.15">
      <c r="B100" s="4" t="s">
        <v>68</v>
      </c>
      <c r="C100" s="1">
        <v>38</v>
      </c>
      <c r="D100" s="6">
        <v>9.4606481481481486E-2</v>
      </c>
      <c r="E100" s="3" t="s">
        <v>302</v>
      </c>
      <c r="F100">
        <f t="shared" si="4"/>
        <v>45.073</v>
      </c>
      <c r="G100" t="s">
        <v>433</v>
      </c>
    </row>
    <row r="101" spans="2:7" x14ac:dyDescent="0.15">
      <c r="B101" s="4" t="s">
        <v>398</v>
      </c>
      <c r="C101" s="1">
        <v>39</v>
      </c>
      <c r="D101" s="6">
        <v>9.5000000000000015E-2</v>
      </c>
      <c r="E101" s="3" t="s">
        <v>230</v>
      </c>
      <c r="F101">
        <f t="shared" si="4"/>
        <v>44.82</v>
      </c>
      <c r="G101" t="s">
        <v>433</v>
      </c>
    </row>
    <row r="102" spans="2:7" x14ac:dyDescent="0.15">
      <c r="B102" s="4" t="s">
        <v>399</v>
      </c>
      <c r="C102" s="1">
        <v>40</v>
      </c>
      <c r="D102" s="6">
        <v>9.6412037037037046E-2</v>
      </c>
      <c r="E102" s="3" t="s">
        <v>368</v>
      </c>
      <c r="F102">
        <f t="shared" si="4"/>
        <v>43.912999999999997</v>
      </c>
      <c r="G102" t="s">
        <v>433</v>
      </c>
    </row>
    <row r="103" spans="2:7" x14ac:dyDescent="0.15">
      <c r="B103" s="4" t="s">
        <v>400</v>
      </c>
      <c r="C103" s="1">
        <v>41</v>
      </c>
      <c r="D103" s="6">
        <v>9.7210648148148157E-2</v>
      </c>
      <c r="E103" s="3" t="s">
        <v>369</v>
      </c>
      <c r="F103">
        <f t="shared" si="4"/>
        <v>43.4</v>
      </c>
      <c r="G103" t="s">
        <v>433</v>
      </c>
    </row>
    <row r="104" spans="2:7" x14ac:dyDescent="0.15">
      <c r="B104" s="4" t="s">
        <v>57</v>
      </c>
      <c r="C104" s="1">
        <v>42</v>
      </c>
      <c r="D104" s="6">
        <v>9.9097222222222225E-2</v>
      </c>
      <c r="E104" s="3" t="s">
        <v>302</v>
      </c>
      <c r="F104">
        <f t="shared" si="4"/>
        <v>42.186999999999998</v>
      </c>
      <c r="G104" t="s">
        <v>433</v>
      </c>
    </row>
    <row r="105" spans="2:7" x14ac:dyDescent="0.15">
      <c r="B105" s="4" t="s">
        <v>401</v>
      </c>
      <c r="C105" s="1">
        <v>43</v>
      </c>
      <c r="D105" s="6">
        <v>0.10288194444444444</v>
      </c>
      <c r="E105" s="3" t="s">
        <v>232</v>
      </c>
      <c r="F105">
        <f t="shared" si="4"/>
        <v>39.754999999999995</v>
      </c>
      <c r="G105" t="s">
        <v>433</v>
      </c>
    </row>
    <row r="106" spans="2:7" x14ac:dyDescent="0.15">
      <c r="B106" s="4" t="s">
        <v>402</v>
      </c>
      <c r="C106" s="1">
        <v>44</v>
      </c>
      <c r="D106" s="6">
        <v>0.1040625</v>
      </c>
      <c r="E106" s="3" t="s">
        <v>370</v>
      </c>
      <c r="F106">
        <f t="shared" si="4"/>
        <v>38.997</v>
      </c>
      <c r="G106" t="s">
        <v>433</v>
      </c>
    </row>
    <row r="107" spans="2:7" x14ac:dyDescent="0.15">
      <c r="B107" s="4" t="s">
        <v>403</v>
      </c>
      <c r="C107" s="1">
        <v>45</v>
      </c>
      <c r="D107" s="6">
        <v>0.10674768518518518</v>
      </c>
      <c r="E107" s="3" t="s">
        <v>228</v>
      </c>
      <c r="F107">
        <f t="shared" si="4"/>
        <v>37.271000000000001</v>
      </c>
      <c r="G107" t="s">
        <v>433</v>
      </c>
    </row>
    <row r="108" spans="2:7" x14ac:dyDescent="0.15">
      <c r="B108" s="4" t="s">
        <v>404</v>
      </c>
      <c r="C108" s="1">
        <v>46</v>
      </c>
      <c r="D108" s="6">
        <v>0.10775462962962963</v>
      </c>
      <c r="E108" s="3" t="s">
        <v>243</v>
      </c>
      <c r="F108">
        <f t="shared" si="4"/>
        <v>36.623999999999995</v>
      </c>
      <c r="G108" t="s">
        <v>433</v>
      </c>
    </row>
    <row r="109" spans="2:7" x14ac:dyDescent="0.15">
      <c r="B109" s="4" t="s">
        <v>405</v>
      </c>
      <c r="C109" s="1">
        <v>47</v>
      </c>
      <c r="D109" s="6">
        <v>0.1083912037037037</v>
      </c>
      <c r="E109" s="3" t="s">
        <v>371</v>
      </c>
      <c r="F109">
        <f t="shared" si="4"/>
        <v>36.214999999999996</v>
      </c>
      <c r="G109" t="s">
        <v>433</v>
      </c>
    </row>
    <row r="110" spans="2:7" x14ac:dyDescent="0.15">
      <c r="B110" s="4" t="s">
        <v>71</v>
      </c>
      <c r="C110" s="1"/>
      <c r="D110" s="6">
        <v>0.11229166666666668</v>
      </c>
      <c r="E110" s="3" t="s">
        <v>37</v>
      </c>
      <c r="F110">
        <f t="shared" si="4"/>
        <v>33.708999999999996</v>
      </c>
      <c r="G110" t="s">
        <v>433</v>
      </c>
    </row>
    <row r="111" spans="2:7" x14ac:dyDescent="0.15">
      <c r="B111" s="4" t="s">
        <v>67</v>
      </c>
      <c r="C111" s="1"/>
      <c r="D111" s="6">
        <v>0.11333333333333334</v>
      </c>
      <c r="E111" s="3" t="s">
        <v>37</v>
      </c>
      <c r="F111">
        <f t="shared" si="4"/>
        <v>33.04</v>
      </c>
      <c r="G111" t="s">
        <v>433</v>
      </c>
    </row>
    <row r="112" spans="2:7" x14ac:dyDescent="0.15">
      <c r="B112" s="4" t="s">
        <v>406</v>
      </c>
      <c r="C112" s="1"/>
      <c r="D112" s="6">
        <v>0.12545138888888888</v>
      </c>
      <c r="E112" s="3" t="s">
        <v>368</v>
      </c>
      <c r="F112">
        <f t="shared" si="4"/>
        <v>25.253</v>
      </c>
      <c r="G112" t="s">
        <v>433</v>
      </c>
    </row>
    <row r="113" spans="2:7" x14ac:dyDescent="0.15">
      <c r="B113" s="4" t="s">
        <v>407</v>
      </c>
      <c r="C113" s="1"/>
      <c r="D113" s="6">
        <v>0.14025462962962962</v>
      </c>
      <c r="E113" s="3" t="s">
        <v>16</v>
      </c>
      <c r="F113">
        <f t="shared" si="4"/>
        <v>15.741</v>
      </c>
      <c r="G113" t="s">
        <v>433</v>
      </c>
    </row>
    <row r="114" spans="2:7" x14ac:dyDescent="0.15">
      <c r="B114" s="4" t="s">
        <v>63</v>
      </c>
      <c r="C114" s="1"/>
      <c r="D114" s="3" t="s">
        <v>244</v>
      </c>
      <c r="E114" s="3" t="s">
        <v>37</v>
      </c>
      <c r="F114">
        <v>0</v>
      </c>
      <c r="G114" t="s">
        <v>433</v>
      </c>
    </row>
    <row r="115" spans="2:7" x14ac:dyDescent="0.15">
      <c r="B115" s="4" t="s">
        <v>51</v>
      </c>
      <c r="C115" s="1"/>
      <c r="D115" s="3" t="s">
        <v>309</v>
      </c>
      <c r="E115" s="3" t="s">
        <v>37</v>
      </c>
      <c r="F115">
        <f>F114</f>
        <v>0</v>
      </c>
      <c r="G115" t="s">
        <v>433</v>
      </c>
    </row>
    <row r="116" spans="2:7" x14ac:dyDescent="0.15">
      <c r="B116" s="4" t="s">
        <v>408</v>
      </c>
      <c r="C116" s="1"/>
      <c r="D116" s="3" t="s">
        <v>372</v>
      </c>
      <c r="E116" s="3" t="s">
        <v>17</v>
      </c>
      <c r="F116">
        <f t="shared" ref="F116:F127" si="5">F115</f>
        <v>0</v>
      </c>
      <c r="G116" t="s">
        <v>433</v>
      </c>
    </row>
    <row r="117" spans="2:7" x14ac:dyDescent="0.15">
      <c r="B117" s="4" t="s">
        <v>409</v>
      </c>
      <c r="C117" s="1"/>
      <c r="D117" s="3" t="s">
        <v>278</v>
      </c>
      <c r="E117" s="3" t="s">
        <v>14</v>
      </c>
      <c r="F117">
        <f t="shared" si="5"/>
        <v>0</v>
      </c>
      <c r="G117" t="s">
        <v>433</v>
      </c>
    </row>
    <row r="118" spans="2:7" x14ac:dyDescent="0.15">
      <c r="B118" s="4" t="s">
        <v>48</v>
      </c>
      <c r="C118" s="1"/>
      <c r="D118" s="3" t="s">
        <v>278</v>
      </c>
      <c r="E118" s="3" t="s">
        <v>302</v>
      </c>
      <c r="F118">
        <f t="shared" si="5"/>
        <v>0</v>
      </c>
      <c r="G118" t="s">
        <v>433</v>
      </c>
    </row>
    <row r="119" spans="2:7" x14ac:dyDescent="0.15">
      <c r="B119" s="4" t="s">
        <v>88</v>
      </c>
      <c r="C119" s="1"/>
      <c r="D119" s="3" t="s">
        <v>278</v>
      </c>
      <c r="E119" s="3" t="s">
        <v>302</v>
      </c>
      <c r="F119">
        <f t="shared" si="5"/>
        <v>0</v>
      </c>
      <c r="G119" t="s">
        <v>433</v>
      </c>
    </row>
    <row r="120" spans="2:7" x14ac:dyDescent="0.15">
      <c r="B120" s="4" t="s">
        <v>410</v>
      </c>
      <c r="C120" s="1"/>
      <c r="D120" s="3" t="s">
        <v>278</v>
      </c>
      <c r="E120" s="3" t="s">
        <v>239</v>
      </c>
      <c r="F120">
        <f t="shared" si="5"/>
        <v>0</v>
      </c>
      <c r="G120" t="s">
        <v>433</v>
      </c>
    </row>
    <row r="121" spans="2:7" x14ac:dyDescent="0.15">
      <c r="B121" s="4" t="s">
        <v>66</v>
      </c>
      <c r="C121" s="1"/>
      <c r="D121" s="3" t="s">
        <v>310</v>
      </c>
      <c r="E121" s="3" t="s">
        <v>37</v>
      </c>
      <c r="F121">
        <f t="shared" si="5"/>
        <v>0</v>
      </c>
      <c r="G121" t="s">
        <v>433</v>
      </c>
    </row>
    <row r="122" spans="2:7" x14ac:dyDescent="0.15">
      <c r="B122" s="4" t="s">
        <v>69</v>
      </c>
      <c r="C122" s="1"/>
      <c r="D122" s="3" t="s">
        <v>279</v>
      </c>
      <c r="E122" s="3" t="s">
        <v>37</v>
      </c>
      <c r="F122">
        <f t="shared" si="5"/>
        <v>0</v>
      </c>
      <c r="G122" t="s">
        <v>433</v>
      </c>
    </row>
    <row r="123" spans="2:7" x14ac:dyDescent="0.15">
      <c r="B123" s="4" t="s">
        <v>411</v>
      </c>
      <c r="C123" s="1"/>
      <c r="D123" s="3" t="s">
        <v>279</v>
      </c>
      <c r="E123" s="3" t="s">
        <v>302</v>
      </c>
      <c r="F123">
        <f t="shared" si="5"/>
        <v>0</v>
      </c>
      <c r="G123" t="s">
        <v>433</v>
      </c>
    </row>
    <row r="124" spans="2:7" x14ac:dyDescent="0.15">
      <c r="B124" s="4" t="s">
        <v>80</v>
      </c>
      <c r="C124" s="1"/>
      <c r="D124" s="3" t="s">
        <v>279</v>
      </c>
      <c r="E124" s="3" t="s">
        <v>302</v>
      </c>
      <c r="F124">
        <f t="shared" si="5"/>
        <v>0</v>
      </c>
      <c r="G124" t="s">
        <v>433</v>
      </c>
    </row>
    <row r="125" spans="2:7" x14ac:dyDescent="0.15">
      <c r="B125" s="4" t="s">
        <v>77</v>
      </c>
      <c r="C125" s="1"/>
      <c r="D125" s="3" t="s">
        <v>245</v>
      </c>
      <c r="E125" s="3" t="s">
        <v>37</v>
      </c>
      <c r="F125">
        <f t="shared" si="5"/>
        <v>0</v>
      </c>
      <c r="G125" t="s">
        <v>433</v>
      </c>
    </row>
    <row r="126" spans="2:7" x14ac:dyDescent="0.15">
      <c r="B126" s="4" t="s">
        <v>412</v>
      </c>
      <c r="C126" s="1"/>
      <c r="D126" s="3" t="s">
        <v>373</v>
      </c>
      <c r="E126" s="3" t="s">
        <v>374</v>
      </c>
      <c r="F126">
        <f t="shared" si="5"/>
        <v>0</v>
      </c>
      <c r="G126" t="s">
        <v>433</v>
      </c>
    </row>
    <row r="127" spans="2:7" x14ac:dyDescent="0.15">
      <c r="B127" s="4" t="s">
        <v>90</v>
      </c>
      <c r="C127" s="1"/>
      <c r="D127" s="3" t="s">
        <v>375</v>
      </c>
      <c r="E127" s="3" t="s">
        <v>302</v>
      </c>
      <c r="F127">
        <f t="shared" si="5"/>
        <v>0</v>
      </c>
      <c r="G127" t="s">
        <v>433</v>
      </c>
    </row>
    <row r="128" spans="2:7" x14ac:dyDescent="0.15">
      <c r="B128" s="4" t="s">
        <v>315</v>
      </c>
      <c r="C128" s="1">
        <v>1</v>
      </c>
      <c r="D128" s="6">
        <v>6.7835648148148145E-2</v>
      </c>
      <c r="E128" s="3" t="s">
        <v>275</v>
      </c>
      <c r="F128">
        <f t="shared" si="4"/>
        <v>67.322000000000003</v>
      </c>
      <c r="G128" t="s">
        <v>432</v>
      </c>
    </row>
    <row r="129" spans="2:7" x14ac:dyDescent="0.15">
      <c r="B129" s="4" t="s">
        <v>145</v>
      </c>
      <c r="C129" s="1">
        <v>2</v>
      </c>
      <c r="D129" s="6">
        <v>6.8194444444444446E-2</v>
      </c>
      <c r="E129" s="3" t="s">
        <v>239</v>
      </c>
      <c r="F129">
        <f t="shared" si="4"/>
        <v>67.070999999999998</v>
      </c>
      <c r="G129" t="s">
        <v>432</v>
      </c>
    </row>
    <row r="130" spans="2:7" x14ac:dyDescent="0.15">
      <c r="B130" s="4" t="s">
        <v>190</v>
      </c>
      <c r="C130" s="1">
        <v>3</v>
      </c>
      <c r="D130" s="6">
        <v>7.076388888888889E-2</v>
      </c>
      <c r="E130" s="3" t="s">
        <v>239</v>
      </c>
      <c r="F130">
        <f t="shared" ref="F130:F177" si="6">ROUNDUP((VLOOKUP(G130,$K$5:$N$10,2,FALSE)-D130)*10/VLOOKUP(G130,$K$5:$N$10,3,FALSE)+50,3)</f>
        <v>65.269000000000005</v>
      </c>
      <c r="G130" t="s">
        <v>431</v>
      </c>
    </row>
    <row r="131" spans="2:7" x14ac:dyDescent="0.15">
      <c r="B131" s="4" t="s">
        <v>316</v>
      </c>
      <c r="C131" s="1">
        <v>4</v>
      </c>
      <c r="D131" s="6">
        <v>7.3680555555555555E-2</v>
      </c>
      <c r="E131" s="3" t="s">
        <v>292</v>
      </c>
      <c r="F131">
        <f t="shared" si="6"/>
        <v>63.224999999999994</v>
      </c>
      <c r="G131" t="s">
        <v>431</v>
      </c>
    </row>
    <row r="132" spans="2:7" x14ac:dyDescent="0.15">
      <c r="B132" s="4" t="s">
        <v>317</v>
      </c>
      <c r="C132" s="1">
        <v>5</v>
      </c>
      <c r="D132" s="6">
        <v>7.6273148148148159E-2</v>
      </c>
      <c r="E132" s="3" t="s">
        <v>293</v>
      </c>
      <c r="F132">
        <f t="shared" si="6"/>
        <v>61.406999999999996</v>
      </c>
      <c r="G132" t="s">
        <v>431</v>
      </c>
    </row>
    <row r="133" spans="2:7" x14ac:dyDescent="0.15">
      <c r="B133" s="4" t="s">
        <v>160</v>
      </c>
      <c r="C133" s="1">
        <v>6</v>
      </c>
      <c r="D133" s="6">
        <v>7.8842592592592589E-2</v>
      </c>
      <c r="E133" s="3" t="s">
        <v>243</v>
      </c>
      <c r="F133">
        <f t="shared" si="6"/>
        <v>59.605999999999995</v>
      </c>
      <c r="G133" t="s">
        <v>431</v>
      </c>
    </row>
    <row r="134" spans="2:7" x14ac:dyDescent="0.15">
      <c r="B134" s="4" t="s">
        <v>318</v>
      </c>
      <c r="C134" s="1">
        <v>7</v>
      </c>
      <c r="D134" s="6">
        <v>7.9444444444444443E-2</v>
      </c>
      <c r="E134" s="3" t="s">
        <v>231</v>
      </c>
      <c r="F134">
        <f t="shared" si="6"/>
        <v>59.183999999999997</v>
      </c>
      <c r="G134" t="s">
        <v>431</v>
      </c>
    </row>
    <row r="135" spans="2:7" x14ac:dyDescent="0.15">
      <c r="B135" s="4" t="s">
        <v>319</v>
      </c>
      <c r="C135" s="1">
        <v>8</v>
      </c>
      <c r="D135" s="6">
        <v>7.9664351851851847E-2</v>
      </c>
      <c r="E135" s="3" t="s">
        <v>294</v>
      </c>
      <c r="F135">
        <f t="shared" si="6"/>
        <v>59.03</v>
      </c>
      <c r="G135" t="s">
        <v>431</v>
      </c>
    </row>
    <row r="136" spans="2:7" x14ac:dyDescent="0.15">
      <c r="B136" s="4" t="s">
        <v>320</v>
      </c>
      <c r="C136" s="1">
        <v>9</v>
      </c>
      <c r="D136" s="6">
        <v>7.9942129629629641E-2</v>
      </c>
      <c r="E136" s="3" t="s">
        <v>238</v>
      </c>
      <c r="F136">
        <f t="shared" si="6"/>
        <v>58.835000000000001</v>
      </c>
      <c r="G136" t="s">
        <v>431</v>
      </c>
    </row>
    <row r="137" spans="2:7" x14ac:dyDescent="0.15">
      <c r="B137" s="4" t="s">
        <v>321</v>
      </c>
      <c r="C137" s="1">
        <v>10</v>
      </c>
      <c r="D137" s="6">
        <v>8.0011574074074068E-2</v>
      </c>
      <c r="E137" s="3" t="s">
        <v>229</v>
      </c>
      <c r="F137">
        <f t="shared" si="6"/>
        <v>58.786999999999999</v>
      </c>
      <c r="G137" t="s">
        <v>431</v>
      </c>
    </row>
    <row r="138" spans="2:7" x14ac:dyDescent="0.15">
      <c r="B138" s="4" t="s">
        <v>165</v>
      </c>
      <c r="C138" s="1">
        <v>11</v>
      </c>
      <c r="D138" s="6">
        <v>8.0428240740740745E-2</v>
      </c>
      <c r="E138" s="3" t="s">
        <v>16</v>
      </c>
      <c r="F138">
        <f t="shared" si="6"/>
        <v>58.494999999999997</v>
      </c>
      <c r="G138" t="s">
        <v>431</v>
      </c>
    </row>
    <row r="139" spans="2:7" x14ac:dyDescent="0.15">
      <c r="B139" s="4" t="s">
        <v>322</v>
      </c>
      <c r="C139" s="1">
        <v>12</v>
      </c>
      <c r="D139" s="6">
        <v>8.1701388888888893E-2</v>
      </c>
      <c r="E139" s="3" t="s">
        <v>229</v>
      </c>
      <c r="F139">
        <f t="shared" si="6"/>
        <v>57.601999999999997</v>
      </c>
      <c r="G139" t="s">
        <v>431</v>
      </c>
    </row>
    <row r="140" spans="2:7" x14ac:dyDescent="0.15">
      <c r="B140" s="4" t="s">
        <v>323</v>
      </c>
      <c r="C140" s="1">
        <v>13</v>
      </c>
      <c r="D140" s="6">
        <v>8.2141203703703702E-2</v>
      </c>
      <c r="E140" s="3" t="s">
        <v>295</v>
      </c>
      <c r="F140">
        <f t="shared" si="6"/>
        <v>57.293999999999997</v>
      </c>
      <c r="G140" t="s">
        <v>431</v>
      </c>
    </row>
    <row r="141" spans="2:7" x14ac:dyDescent="0.15">
      <c r="B141" s="4" t="s">
        <v>216</v>
      </c>
      <c r="C141" s="1">
        <v>14</v>
      </c>
      <c r="D141" s="6">
        <v>8.4386574074074072E-2</v>
      </c>
      <c r="E141" s="3" t="s">
        <v>14</v>
      </c>
      <c r="F141">
        <f t="shared" si="6"/>
        <v>55.72</v>
      </c>
      <c r="G141" t="s">
        <v>431</v>
      </c>
    </row>
    <row r="142" spans="2:7" x14ac:dyDescent="0.15">
      <c r="B142" s="4" t="s">
        <v>324</v>
      </c>
      <c r="C142" s="1">
        <v>15</v>
      </c>
      <c r="D142" s="6">
        <v>8.4768518518518521E-2</v>
      </c>
      <c r="E142" s="3" t="s">
        <v>228</v>
      </c>
      <c r="F142">
        <f t="shared" si="6"/>
        <v>55.451999999999998</v>
      </c>
      <c r="G142" t="s">
        <v>431</v>
      </c>
    </row>
    <row r="143" spans="2:7" ht="27" x14ac:dyDescent="0.15">
      <c r="B143" s="4" t="s">
        <v>325</v>
      </c>
      <c r="C143" s="1">
        <v>16</v>
      </c>
      <c r="D143" s="6">
        <v>8.5000000000000006E-2</v>
      </c>
      <c r="E143" s="3" t="s">
        <v>296</v>
      </c>
      <c r="F143">
        <f t="shared" si="6"/>
        <v>55.29</v>
      </c>
      <c r="G143" t="s">
        <v>431</v>
      </c>
    </row>
    <row r="144" spans="2:7" x14ac:dyDescent="0.15">
      <c r="B144" s="4" t="s">
        <v>164</v>
      </c>
      <c r="C144" s="1">
        <v>17</v>
      </c>
      <c r="D144" s="6">
        <v>8.5405092592592588E-2</v>
      </c>
      <c r="E144" s="3" t="s">
        <v>297</v>
      </c>
      <c r="F144">
        <f t="shared" si="6"/>
        <v>55.006</v>
      </c>
      <c r="G144" t="s">
        <v>431</v>
      </c>
    </row>
    <row r="145" spans="2:7" x14ac:dyDescent="0.15">
      <c r="B145" s="4" t="s">
        <v>326</v>
      </c>
      <c r="C145" s="1">
        <v>18</v>
      </c>
      <c r="D145" s="6">
        <v>8.5613425925925926E-2</v>
      </c>
      <c r="E145" s="3" t="s">
        <v>237</v>
      </c>
      <c r="F145">
        <f t="shared" si="6"/>
        <v>54.86</v>
      </c>
      <c r="G145" t="s">
        <v>431</v>
      </c>
    </row>
    <row r="146" spans="2:7" x14ac:dyDescent="0.15">
      <c r="B146" s="4" t="s">
        <v>222</v>
      </c>
      <c r="C146" s="1">
        <v>19</v>
      </c>
      <c r="D146" s="6">
        <v>8.6493055555555545E-2</v>
      </c>
      <c r="E146" s="3" t="s">
        <v>14</v>
      </c>
      <c r="F146">
        <f t="shared" si="6"/>
        <v>54.242999999999995</v>
      </c>
      <c r="G146" t="s">
        <v>431</v>
      </c>
    </row>
    <row r="147" spans="2:7" x14ac:dyDescent="0.15">
      <c r="B147" s="4" t="s">
        <v>327</v>
      </c>
      <c r="C147" s="1">
        <v>20</v>
      </c>
      <c r="D147" s="6">
        <v>8.7199074074074068E-2</v>
      </c>
      <c r="E147" s="3" t="s">
        <v>298</v>
      </c>
      <c r="F147">
        <f t="shared" si="6"/>
        <v>53.747999999999998</v>
      </c>
      <c r="G147" t="s">
        <v>431</v>
      </c>
    </row>
    <row r="148" spans="2:7" x14ac:dyDescent="0.15">
      <c r="B148" s="4" t="s">
        <v>328</v>
      </c>
      <c r="C148" s="1">
        <v>21</v>
      </c>
      <c r="D148" s="6">
        <v>8.7800925925925921E-2</v>
      </c>
      <c r="E148" s="3" t="s">
        <v>299</v>
      </c>
      <c r="F148">
        <f t="shared" si="6"/>
        <v>53.326000000000001</v>
      </c>
      <c r="G148" t="s">
        <v>431</v>
      </c>
    </row>
    <row r="149" spans="2:7" x14ac:dyDescent="0.15">
      <c r="B149" s="4" t="s">
        <v>173</v>
      </c>
      <c r="C149" s="1">
        <v>22</v>
      </c>
      <c r="D149" s="6">
        <v>8.8009259259259245E-2</v>
      </c>
      <c r="E149" s="3" t="s">
        <v>16</v>
      </c>
      <c r="F149">
        <f t="shared" si="6"/>
        <v>53.18</v>
      </c>
      <c r="G149" t="s">
        <v>431</v>
      </c>
    </row>
    <row r="150" spans="2:7" ht="27" x14ac:dyDescent="0.15">
      <c r="B150" s="4" t="s">
        <v>329</v>
      </c>
      <c r="C150" s="1">
        <v>23</v>
      </c>
      <c r="D150" s="6">
        <v>8.8206018518518517E-2</v>
      </c>
      <c r="E150" s="3" t="s">
        <v>300</v>
      </c>
      <c r="F150">
        <f t="shared" si="6"/>
        <v>53.041999999999994</v>
      </c>
      <c r="G150" t="s">
        <v>431</v>
      </c>
    </row>
    <row r="151" spans="2:7" x14ac:dyDescent="0.15">
      <c r="B151" s="4" t="s">
        <v>330</v>
      </c>
      <c r="C151" s="1">
        <v>24</v>
      </c>
      <c r="D151" s="6">
        <v>8.8368055555555547E-2</v>
      </c>
      <c r="E151" s="3" t="s">
        <v>301</v>
      </c>
      <c r="F151">
        <f t="shared" si="6"/>
        <v>52.928999999999995</v>
      </c>
      <c r="G151" t="s">
        <v>431</v>
      </c>
    </row>
    <row r="152" spans="2:7" x14ac:dyDescent="0.15">
      <c r="B152" s="4" t="s">
        <v>184</v>
      </c>
      <c r="C152" s="1">
        <v>25</v>
      </c>
      <c r="D152" s="6">
        <v>8.8935185185185187E-2</v>
      </c>
      <c r="E152" s="3" t="s">
        <v>236</v>
      </c>
      <c r="F152">
        <f t="shared" si="6"/>
        <v>52.530999999999999</v>
      </c>
      <c r="G152" t="s">
        <v>431</v>
      </c>
    </row>
    <row r="153" spans="2:7" x14ac:dyDescent="0.15">
      <c r="B153" s="4" t="s">
        <v>61</v>
      </c>
      <c r="C153" s="1">
        <v>26</v>
      </c>
      <c r="D153" s="6">
        <v>9.0937500000000004E-2</v>
      </c>
      <c r="E153" s="3" t="s">
        <v>302</v>
      </c>
      <c r="F153">
        <f t="shared" si="6"/>
        <v>51.128</v>
      </c>
      <c r="G153" t="s">
        <v>431</v>
      </c>
    </row>
    <row r="154" spans="2:7" x14ac:dyDescent="0.15">
      <c r="B154" s="4" t="s">
        <v>331</v>
      </c>
      <c r="C154" s="1">
        <v>27</v>
      </c>
      <c r="D154" s="6">
        <v>9.1759259259259263E-2</v>
      </c>
      <c r="E154" s="3" t="s">
        <v>301</v>
      </c>
      <c r="F154">
        <f t="shared" si="6"/>
        <v>50.552</v>
      </c>
      <c r="G154" t="s">
        <v>431</v>
      </c>
    </row>
    <row r="155" spans="2:7" x14ac:dyDescent="0.15">
      <c r="B155" s="4" t="s">
        <v>332</v>
      </c>
      <c r="C155" s="1">
        <v>28</v>
      </c>
      <c r="D155" s="6">
        <v>9.228009259259258E-2</v>
      </c>
      <c r="E155" s="3" t="s">
        <v>293</v>
      </c>
      <c r="F155">
        <f t="shared" si="6"/>
        <v>50.186</v>
      </c>
      <c r="G155" t="s">
        <v>431</v>
      </c>
    </row>
    <row r="156" spans="2:7" x14ac:dyDescent="0.15">
      <c r="B156" s="4" t="s">
        <v>333</v>
      </c>
      <c r="C156" s="1">
        <v>29</v>
      </c>
      <c r="D156" s="6">
        <v>9.2638888888888882E-2</v>
      </c>
      <c r="E156" s="3" t="s">
        <v>295</v>
      </c>
      <c r="F156">
        <f t="shared" si="6"/>
        <v>49.934999999999995</v>
      </c>
      <c r="G156" t="s">
        <v>431</v>
      </c>
    </row>
    <row r="157" spans="2:7" x14ac:dyDescent="0.15">
      <c r="B157" s="4" t="s">
        <v>59</v>
      </c>
      <c r="C157" s="1">
        <v>30</v>
      </c>
      <c r="D157" s="6">
        <v>9.3622685185185184E-2</v>
      </c>
      <c r="E157" s="3" t="s">
        <v>302</v>
      </c>
      <c r="F157">
        <f t="shared" si="6"/>
        <v>49.244999999999997</v>
      </c>
      <c r="G157" t="s">
        <v>431</v>
      </c>
    </row>
    <row r="158" spans="2:7" x14ac:dyDescent="0.15">
      <c r="B158" s="4" t="s">
        <v>188</v>
      </c>
      <c r="C158" s="1">
        <v>31</v>
      </c>
      <c r="D158" s="6">
        <v>9.3946759259259258E-2</v>
      </c>
      <c r="E158" s="3" t="s">
        <v>239</v>
      </c>
      <c r="F158">
        <f t="shared" si="6"/>
        <v>49.018000000000001</v>
      </c>
      <c r="G158" t="s">
        <v>431</v>
      </c>
    </row>
    <row r="159" spans="2:7" x14ac:dyDescent="0.15">
      <c r="B159" s="4" t="s">
        <v>334</v>
      </c>
      <c r="C159" s="1">
        <v>32</v>
      </c>
      <c r="D159" s="6">
        <v>9.4699074074074074E-2</v>
      </c>
      <c r="E159" s="3" t="s">
        <v>247</v>
      </c>
      <c r="F159">
        <f t="shared" si="6"/>
        <v>48.491</v>
      </c>
      <c r="G159" t="s">
        <v>431</v>
      </c>
    </row>
    <row r="160" spans="2:7" x14ac:dyDescent="0.15">
      <c r="B160" s="4" t="s">
        <v>50</v>
      </c>
      <c r="C160" s="1">
        <v>33</v>
      </c>
      <c r="D160" s="6">
        <v>9.4733796296296302E-2</v>
      </c>
      <c r="E160" s="3" t="s">
        <v>37</v>
      </c>
      <c r="F160">
        <f t="shared" si="6"/>
        <v>48.466000000000001</v>
      </c>
      <c r="G160" t="s">
        <v>431</v>
      </c>
    </row>
    <row r="161" spans="2:7" x14ac:dyDescent="0.15">
      <c r="B161" s="4" t="s">
        <v>335</v>
      </c>
      <c r="C161" s="1">
        <v>34</v>
      </c>
      <c r="D161" s="6">
        <v>9.4942129629629626E-2</v>
      </c>
      <c r="E161" s="3" t="s">
        <v>239</v>
      </c>
      <c r="F161">
        <f t="shared" si="6"/>
        <v>48.32</v>
      </c>
      <c r="G161" t="s">
        <v>431</v>
      </c>
    </row>
    <row r="162" spans="2:7" x14ac:dyDescent="0.15">
      <c r="B162" s="4" t="s">
        <v>186</v>
      </c>
      <c r="C162" s="1">
        <v>35</v>
      </c>
      <c r="D162" s="6">
        <v>9.5185185185185192E-2</v>
      </c>
      <c r="E162" s="3" t="s">
        <v>243</v>
      </c>
      <c r="F162">
        <f t="shared" si="6"/>
        <v>48.15</v>
      </c>
      <c r="G162" t="s">
        <v>431</v>
      </c>
    </row>
    <row r="163" spans="2:7" x14ac:dyDescent="0.15">
      <c r="B163" s="4" t="s">
        <v>336</v>
      </c>
      <c r="C163" s="1">
        <v>36</v>
      </c>
      <c r="D163" s="6">
        <v>9.6388888888888899E-2</v>
      </c>
      <c r="E163" s="3" t="s">
        <v>303</v>
      </c>
      <c r="F163">
        <f t="shared" si="6"/>
        <v>47.305999999999997</v>
      </c>
      <c r="G163" t="s">
        <v>431</v>
      </c>
    </row>
    <row r="164" spans="2:7" x14ac:dyDescent="0.15">
      <c r="B164" s="4" t="s">
        <v>156</v>
      </c>
      <c r="C164" s="1">
        <v>37</v>
      </c>
      <c r="D164" s="6">
        <v>9.7199074074074077E-2</v>
      </c>
      <c r="E164" s="3" t="s">
        <v>304</v>
      </c>
      <c r="F164">
        <f t="shared" si="6"/>
        <v>46.738</v>
      </c>
      <c r="G164" t="s">
        <v>431</v>
      </c>
    </row>
    <row r="165" spans="2:7" x14ac:dyDescent="0.15">
      <c r="B165" s="4" t="s">
        <v>337</v>
      </c>
      <c r="C165" s="1">
        <v>38</v>
      </c>
      <c r="D165" s="6">
        <v>9.9432870370370366E-2</v>
      </c>
      <c r="E165" s="3" t="s">
        <v>305</v>
      </c>
      <c r="F165">
        <f t="shared" si="6"/>
        <v>45.171999999999997</v>
      </c>
      <c r="G165" t="s">
        <v>431</v>
      </c>
    </row>
    <row r="166" spans="2:7" x14ac:dyDescent="0.15">
      <c r="B166" s="4" t="s">
        <v>338</v>
      </c>
      <c r="C166" s="1">
        <v>39</v>
      </c>
      <c r="D166" s="6">
        <v>9.9837962962962948E-2</v>
      </c>
      <c r="E166" s="3" t="s">
        <v>239</v>
      </c>
      <c r="F166">
        <f t="shared" si="6"/>
        <v>44.887999999999998</v>
      </c>
      <c r="G166" t="s">
        <v>431</v>
      </c>
    </row>
    <row r="167" spans="2:7" x14ac:dyDescent="0.15">
      <c r="B167" s="4" t="s">
        <v>55</v>
      </c>
      <c r="C167" s="1">
        <v>40</v>
      </c>
      <c r="D167" s="6">
        <v>0.10385416666666668</v>
      </c>
      <c r="E167" s="3" t="s">
        <v>37</v>
      </c>
      <c r="F167">
        <f t="shared" si="6"/>
        <v>42.073</v>
      </c>
      <c r="G167" t="s">
        <v>431</v>
      </c>
    </row>
    <row r="168" spans="2:7" x14ac:dyDescent="0.15">
      <c r="B168" s="4" t="s">
        <v>339</v>
      </c>
      <c r="C168" s="1">
        <v>41</v>
      </c>
      <c r="D168" s="6">
        <v>0.1042013888888889</v>
      </c>
      <c r="E168" s="3" t="s">
        <v>236</v>
      </c>
      <c r="F168">
        <f t="shared" si="6"/>
        <v>41.83</v>
      </c>
      <c r="G168" t="s">
        <v>431</v>
      </c>
    </row>
    <row r="169" spans="2:7" x14ac:dyDescent="0.15">
      <c r="B169" s="4" t="s">
        <v>340</v>
      </c>
      <c r="C169" s="1">
        <v>42</v>
      </c>
      <c r="D169" s="6">
        <v>0.10858796296296297</v>
      </c>
      <c r="E169" s="3" t="s">
        <v>247</v>
      </c>
      <c r="F169">
        <f t="shared" si="6"/>
        <v>38.754999999999995</v>
      </c>
      <c r="G169" t="s">
        <v>431</v>
      </c>
    </row>
    <row r="170" spans="2:7" x14ac:dyDescent="0.15">
      <c r="B170" s="4" t="s">
        <v>341</v>
      </c>
      <c r="C170" s="1">
        <v>43</v>
      </c>
      <c r="D170" s="6">
        <v>0.11100694444444444</v>
      </c>
      <c r="E170" s="3" t="s">
        <v>243</v>
      </c>
      <c r="F170">
        <f t="shared" si="6"/>
        <v>37.058999999999997</v>
      </c>
      <c r="G170" t="s">
        <v>431</v>
      </c>
    </row>
    <row r="171" spans="2:7" x14ac:dyDescent="0.15">
      <c r="B171" s="4" t="s">
        <v>342</v>
      </c>
      <c r="C171" s="1"/>
      <c r="D171" s="6">
        <v>0.1113425925925926</v>
      </c>
      <c r="E171" s="3" t="s">
        <v>301</v>
      </c>
      <c r="F171">
        <f t="shared" si="6"/>
        <v>36.823999999999998</v>
      </c>
      <c r="G171" t="s">
        <v>431</v>
      </c>
    </row>
    <row r="172" spans="2:7" x14ac:dyDescent="0.15">
      <c r="B172" s="4" t="s">
        <v>343</v>
      </c>
      <c r="C172" s="1"/>
      <c r="D172" s="6">
        <v>0.11359953703703703</v>
      </c>
      <c r="E172" s="3" t="s">
        <v>306</v>
      </c>
      <c r="F172">
        <f t="shared" si="6"/>
        <v>35.241</v>
      </c>
      <c r="G172" t="s">
        <v>431</v>
      </c>
    </row>
    <row r="173" spans="2:7" x14ac:dyDescent="0.15">
      <c r="B173" s="4" t="s">
        <v>344</v>
      </c>
      <c r="C173" s="1"/>
      <c r="D173" s="6">
        <v>0.11768518518518518</v>
      </c>
      <c r="E173" s="3" t="s">
        <v>247</v>
      </c>
      <c r="F173">
        <f t="shared" si="6"/>
        <v>32.376999999999995</v>
      </c>
      <c r="G173" t="s">
        <v>431</v>
      </c>
    </row>
    <row r="174" spans="2:7" x14ac:dyDescent="0.15">
      <c r="B174" s="4" t="s">
        <v>345</v>
      </c>
      <c r="C174" s="1"/>
      <c r="D174" s="6">
        <v>0.11800925925925926</v>
      </c>
      <c r="E174" s="3" t="s">
        <v>307</v>
      </c>
      <c r="F174">
        <f t="shared" si="6"/>
        <v>32.15</v>
      </c>
      <c r="G174" t="s">
        <v>431</v>
      </c>
    </row>
    <row r="175" spans="2:7" x14ac:dyDescent="0.15">
      <c r="B175" s="4" t="s">
        <v>346</v>
      </c>
      <c r="C175" s="1"/>
      <c r="D175" s="6">
        <v>0.11831018518518517</v>
      </c>
      <c r="E175" s="3" t="s">
        <v>292</v>
      </c>
      <c r="F175">
        <f t="shared" si="6"/>
        <v>31.939</v>
      </c>
      <c r="G175" t="s">
        <v>431</v>
      </c>
    </row>
    <row r="176" spans="2:7" x14ac:dyDescent="0.15">
      <c r="B176" s="4" t="s">
        <v>347</v>
      </c>
      <c r="C176" s="1"/>
      <c r="D176" s="6">
        <v>0.1205787037037037</v>
      </c>
      <c r="E176" s="3" t="s">
        <v>308</v>
      </c>
      <c r="F176">
        <f t="shared" si="6"/>
        <v>30.349</v>
      </c>
      <c r="G176" t="s">
        <v>431</v>
      </c>
    </row>
    <row r="177" spans="2:7" x14ac:dyDescent="0.15">
      <c r="B177" s="4" t="s">
        <v>348</v>
      </c>
      <c r="C177" s="1"/>
      <c r="D177" s="6">
        <v>0.13337962962962963</v>
      </c>
      <c r="E177" s="3" t="s">
        <v>16</v>
      </c>
      <c r="F177">
        <f t="shared" si="6"/>
        <v>21.376000000000001</v>
      </c>
      <c r="G177" t="s">
        <v>431</v>
      </c>
    </row>
    <row r="178" spans="2:7" x14ac:dyDescent="0.15">
      <c r="B178" s="4" t="s">
        <v>349</v>
      </c>
      <c r="C178" s="1"/>
      <c r="D178" s="3" t="s">
        <v>244</v>
      </c>
      <c r="E178" s="3" t="s">
        <v>226</v>
      </c>
      <c r="F178">
        <v>0</v>
      </c>
      <c r="G178" t="s">
        <v>431</v>
      </c>
    </row>
    <row r="179" spans="2:7" x14ac:dyDescent="0.15">
      <c r="B179" s="4" t="s">
        <v>62</v>
      </c>
      <c r="C179" s="1"/>
      <c r="D179" s="3" t="s">
        <v>309</v>
      </c>
      <c r="E179" s="3" t="s">
        <v>37</v>
      </c>
      <c r="F179">
        <f>F178</f>
        <v>0</v>
      </c>
      <c r="G179" t="s">
        <v>431</v>
      </c>
    </row>
    <row r="180" spans="2:7" x14ac:dyDescent="0.15">
      <c r="B180" s="4" t="s">
        <v>350</v>
      </c>
      <c r="C180" s="1"/>
      <c r="D180" s="3" t="s">
        <v>310</v>
      </c>
      <c r="E180" s="3" t="s">
        <v>236</v>
      </c>
      <c r="F180">
        <f t="shared" ref="F180:F189" si="7">F179</f>
        <v>0</v>
      </c>
      <c r="G180" t="s">
        <v>431</v>
      </c>
    </row>
    <row r="181" spans="2:7" x14ac:dyDescent="0.15">
      <c r="B181" s="4" t="s">
        <v>351</v>
      </c>
      <c r="C181" s="1"/>
      <c r="D181" s="3" t="s">
        <v>310</v>
      </c>
      <c r="E181" s="3" t="s">
        <v>311</v>
      </c>
      <c r="F181">
        <f t="shared" si="7"/>
        <v>0</v>
      </c>
      <c r="G181" t="s">
        <v>431</v>
      </c>
    </row>
    <row r="182" spans="2:7" x14ac:dyDescent="0.15">
      <c r="B182" s="4" t="s">
        <v>352</v>
      </c>
      <c r="C182" s="1"/>
      <c r="D182" s="3" t="s">
        <v>312</v>
      </c>
      <c r="E182" s="3" t="s">
        <v>14</v>
      </c>
      <c r="F182">
        <f t="shared" si="7"/>
        <v>0</v>
      </c>
      <c r="G182" t="s">
        <v>431</v>
      </c>
    </row>
    <row r="183" spans="2:7" x14ac:dyDescent="0.15">
      <c r="B183" s="4" t="s">
        <v>353</v>
      </c>
      <c r="C183" s="1"/>
      <c r="D183" s="3" t="s">
        <v>279</v>
      </c>
      <c r="E183" s="3" t="s">
        <v>276</v>
      </c>
      <c r="F183">
        <f t="shared" si="7"/>
        <v>0</v>
      </c>
      <c r="G183" t="s">
        <v>431</v>
      </c>
    </row>
    <row r="184" spans="2:7" x14ac:dyDescent="0.15">
      <c r="B184" s="4" t="s">
        <v>354</v>
      </c>
      <c r="C184" s="1"/>
      <c r="D184" s="3" t="s">
        <v>279</v>
      </c>
      <c r="E184" s="3" t="s">
        <v>16</v>
      </c>
      <c r="F184">
        <f t="shared" si="7"/>
        <v>0</v>
      </c>
      <c r="G184" t="s">
        <v>431</v>
      </c>
    </row>
    <row r="185" spans="2:7" x14ac:dyDescent="0.15">
      <c r="B185" s="4" t="s">
        <v>355</v>
      </c>
      <c r="C185" s="1"/>
      <c r="D185" s="3" t="s">
        <v>279</v>
      </c>
      <c r="E185" s="3" t="s">
        <v>239</v>
      </c>
      <c r="F185">
        <f t="shared" si="7"/>
        <v>0</v>
      </c>
      <c r="G185" t="s">
        <v>431</v>
      </c>
    </row>
    <row r="186" spans="2:7" x14ac:dyDescent="0.15">
      <c r="B186" s="4" t="s">
        <v>356</v>
      </c>
      <c r="C186" s="1"/>
      <c r="D186" s="3" t="s">
        <v>279</v>
      </c>
      <c r="E186" s="3" t="s">
        <v>276</v>
      </c>
      <c r="F186">
        <f t="shared" si="7"/>
        <v>0</v>
      </c>
      <c r="G186" t="s">
        <v>431</v>
      </c>
    </row>
    <row r="187" spans="2:7" x14ac:dyDescent="0.15">
      <c r="B187" s="4" t="s">
        <v>135</v>
      </c>
      <c r="C187" s="1"/>
      <c r="D187" s="3" t="s">
        <v>245</v>
      </c>
      <c r="E187" s="3" t="s">
        <v>37</v>
      </c>
      <c r="F187">
        <f t="shared" si="7"/>
        <v>0</v>
      </c>
      <c r="G187" t="s">
        <v>431</v>
      </c>
    </row>
    <row r="188" spans="2:7" x14ac:dyDescent="0.15">
      <c r="B188" s="4" t="s">
        <v>357</v>
      </c>
      <c r="C188" s="1"/>
      <c r="D188" s="3" t="s">
        <v>246</v>
      </c>
      <c r="E188" s="3" t="s">
        <v>313</v>
      </c>
      <c r="F188">
        <f t="shared" si="7"/>
        <v>0</v>
      </c>
      <c r="G188" t="s">
        <v>431</v>
      </c>
    </row>
    <row r="189" spans="2:7" x14ac:dyDescent="0.15">
      <c r="B189" s="4" t="s">
        <v>358</v>
      </c>
      <c r="C189" s="1"/>
      <c r="D189" s="3" t="s">
        <v>314</v>
      </c>
      <c r="F189">
        <f t="shared" si="7"/>
        <v>0</v>
      </c>
      <c r="G189" t="s">
        <v>431</v>
      </c>
    </row>
    <row r="190" spans="2:7" x14ac:dyDescent="0.15">
      <c r="B190" s="1" t="s">
        <v>248</v>
      </c>
      <c r="C190" s="4">
        <v>1</v>
      </c>
      <c r="D190" s="6">
        <v>7.9803240740740744E-2</v>
      </c>
      <c r="E190" s="3" t="s">
        <v>226</v>
      </c>
      <c r="F190">
        <f t="shared" ref="F190:F253" si="8">ROUNDUP((VLOOKUP(G190,$K$5:$N$10,2,FALSE)-D190)*10/VLOOKUP(G190,$K$5:$N$10,3,FALSE)+50,3)</f>
        <v>66.144000000000005</v>
      </c>
      <c r="G190" t="s">
        <v>442</v>
      </c>
    </row>
    <row r="191" spans="2:7" x14ac:dyDescent="0.15">
      <c r="B191" s="1" t="s">
        <v>249</v>
      </c>
      <c r="C191" s="4">
        <v>2</v>
      </c>
      <c r="D191" s="6">
        <v>8.2048611111111114E-2</v>
      </c>
      <c r="E191" s="3" t="s">
        <v>227</v>
      </c>
      <c r="F191">
        <f t="shared" si="8"/>
        <v>62.94</v>
      </c>
      <c r="G191" t="s">
        <v>442</v>
      </c>
    </row>
    <row r="192" spans="2:7" x14ac:dyDescent="0.15">
      <c r="B192" s="1" t="s">
        <v>250</v>
      </c>
      <c r="C192" s="4">
        <v>3</v>
      </c>
      <c r="D192" s="6">
        <v>8.2500000000000004E-2</v>
      </c>
      <c r="E192" s="3" t="s">
        <v>228</v>
      </c>
      <c r="F192">
        <f t="shared" si="8"/>
        <v>62.295999999999999</v>
      </c>
      <c r="G192" t="s">
        <v>831</v>
      </c>
    </row>
    <row r="193" spans="2:7" x14ac:dyDescent="0.15">
      <c r="B193" s="1" t="s">
        <v>251</v>
      </c>
      <c r="C193" s="4">
        <v>4</v>
      </c>
      <c r="D193" s="6">
        <v>8.2696759259259262E-2</v>
      </c>
      <c r="E193" s="3" t="s">
        <v>229</v>
      </c>
      <c r="F193">
        <f t="shared" si="8"/>
        <v>62.015999999999998</v>
      </c>
      <c r="G193" t="s">
        <v>831</v>
      </c>
    </row>
    <row r="194" spans="2:7" x14ac:dyDescent="0.15">
      <c r="B194" s="1" t="s">
        <v>252</v>
      </c>
      <c r="C194" s="4">
        <v>5</v>
      </c>
      <c r="D194" s="6">
        <v>8.3564814814814814E-2</v>
      </c>
      <c r="E194" s="3" t="s">
        <v>230</v>
      </c>
      <c r="F194">
        <f t="shared" si="8"/>
        <v>60.777000000000001</v>
      </c>
      <c r="G194" t="s">
        <v>831</v>
      </c>
    </row>
    <row r="195" spans="2:7" x14ac:dyDescent="0.15">
      <c r="B195" s="1" t="s">
        <v>253</v>
      </c>
      <c r="C195" s="4">
        <v>6</v>
      </c>
      <c r="D195" s="6">
        <v>8.3807870370370366E-2</v>
      </c>
      <c r="E195" s="3" t="s">
        <v>231</v>
      </c>
      <c r="F195">
        <f t="shared" si="8"/>
        <v>60.43</v>
      </c>
      <c r="G195" t="s">
        <v>831</v>
      </c>
    </row>
    <row r="196" spans="2:7" x14ac:dyDescent="0.15">
      <c r="B196" s="1" t="s">
        <v>254</v>
      </c>
      <c r="C196" s="4">
        <v>7</v>
      </c>
      <c r="D196" s="6">
        <v>8.4664351851851852E-2</v>
      </c>
      <c r="E196" s="3" t="s">
        <v>232</v>
      </c>
      <c r="F196">
        <f t="shared" si="8"/>
        <v>59.207999999999998</v>
      </c>
      <c r="G196" t="s">
        <v>831</v>
      </c>
    </row>
    <row r="197" spans="2:7" x14ac:dyDescent="0.15">
      <c r="B197" s="1" t="s">
        <v>147</v>
      </c>
      <c r="C197" s="4">
        <v>8</v>
      </c>
      <c r="D197" s="6">
        <v>8.5312499999999999E-2</v>
      </c>
      <c r="E197" s="3" t="s">
        <v>233</v>
      </c>
      <c r="F197">
        <f t="shared" si="8"/>
        <v>58.283999999999999</v>
      </c>
      <c r="G197" t="s">
        <v>831</v>
      </c>
    </row>
    <row r="198" spans="2:7" x14ac:dyDescent="0.15">
      <c r="B198" s="1" t="s">
        <v>191</v>
      </c>
      <c r="C198" s="4">
        <v>9</v>
      </c>
      <c r="D198" s="6">
        <v>8.6550925925925934E-2</v>
      </c>
      <c r="E198" s="3" t="s">
        <v>234</v>
      </c>
      <c r="F198">
        <f t="shared" si="8"/>
        <v>56.516999999999996</v>
      </c>
      <c r="G198" t="s">
        <v>831</v>
      </c>
    </row>
    <row r="199" spans="2:7" x14ac:dyDescent="0.15">
      <c r="B199" s="1" t="s">
        <v>255</v>
      </c>
      <c r="C199" s="4">
        <v>10</v>
      </c>
      <c r="D199" s="6">
        <v>8.6840277777777766E-2</v>
      </c>
      <c r="E199" s="3" t="s">
        <v>232</v>
      </c>
      <c r="F199">
        <f t="shared" si="8"/>
        <v>56.103999999999999</v>
      </c>
      <c r="G199" t="s">
        <v>831</v>
      </c>
    </row>
    <row r="200" spans="2:7" x14ac:dyDescent="0.15">
      <c r="B200" s="1" t="s">
        <v>193</v>
      </c>
      <c r="C200" s="4">
        <v>11</v>
      </c>
      <c r="D200" s="6">
        <v>8.7592592592592597E-2</v>
      </c>
      <c r="E200" s="3" t="s">
        <v>5</v>
      </c>
      <c r="F200">
        <f t="shared" si="8"/>
        <v>55.03</v>
      </c>
      <c r="G200" t="s">
        <v>831</v>
      </c>
    </row>
    <row r="201" spans="2:7" x14ac:dyDescent="0.15">
      <c r="B201" s="1" t="s">
        <v>256</v>
      </c>
      <c r="C201" s="4">
        <v>12</v>
      </c>
      <c r="D201" s="6">
        <v>8.7789351851851841E-2</v>
      </c>
      <c r="E201" s="3" t="s">
        <v>235</v>
      </c>
      <c r="F201">
        <f t="shared" si="8"/>
        <v>54.75</v>
      </c>
      <c r="G201" t="s">
        <v>831</v>
      </c>
    </row>
    <row r="202" spans="2:7" x14ac:dyDescent="0.15">
      <c r="B202" s="1" t="s">
        <v>257</v>
      </c>
      <c r="C202" s="4">
        <v>13</v>
      </c>
      <c r="D202" s="6">
        <v>8.8113425925925928E-2</v>
      </c>
      <c r="E202" s="3" t="s">
        <v>229</v>
      </c>
      <c r="F202">
        <f t="shared" si="8"/>
        <v>54.286999999999999</v>
      </c>
      <c r="G202" t="s">
        <v>831</v>
      </c>
    </row>
    <row r="203" spans="2:7" x14ac:dyDescent="0.15">
      <c r="B203" s="1" t="s">
        <v>192</v>
      </c>
      <c r="C203" s="4">
        <v>14</v>
      </c>
      <c r="D203" s="6">
        <v>8.8425925925925922E-2</v>
      </c>
      <c r="E203" s="3" t="s">
        <v>236</v>
      </c>
      <c r="F203">
        <f t="shared" si="8"/>
        <v>53.841000000000001</v>
      </c>
      <c r="G203" t="s">
        <v>831</v>
      </c>
    </row>
    <row r="204" spans="2:7" x14ac:dyDescent="0.15">
      <c r="B204" s="1" t="s">
        <v>258</v>
      </c>
      <c r="C204" s="4">
        <v>15</v>
      </c>
      <c r="D204" s="6">
        <v>8.9062500000000003E-2</v>
      </c>
      <c r="E204" s="3" t="s">
        <v>226</v>
      </c>
      <c r="F204">
        <f t="shared" si="8"/>
        <v>52.933</v>
      </c>
      <c r="G204" t="s">
        <v>831</v>
      </c>
    </row>
    <row r="205" spans="2:7" x14ac:dyDescent="0.15">
      <c r="B205" s="1" t="s">
        <v>259</v>
      </c>
      <c r="C205" s="4">
        <v>16</v>
      </c>
      <c r="D205" s="6">
        <v>8.9629629629629629E-2</v>
      </c>
      <c r="E205" s="3" t="s">
        <v>226</v>
      </c>
      <c r="F205">
        <f t="shared" si="8"/>
        <v>52.123999999999995</v>
      </c>
      <c r="G205" t="s">
        <v>831</v>
      </c>
    </row>
    <row r="206" spans="2:7" x14ac:dyDescent="0.15">
      <c r="B206" s="1" t="s">
        <v>260</v>
      </c>
      <c r="C206" s="4">
        <v>17</v>
      </c>
      <c r="D206" s="6">
        <v>8.9641203703703709E-2</v>
      </c>
      <c r="E206" s="3" t="s">
        <v>237</v>
      </c>
      <c r="F206">
        <f t="shared" si="8"/>
        <v>52.107999999999997</v>
      </c>
      <c r="G206" t="s">
        <v>831</v>
      </c>
    </row>
    <row r="207" spans="2:7" x14ac:dyDescent="0.15">
      <c r="B207" s="1" t="s">
        <v>261</v>
      </c>
      <c r="C207" s="4">
        <v>18</v>
      </c>
      <c r="D207" s="6">
        <v>8.9722222222222217E-2</v>
      </c>
      <c r="E207" s="3" t="s">
        <v>238</v>
      </c>
      <c r="F207">
        <f t="shared" si="8"/>
        <v>51.991999999999997</v>
      </c>
      <c r="G207" t="s">
        <v>831</v>
      </c>
    </row>
    <row r="208" spans="2:7" x14ac:dyDescent="0.15">
      <c r="B208" s="1" t="s">
        <v>143</v>
      </c>
      <c r="C208" s="4">
        <v>19</v>
      </c>
      <c r="D208" s="6">
        <v>9.003472222222221E-2</v>
      </c>
      <c r="E208" s="3" t="s">
        <v>239</v>
      </c>
      <c r="F208">
        <f t="shared" si="8"/>
        <v>51.545999999999999</v>
      </c>
      <c r="G208" t="s">
        <v>831</v>
      </c>
    </row>
    <row r="209" spans="2:7" x14ac:dyDescent="0.15">
      <c r="B209" s="1" t="s">
        <v>197</v>
      </c>
      <c r="C209" s="4">
        <v>20</v>
      </c>
      <c r="D209" s="6">
        <v>9.1435185185185189E-2</v>
      </c>
      <c r="E209" s="3" t="s">
        <v>240</v>
      </c>
      <c r="F209">
        <f t="shared" si="8"/>
        <v>49.547999999999995</v>
      </c>
      <c r="G209" t="s">
        <v>831</v>
      </c>
    </row>
    <row r="210" spans="2:7" x14ac:dyDescent="0.15">
      <c r="B210" s="1" t="s">
        <v>146</v>
      </c>
      <c r="C210" s="4">
        <v>21</v>
      </c>
      <c r="D210" s="6">
        <v>9.1574074074074072E-2</v>
      </c>
      <c r="E210" s="3" t="s">
        <v>236</v>
      </c>
      <c r="F210">
        <f t="shared" si="8"/>
        <v>49.349999999999994</v>
      </c>
      <c r="G210" t="s">
        <v>831</v>
      </c>
    </row>
    <row r="211" spans="2:7" ht="27" x14ac:dyDescent="0.15">
      <c r="B211" s="1" t="s">
        <v>262</v>
      </c>
      <c r="C211" s="4">
        <v>22</v>
      </c>
      <c r="D211" s="6">
        <v>9.2615740740740748E-2</v>
      </c>
      <c r="E211" s="3" t="s">
        <v>241</v>
      </c>
      <c r="F211">
        <f t="shared" si="8"/>
        <v>47.863999999999997</v>
      </c>
      <c r="G211" t="s">
        <v>831</v>
      </c>
    </row>
    <row r="212" spans="2:7" x14ac:dyDescent="0.15">
      <c r="B212" s="1" t="s">
        <v>157</v>
      </c>
      <c r="C212" s="4">
        <v>23</v>
      </c>
      <c r="D212" s="6">
        <v>9.6921296296296297E-2</v>
      </c>
      <c r="E212" s="3" t="s">
        <v>231</v>
      </c>
      <c r="F212">
        <f t="shared" si="8"/>
        <v>41.720999999999997</v>
      </c>
      <c r="G212" t="s">
        <v>831</v>
      </c>
    </row>
    <row r="213" spans="2:7" x14ac:dyDescent="0.15">
      <c r="B213" s="1" t="s">
        <v>263</v>
      </c>
      <c r="C213" s="4">
        <v>24</v>
      </c>
      <c r="D213" s="6">
        <v>9.7650462962962967E-2</v>
      </c>
      <c r="E213" s="3" t="s">
        <v>226</v>
      </c>
      <c r="F213">
        <f t="shared" si="8"/>
        <v>40.68</v>
      </c>
      <c r="G213" t="s">
        <v>831</v>
      </c>
    </row>
    <row r="214" spans="2:7" x14ac:dyDescent="0.15">
      <c r="B214" s="1" t="s">
        <v>264</v>
      </c>
      <c r="C214" s="4">
        <v>25</v>
      </c>
      <c r="D214" s="6">
        <v>9.778935185185185E-2</v>
      </c>
      <c r="E214" s="3" t="s">
        <v>232</v>
      </c>
      <c r="F214">
        <f t="shared" si="8"/>
        <v>40.481999999999999</v>
      </c>
      <c r="G214" t="s">
        <v>831</v>
      </c>
    </row>
    <row r="215" spans="2:7" x14ac:dyDescent="0.15">
      <c r="B215" s="1" t="s">
        <v>265</v>
      </c>
      <c r="C215" s="4">
        <v>26</v>
      </c>
      <c r="D215" s="6">
        <v>9.8553240740740747E-2</v>
      </c>
      <c r="E215" s="3" t="s">
        <v>242</v>
      </c>
      <c r="F215">
        <f t="shared" si="8"/>
        <v>39.391999999999996</v>
      </c>
      <c r="G215" t="s">
        <v>831</v>
      </c>
    </row>
    <row r="216" spans="2:7" x14ac:dyDescent="0.15">
      <c r="B216" s="1" t="s">
        <v>266</v>
      </c>
      <c r="C216" s="4">
        <v>27</v>
      </c>
      <c r="D216" s="6">
        <v>9.8773148148148152E-2</v>
      </c>
      <c r="E216" s="3" t="s">
        <v>232</v>
      </c>
      <c r="F216">
        <f t="shared" si="8"/>
        <v>39.077999999999996</v>
      </c>
      <c r="G216" t="s">
        <v>831</v>
      </c>
    </row>
    <row r="217" spans="2:7" x14ac:dyDescent="0.15">
      <c r="B217" s="1" t="s">
        <v>267</v>
      </c>
      <c r="C217" s="4">
        <v>28</v>
      </c>
      <c r="D217" s="6">
        <v>9.9664351851851851E-2</v>
      </c>
      <c r="E217" s="3" t="s">
        <v>229</v>
      </c>
      <c r="F217">
        <f t="shared" si="8"/>
        <v>37.806999999999995</v>
      </c>
      <c r="G217" t="s">
        <v>831</v>
      </c>
    </row>
    <row r="218" spans="2:7" x14ac:dyDescent="0.15">
      <c r="B218" s="1" t="s">
        <v>268</v>
      </c>
      <c r="C218" s="4">
        <v>29</v>
      </c>
      <c r="D218" s="6">
        <v>9.9791666666666667E-2</v>
      </c>
      <c r="E218" s="3" t="s">
        <v>229</v>
      </c>
      <c r="F218">
        <f t="shared" si="8"/>
        <v>37.625</v>
      </c>
      <c r="G218" t="s">
        <v>831</v>
      </c>
    </row>
    <row r="219" spans="2:7" x14ac:dyDescent="0.15">
      <c r="B219" s="1" t="s">
        <v>269</v>
      </c>
      <c r="C219" s="4">
        <v>30</v>
      </c>
      <c r="D219" s="6">
        <v>0.10064814814814815</v>
      </c>
      <c r="E219" s="3" t="s">
        <v>229</v>
      </c>
      <c r="F219">
        <f t="shared" si="8"/>
        <v>36.402999999999999</v>
      </c>
      <c r="G219" t="s">
        <v>831</v>
      </c>
    </row>
    <row r="220" spans="2:7" x14ac:dyDescent="0.15">
      <c r="B220" s="1" t="s">
        <v>144</v>
      </c>
      <c r="C220" s="4"/>
      <c r="D220" s="6">
        <v>0.10488425925925926</v>
      </c>
      <c r="E220" s="3" t="s">
        <v>236</v>
      </c>
      <c r="F220">
        <f t="shared" si="8"/>
        <v>30.359000000000002</v>
      </c>
      <c r="G220" t="s">
        <v>831</v>
      </c>
    </row>
    <row r="221" spans="2:7" x14ac:dyDescent="0.15">
      <c r="B221" s="1" t="s">
        <v>270</v>
      </c>
      <c r="C221" s="4"/>
      <c r="D221" s="6">
        <v>0.10767361111111111</v>
      </c>
      <c r="E221" s="3" t="s">
        <v>243</v>
      </c>
      <c r="F221">
        <f t="shared" si="8"/>
        <v>26.380000000000003</v>
      </c>
      <c r="G221" t="s">
        <v>831</v>
      </c>
    </row>
    <row r="222" spans="2:7" x14ac:dyDescent="0.15">
      <c r="B222" s="1" t="s">
        <v>271</v>
      </c>
      <c r="C222" s="4"/>
      <c r="D222" s="6" t="s">
        <v>244</v>
      </c>
      <c r="E222" s="3" t="s">
        <v>226</v>
      </c>
      <c r="F222">
        <v>0</v>
      </c>
      <c r="G222" t="s">
        <v>831</v>
      </c>
    </row>
    <row r="223" spans="2:7" x14ac:dyDescent="0.15">
      <c r="B223" s="1" t="s">
        <v>154</v>
      </c>
      <c r="C223" s="4"/>
      <c r="D223" s="6" t="s">
        <v>245</v>
      </c>
      <c r="E223" s="3" t="s">
        <v>243</v>
      </c>
      <c r="F223">
        <v>0</v>
      </c>
      <c r="G223" t="s">
        <v>831</v>
      </c>
    </row>
    <row r="224" spans="2:7" x14ac:dyDescent="0.15">
      <c r="B224" s="1" t="s">
        <v>272</v>
      </c>
      <c r="C224" s="4"/>
      <c r="D224" s="6" t="s">
        <v>246</v>
      </c>
      <c r="E224" s="3" t="s">
        <v>247</v>
      </c>
      <c r="F224">
        <v>0</v>
      </c>
      <c r="G224" t="s">
        <v>831</v>
      </c>
    </row>
    <row r="225" spans="2:7" x14ac:dyDescent="0.15">
      <c r="B225" s="4" t="s">
        <v>207</v>
      </c>
      <c r="C225" s="1">
        <v>1</v>
      </c>
      <c r="D225" s="6">
        <v>7.5717592592592586E-2</v>
      </c>
      <c r="E225" s="3" t="s">
        <v>7</v>
      </c>
      <c r="F225">
        <f t="shared" si="8"/>
        <v>62.608999999999995</v>
      </c>
      <c r="G225" t="s">
        <v>834</v>
      </c>
    </row>
    <row r="226" spans="2:7" x14ac:dyDescent="0.15">
      <c r="B226" s="4" t="s">
        <v>150</v>
      </c>
      <c r="C226" s="1">
        <v>2</v>
      </c>
      <c r="D226" s="6">
        <v>7.5983796296296299E-2</v>
      </c>
      <c r="E226" s="3" t="s">
        <v>7</v>
      </c>
      <c r="F226">
        <f t="shared" si="8"/>
        <v>62.466000000000001</v>
      </c>
      <c r="G226" t="s">
        <v>834</v>
      </c>
    </row>
    <row r="227" spans="2:7" x14ac:dyDescent="0.15">
      <c r="B227" s="4" t="s">
        <v>151</v>
      </c>
      <c r="C227" s="1">
        <v>3</v>
      </c>
      <c r="D227" s="6">
        <v>7.6053240740740741E-2</v>
      </c>
      <c r="E227" s="3" t="s">
        <v>13</v>
      </c>
      <c r="F227">
        <f t="shared" si="8"/>
        <v>62.427999999999997</v>
      </c>
      <c r="G227" t="s">
        <v>834</v>
      </c>
    </row>
    <row r="228" spans="2:7" x14ac:dyDescent="0.15">
      <c r="B228" s="4" t="s">
        <v>224</v>
      </c>
      <c r="C228" s="1">
        <v>4</v>
      </c>
      <c r="D228" s="6">
        <v>7.9490740740740737E-2</v>
      </c>
      <c r="E228" s="3" t="s">
        <v>7</v>
      </c>
      <c r="F228">
        <f t="shared" si="8"/>
        <v>60.570999999999998</v>
      </c>
      <c r="G228" t="s">
        <v>834</v>
      </c>
    </row>
    <row r="229" spans="2:7" x14ac:dyDescent="0.15">
      <c r="B229" s="4" t="s">
        <v>201</v>
      </c>
      <c r="C229" s="1">
        <v>5</v>
      </c>
      <c r="D229" s="6">
        <v>8.0185185185185193E-2</v>
      </c>
      <c r="E229" s="3" t="s">
        <v>7</v>
      </c>
      <c r="F229">
        <f t="shared" si="8"/>
        <v>60.195999999999998</v>
      </c>
      <c r="G229" t="s">
        <v>834</v>
      </c>
    </row>
    <row r="230" spans="2:7" x14ac:dyDescent="0.15">
      <c r="B230" s="4" t="s">
        <v>208</v>
      </c>
      <c r="C230" s="1">
        <v>6</v>
      </c>
      <c r="D230" s="6">
        <v>8.0682870370370363E-2</v>
      </c>
      <c r="E230" s="3" t="s">
        <v>7</v>
      </c>
      <c r="F230">
        <f t="shared" si="8"/>
        <v>59.927</v>
      </c>
      <c r="G230" t="s">
        <v>834</v>
      </c>
    </row>
    <row r="231" spans="2:7" x14ac:dyDescent="0.15">
      <c r="B231" s="4" t="s">
        <v>837</v>
      </c>
      <c r="C231" s="1">
        <v>7</v>
      </c>
      <c r="D231" s="6">
        <v>8.2662037037037034E-2</v>
      </c>
      <c r="E231" s="3" t="s">
        <v>7</v>
      </c>
      <c r="F231">
        <f t="shared" si="8"/>
        <v>58.857999999999997</v>
      </c>
      <c r="G231" t="s">
        <v>834</v>
      </c>
    </row>
    <row r="232" spans="2:7" x14ac:dyDescent="0.15">
      <c r="B232" s="4" t="s">
        <v>218</v>
      </c>
      <c r="C232" s="1">
        <v>8</v>
      </c>
      <c r="D232" s="6">
        <v>8.2777777777777783E-2</v>
      </c>
      <c r="E232" s="3" t="s">
        <v>12</v>
      </c>
      <c r="F232">
        <f t="shared" si="8"/>
        <v>58.795999999999999</v>
      </c>
      <c r="G232" t="s">
        <v>834</v>
      </c>
    </row>
    <row r="233" spans="2:7" x14ac:dyDescent="0.15">
      <c r="B233" s="4" t="s">
        <v>223</v>
      </c>
      <c r="C233" s="1">
        <v>9</v>
      </c>
      <c r="D233" s="6">
        <v>8.3321759259259262E-2</v>
      </c>
      <c r="E233" s="3" t="s">
        <v>12</v>
      </c>
      <c r="F233">
        <f t="shared" si="8"/>
        <v>58.501999999999995</v>
      </c>
      <c r="G233" t="s">
        <v>834</v>
      </c>
    </row>
    <row r="234" spans="2:7" x14ac:dyDescent="0.15">
      <c r="B234" s="4" t="s">
        <v>202</v>
      </c>
      <c r="C234" s="1">
        <v>10</v>
      </c>
      <c r="D234" s="6">
        <v>8.3344907407407409E-2</v>
      </c>
      <c r="E234" s="3" t="s">
        <v>7</v>
      </c>
      <c r="F234">
        <f t="shared" si="8"/>
        <v>58.488999999999997</v>
      </c>
      <c r="G234" t="s">
        <v>834</v>
      </c>
    </row>
    <row r="235" spans="2:7" x14ac:dyDescent="0.15">
      <c r="B235" s="4" t="s">
        <v>217</v>
      </c>
      <c r="C235" s="1">
        <v>11</v>
      </c>
      <c r="D235" s="6">
        <v>8.7592592592592597E-2</v>
      </c>
      <c r="E235" s="3" t="s">
        <v>7</v>
      </c>
      <c r="F235">
        <f t="shared" si="8"/>
        <v>56.195</v>
      </c>
      <c r="G235" t="s">
        <v>834</v>
      </c>
    </row>
    <row r="236" spans="2:7" x14ac:dyDescent="0.15">
      <c r="B236" s="4" t="s">
        <v>501</v>
      </c>
      <c r="C236" s="1">
        <v>12</v>
      </c>
      <c r="D236" s="6">
        <v>8.8495370370370363E-2</v>
      </c>
      <c r="E236" s="3" t="s">
        <v>7</v>
      </c>
      <c r="F236">
        <f t="shared" si="8"/>
        <v>55.707000000000001</v>
      </c>
      <c r="G236" t="s">
        <v>834</v>
      </c>
    </row>
    <row r="237" spans="2:7" x14ac:dyDescent="0.15">
      <c r="B237" s="4" t="s">
        <v>464</v>
      </c>
      <c r="C237" s="1">
        <v>13</v>
      </c>
      <c r="D237" s="6">
        <v>8.9351851851851849E-2</v>
      </c>
      <c r="E237" s="3" t="s">
        <v>7</v>
      </c>
      <c r="F237">
        <f t="shared" si="8"/>
        <v>55.244999999999997</v>
      </c>
      <c r="G237" t="s">
        <v>834</v>
      </c>
    </row>
    <row r="238" spans="2:7" x14ac:dyDescent="0.15">
      <c r="B238" s="4" t="s">
        <v>774</v>
      </c>
      <c r="C238" s="1">
        <v>14</v>
      </c>
      <c r="D238" s="6">
        <v>9.0289351851851843E-2</v>
      </c>
      <c r="E238" s="3" t="s">
        <v>12</v>
      </c>
      <c r="F238">
        <f t="shared" si="8"/>
        <v>54.738</v>
      </c>
      <c r="G238" t="s">
        <v>834</v>
      </c>
    </row>
    <row r="239" spans="2:7" x14ac:dyDescent="0.15">
      <c r="B239" s="4" t="s">
        <v>705</v>
      </c>
      <c r="C239" s="1">
        <v>15</v>
      </c>
      <c r="D239" s="6">
        <v>9.043981481481482E-2</v>
      </c>
      <c r="E239" s="3" t="s">
        <v>12</v>
      </c>
      <c r="F239">
        <f t="shared" si="8"/>
        <v>54.656999999999996</v>
      </c>
      <c r="G239" t="s">
        <v>834</v>
      </c>
    </row>
    <row r="240" spans="2:7" x14ac:dyDescent="0.15">
      <c r="B240" s="4" t="s">
        <v>474</v>
      </c>
      <c r="C240" s="1">
        <v>16</v>
      </c>
      <c r="D240" s="6">
        <v>9.0833333333333335E-2</v>
      </c>
      <c r="E240" s="3" t="s">
        <v>7</v>
      </c>
      <c r="F240">
        <f t="shared" si="8"/>
        <v>54.443999999999996</v>
      </c>
      <c r="G240" t="s">
        <v>834</v>
      </c>
    </row>
    <row r="241" spans="2:7" x14ac:dyDescent="0.15">
      <c r="B241" s="4" t="s">
        <v>838</v>
      </c>
      <c r="C241" s="1">
        <v>17</v>
      </c>
      <c r="D241" s="6">
        <v>9.6701388888888892E-2</v>
      </c>
      <c r="E241" s="3" t="s">
        <v>7</v>
      </c>
      <c r="F241">
        <f t="shared" si="8"/>
        <v>51.274999999999999</v>
      </c>
      <c r="G241" t="s">
        <v>834</v>
      </c>
    </row>
    <row r="242" spans="2:7" x14ac:dyDescent="0.15">
      <c r="B242" s="4" t="s">
        <v>466</v>
      </c>
      <c r="C242" s="1">
        <v>18</v>
      </c>
      <c r="D242" s="6">
        <v>9.8657407407407402E-2</v>
      </c>
      <c r="E242" s="3" t="s">
        <v>12</v>
      </c>
      <c r="F242">
        <f t="shared" si="8"/>
        <v>50.217999999999996</v>
      </c>
      <c r="G242" t="s">
        <v>834</v>
      </c>
    </row>
    <row r="243" spans="2:7" x14ac:dyDescent="0.15">
      <c r="B243" s="4" t="s">
        <v>689</v>
      </c>
      <c r="C243" s="1">
        <v>19</v>
      </c>
      <c r="D243" s="6">
        <v>9.9224537037037042E-2</v>
      </c>
      <c r="E243" s="3" t="s">
        <v>7</v>
      </c>
      <c r="F243">
        <f t="shared" si="8"/>
        <v>49.911999999999999</v>
      </c>
      <c r="G243" t="s">
        <v>834</v>
      </c>
    </row>
    <row r="244" spans="2:7" x14ac:dyDescent="0.15">
      <c r="B244" s="4" t="s">
        <v>623</v>
      </c>
      <c r="C244" s="1">
        <v>20</v>
      </c>
      <c r="D244" s="6">
        <v>0.10106481481481482</v>
      </c>
      <c r="E244" s="3" t="s">
        <v>7</v>
      </c>
      <c r="F244">
        <f t="shared" si="8"/>
        <v>48.917999999999999</v>
      </c>
      <c r="G244" t="s">
        <v>834</v>
      </c>
    </row>
    <row r="245" spans="2:7" x14ac:dyDescent="0.15">
      <c r="B245" s="4" t="s">
        <v>585</v>
      </c>
      <c r="C245" s="1"/>
      <c r="D245" s="6">
        <v>0.10767361111111111</v>
      </c>
      <c r="E245" s="3" t="s">
        <v>7</v>
      </c>
      <c r="F245">
        <f t="shared" si="8"/>
        <v>45.347999999999999</v>
      </c>
      <c r="G245" t="s">
        <v>834</v>
      </c>
    </row>
    <row r="246" spans="2:7" x14ac:dyDescent="0.15">
      <c r="B246" s="4" t="s">
        <v>571</v>
      </c>
      <c r="C246" s="1"/>
      <c r="D246" s="6">
        <v>0.10997685185185185</v>
      </c>
      <c r="E246" s="3" t="s">
        <v>7</v>
      </c>
      <c r="F246">
        <f t="shared" si="8"/>
        <v>44.103999999999999</v>
      </c>
      <c r="G246" t="s">
        <v>834</v>
      </c>
    </row>
    <row r="247" spans="2:7" x14ac:dyDescent="0.15">
      <c r="B247" s="4" t="s">
        <v>660</v>
      </c>
      <c r="C247" s="1"/>
      <c r="D247" s="6">
        <v>0.11098379629629629</v>
      </c>
      <c r="E247" s="3" t="s">
        <v>7</v>
      </c>
      <c r="F247">
        <f t="shared" si="8"/>
        <v>43.559999999999995</v>
      </c>
      <c r="G247" t="s">
        <v>834</v>
      </c>
    </row>
    <row r="248" spans="2:7" x14ac:dyDescent="0.15">
      <c r="B248" s="4" t="s">
        <v>574</v>
      </c>
      <c r="C248" s="1"/>
      <c r="D248" s="6">
        <v>0.11263888888888889</v>
      </c>
      <c r="E248" s="3" t="s">
        <v>12</v>
      </c>
      <c r="F248">
        <f t="shared" si="8"/>
        <v>42.665999999999997</v>
      </c>
      <c r="G248" t="s">
        <v>834</v>
      </c>
    </row>
    <row r="249" spans="2:7" x14ac:dyDescent="0.15">
      <c r="B249" s="4" t="s">
        <v>645</v>
      </c>
      <c r="C249" s="1"/>
      <c r="D249" s="6">
        <v>0.11384259259259259</v>
      </c>
      <c r="E249" s="3" t="s">
        <v>12</v>
      </c>
      <c r="F249">
        <f t="shared" si="8"/>
        <v>42.015999999999998</v>
      </c>
      <c r="G249" t="s">
        <v>834</v>
      </c>
    </row>
    <row r="250" spans="2:7" x14ac:dyDescent="0.15">
      <c r="B250" s="4" t="s">
        <v>601</v>
      </c>
      <c r="C250" s="1"/>
      <c r="D250" s="6">
        <v>0.11390046296296297</v>
      </c>
      <c r="E250" s="3" t="s">
        <v>7</v>
      </c>
      <c r="F250">
        <f t="shared" si="8"/>
        <v>41.983999999999995</v>
      </c>
      <c r="G250" t="s">
        <v>834</v>
      </c>
    </row>
    <row r="251" spans="2:7" x14ac:dyDescent="0.15">
      <c r="B251" s="4" t="s">
        <v>641</v>
      </c>
      <c r="C251" s="1"/>
      <c r="D251" s="6">
        <v>0.11428240740740742</v>
      </c>
      <c r="E251" s="3" t="s">
        <v>7</v>
      </c>
      <c r="F251">
        <f t="shared" si="8"/>
        <v>41.777999999999999</v>
      </c>
      <c r="G251" t="s">
        <v>834</v>
      </c>
    </row>
    <row r="252" spans="2:7" x14ac:dyDescent="0.15">
      <c r="B252" s="4" t="s">
        <v>731</v>
      </c>
      <c r="C252" s="1"/>
      <c r="D252" s="6">
        <v>0.12260416666666667</v>
      </c>
      <c r="E252" s="3" t="s">
        <v>12</v>
      </c>
      <c r="F252">
        <f t="shared" si="8"/>
        <v>37.282999999999994</v>
      </c>
      <c r="G252" t="s">
        <v>834</v>
      </c>
    </row>
    <row r="253" spans="2:7" x14ac:dyDescent="0.15">
      <c r="B253" s="4" t="s">
        <v>638</v>
      </c>
      <c r="C253" s="1"/>
      <c r="D253" s="6">
        <v>0.1234837962962963</v>
      </c>
      <c r="E253" s="3" t="s">
        <v>7</v>
      </c>
      <c r="F253">
        <f t="shared" si="8"/>
        <v>36.808</v>
      </c>
      <c r="G253" t="s">
        <v>834</v>
      </c>
    </row>
    <row r="254" spans="2:7" x14ac:dyDescent="0.15">
      <c r="B254" s="4" t="s">
        <v>596</v>
      </c>
      <c r="C254" s="1"/>
      <c r="D254" s="6">
        <v>0.12746527777777777</v>
      </c>
      <c r="E254" s="3" t="s">
        <v>13</v>
      </c>
      <c r="F254">
        <f t="shared" ref="F254:F256" si="9">ROUNDUP((VLOOKUP(G254,$K$5:$N$10,2,FALSE)-D254)*10/VLOOKUP(G254,$K$5:$N$10,3,FALSE)+50,3)</f>
        <v>34.656999999999996</v>
      </c>
      <c r="G254" t="s">
        <v>834</v>
      </c>
    </row>
    <row r="255" spans="2:7" x14ac:dyDescent="0.15">
      <c r="B255" s="4" t="s">
        <v>709</v>
      </c>
      <c r="C255" s="1"/>
      <c r="D255" s="6">
        <v>0.13084490740740742</v>
      </c>
      <c r="E255" s="3" t="s">
        <v>7</v>
      </c>
      <c r="F255">
        <f t="shared" si="9"/>
        <v>32.832000000000001</v>
      </c>
      <c r="G255" t="s">
        <v>834</v>
      </c>
    </row>
    <row r="256" spans="2:7" x14ac:dyDescent="0.15">
      <c r="B256" s="4" t="s">
        <v>580</v>
      </c>
      <c r="C256" s="1"/>
      <c r="D256" s="6">
        <v>0.14936342592592591</v>
      </c>
      <c r="E256" s="3" t="s">
        <v>7</v>
      </c>
      <c r="F256">
        <f t="shared" si="9"/>
        <v>22.828000000000003</v>
      </c>
      <c r="G256" t="s">
        <v>834</v>
      </c>
    </row>
    <row r="257" spans="2:7" x14ac:dyDescent="0.15">
      <c r="B257" s="4" t="s">
        <v>465</v>
      </c>
      <c r="C257" s="1"/>
      <c r="D257" s="3" t="s">
        <v>244</v>
      </c>
      <c r="E257" s="3" t="s">
        <v>7</v>
      </c>
      <c r="F257">
        <v>0</v>
      </c>
      <c r="G257" t="s">
        <v>834</v>
      </c>
    </row>
    <row r="258" spans="2:7" x14ac:dyDescent="0.15">
      <c r="B258" s="4" t="s">
        <v>702</v>
      </c>
      <c r="C258" s="1"/>
      <c r="D258" s="3" t="s">
        <v>309</v>
      </c>
      <c r="E258" s="3" t="s">
        <v>7</v>
      </c>
      <c r="F258">
        <f>F257</f>
        <v>0</v>
      </c>
      <c r="G258" t="s">
        <v>834</v>
      </c>
    </row>
    <row r="259" spans="2:7" x14ac:dyDescent="0.15">
      <c r="B259" s="4" t="s">
        <v>586</v>
      </c>
      <c r="C259" s="1"/>
      <c r="D259" s="3" t="s">
        <v>309</v>
      </c>
      <c r="E259" s="3" t="s">
        <v>12</v>
      </c>
      <c r="F259">
        <f t="shared" ref="F259:F272" si="10">F258</f>
        <v>0</v>
      </c>
      <c r="G259" t="s">
        <v>834</v>
      </c>
    </row>
    <row r="260" spans="2:7" x14ac:dyDescent="0.15">
      <c r="B260" s="4" t="s">
        <v>758</v>
      </c>
      <c r="C260" s="1"/>
      <c r="D260" s="3" t="s">
        <v>310</v>
      </c>
      <c r="E260" s="3" t="s">
        <v>7</v>
      </c>
      <c r="F260">
        <f t="shared" si="10"/>
        <v>0</v>
      </c>
      <c r="G260" t="s">
        <v>834</v>
      </c>
    </row>
    <row r="261" spans="2:7" x14ac:dyDescent="0.15">
      <c r="B261" s="4" t="s">
        <v>519</v>
      </c>
      <c r="C261" s="1"/>
      <c r="D261" s="3" t="s">
        <v>310</v>
      </c>
      <c r="E261" s="3" t="s">
        <v>12</v>
      </c>
      <c r="F261">
        <f t="shared" si="10"/>
        <v>0</v>
      </c>
      <c r="G261" t="s">
        <v>834</v>
      </c>
    </row>
    <row r="262" spans="2:7" x14ac:dyDescent="0.15">
      <c r="B262" s="4" t="s">
        <v>760</v>
      </c>
      <c r="C262" s="1"/>
      <c r="D262" s="3" t="s">
        <v>312</v>
      </c>
      <c r="E262" s="3" t="s">
        <v>7</v>
      </c>
      <c r="F262">
        <f t="shared" si="10"/>
        <v>0</v>
      </c>
      <c r="G262" t="s">
        <v>834</v>
      </c>
    </row>
    <row r="263" spans="2:7" x14ac:dyDescent="0.15">
      <c r="B263" s="4" t="s">
        <v>606</v>
      </c>
      <c r="C263" s="1"/>
      <c r="D263" s="3" t="s">
        <v>312</v>
      </c>
      <c r="E263" s="3" t="s">
        <v>13</v>
      </c>
      <c r="F263">
        <f t="shared" si="10"/>
        <v>0</v>
      </c>
      <c r="G263" t="s">
        <v>834</v>
      </c>
    </row>
    <row r="264" spans="2:7" x14ac:dyDescent="0.15">
      <c r="B264" s="4" t="s">
        <v>824</v>
      </c>
      <c r="C264" s="1"/>
      <c r="D264" s="3" t="s">
        <v>279</v>
      </c>
      <c r="E264" s="3" t="s">
        <v>7</v>
      </c>
      <c r="F264">
        <f t="shared" si="10"/>
        <v>0</v>
      </c>
      <c r="G264" t="s">
        <v>834</v>
      </c>
    </row>
    <row r="265" spans="2:7" x14ac:dyDescent="0.15">
      <c r="B265" s="4" t="s">
        <v>694</v>
      </c>
      <c r="C265" s="1"/>
      <c r="D265" s="3" t="s">
        <v>413</v>
      </c>
      <c r="E265" s="3" t="s">
        <v>12</v>
      </c>
      <c r="F265">
        <f t="shared" si="10"/>
        <v>0</v>
      </c>
      <c r="G265" t="s">
        <v>834</v>
      </c>
    </row>
    <row r="266" spans="2:7" x14ac:dyDescent="0.15">
      <c r="B266" s="4" t="s">
        <v>763</v>
      </c>
      <c r="C266" s="1"/>
      <c r="D266" s="3" t="s">
        <v>245</v>
      </c>
      <c r="E266" s="3" t="s">
        <v>7</v>
      </c>
      <c r="F266">
        <f t="shared" si="10"/>
        <v>0</v>
      </c>
      <c r="G266" t="s">
        <v>834</v>
      </c>
    </row>
    <row r="267" spans="2:7" x14ac:dyDescent="0.15">
      <c r="B267" s="4" t="s">
        <v>752</v>
      </c>
      <c r="C267" s="1"/>
      <c r="D267" s="3" t="s">
        <v>373</v>
      </c>
      <c r="E267" s="3" t="s">
        <v>7</v>
      </c>
      <c r="F267">
        <f t="shared" si="10"/>
        <v>0</v>
      </c>
      <c r="G267" t="s">
        <v>834</v>
      </c>
    </row>
    <row r="268" spans="2:7" x14ac:dyDescent="0.15">
      <c r="B268" s="4" t="s">
        <v>761</v>
      </c>
      <c r="C268" s="1"/>
      <c r="D268" s="3" t="s">
        <v>373</v>
      </c>
      <c r="E268" s="3" t="s">
        <v>7</v>
      </c>
      <c r="F268">
        <f t="shared" si="10"/>
        <v>0</v>
      </c>
      <c r="G268" t="s">
        <v>834</v>
      </c>
    </row>
    <row r="269" spans="2:7" x14ac:dyDescent="0.15">
      <c r="B269" s="4" t="s">
        <v>839</v>
      </c>
      <c r="C269" s="1"/>
      <c r="D269" s="3" t="s">
        <v>373</v>
      </c>
      <c r="E269" s="3" t="s">
        <v>12</v>
      </c>
      <c r="F269">
        <f t="shared" si="10"/>
        <v>0</v>
      </c>
      <c r="G269" t="s">
        <v>834</v>
      </c>
    </row>
    <row r="270" spans="2:7" x14ac:dyDescent="0.15">
      <c r="B270" s="4" t="s">
        <v>742</v>
      </c>
      <c r="C270" s="1"/>
      <c r="D270" s="3" t="s">
        <v>832</v>
      </c>
      <c r="E270" s="3" t="s">
        <v>12</v>
      </c>
      <c r="F270">
        <f t="shared" si="10"/>
        <v>0</v>
      </c>
      <c r="G270" t="s">
        <v>834</v>
      </c>
    </row>
    <row r="271" spans="2:7" x14ac:dyDescent="0.15">
      <c r="B271" s="4" t="s">
        <v>840</v>
      </c>
      <c r="C271" s="1"/>
      <c r="D271" s="3" t="s">
        <v>833</v>
      </c>
      <c r="E271" s="3" t="s">
        <v>7</v>
      </c>
      <c r="F271">
        <f t="shared" si="10"/>
        <v>0</v>
      </c>
      <c r="G271" t="s">
        <v>834</v>
      </c>
    </row>
    <row r="272" spans="2:7" x14ac:dyDescent="0.15">
      <c r="B272" s="4" t="s">
        <v>627</v>
      </c>
      <c r="C272" s="1"/>
      <c r="D272" s="3" t="s">
        <v>246</v>
      </c>
      <c r="E272" s="3" t="s">
        <v>12</v>
      </c>
      <c r="F272">
        <f t="shared" si="10"/>
        <v>0</v>
      </c>
      <c r="G272" t="s">
        <v>834</v>
      </c>
    </row>
  </sheetData>
  <phoneticPr fontId="3"/>
  <hyperlinks>
    <hyperlink ref="B31" r:id="rId1" display="https://mulka2.com/lapcenter/lapcombat2/runner.jsp?event=4656&amp;file=2&amp;runner=442"/>
    <hyperlink ref="B30" r:id="rId2" display="https://mulka2.com/lapcenter/lapcombat2/runner.jsp?event=4656&amp;file=2&amp;runner=441"/>
    <hyperlink ref="B29" r:id="rId3" display="https://mulka2.com/lapcenter/lapcombat2/runner.jsp?event=4656&amp;file=2&amp;runner=440"/>
    <hyperlink ref="B28" r:id="rId4" display="https://mulka2.com/lapcenter/lapcombat2/runner.jsp?event=4656&amp;file=2&amp;runner=439"/>
    <hyperlink ref="B27" r:id="rId5" display="https://mulka2.com/lapcenter/lapcombat2/runner.jsp?event=4656&amp;file=2&amp;runner=438"/>
    <hyperlink ref="B26" r:id="rId6" display="https://mulka2.com/lapcenter/lapcombat2/runner.jsp?event=4656&amp;file=2&amp;runner=437"/>
    <hyperlink ref="B25" r:id="rId7" display="https://mulka2.com/lapcenter/lapcombat2/runner.jsp?event=4656&amp;file=2&amp;runner=436"/>
    <hyperlink ref="B24" r:id="rId8" display="https://mulka2.com/lapcenter/lapcombat2/runner.jsp?event=4656&amp;file=2&amp;runner=434"/>
    <hyperlink ref="B23" r:id="rId9" display="https://mulka2.com/lapcenter/lapcombat2/runner.jsp?event=4656&amp;file=2&amp;runner=435"/>
    <hyperlink ref="B22" r:id="rId10" display="https://mulka2.com/lapcenter/lapcombat2/runner.jsp?event=4656&amp;file=2&amp;runner=433"/>
    <hyperlink ref="B21" r:id="rId11" display="https://mulka2.com/lapcenter/lapcombat2/runner.jsp?event=4656&amp;file=2&amp;runner=432"/>
    <hyperlink ref="B20" r:id="rId12" display="https://mulka2.com/lapcenter/lapcombat2/runner.jsp?event=4656&amp;file=2&amp;runner=431"/>
    <hyperlink ref="B19" r:id="rId13" display="https://mulka2.com/lapcenter/lapcombat2/runner.jsp?event=4656&amp;file=2&amp;runner=430"/>
    <hyperlink ref="B18" r:id="rId14" display="https://mulka2.com/lapcenter/lapcombat2/runner.jsp?event=4656&amp;file=2&amp;runner=429"/>
    <hyperlink ref="B17" r:id="rId15" display="https://mulka2.com/lapcenter/lapcombat2/runner.jsp?event=4656&amp;file=2&amp;runner=428"/>
    <hyperlink ref="B16" r:id="rId16" display="https://mulka2.com/lapcenter/lapcombat2/runner.jsp?event=4656&amp;file=2&amp;runner=427"/>
    <hyperlink ref="B15" r:id="rId17" display="https://mulka2.com/lapcenter/lapcombat2/runner.jsp?event=4656&amp;file=2&amp;runner=426"/>
    <hyperlink ref="B14" r:id="rId18" display="https://mulka2.com/lapcenter/lapcombat2/runner.jsp?event=4656&amp;file=2&amp;runner=425"/>
    <hyperlink ref="B13" r:id="rId19" display="https://mulka2.com/lapcenter/lapcombat2/runner.jsp?event=4656&amp;file=2&amp;runner=424"/>
    <hyperlink ref="B12" r:id="rId20" display="https://mulka2.com/lapcenter/lapcombat2/runner.jsp?event=4656&amp;file=2&amp;runner=423"/>
    <hyperlink ref="B11" r:id="rId21" display="https://mulka2.com/lapcenter/lapcombat2/runner.jsp?event=4656&amp;file=2&amp;runner=422"/>
    <hyperlink ref="B10" r:id="rId22" display="https://mulka2.com/lapcenter/lapcombat2/runner.jsp?event=4656&amp;file=2&amp;runner=421"/>
    <hyperlink ref="B9" r:id="rId23" display="https://mulka2.com/lapcenter/lapcombat2/runner.jsp?event=4656&amp;file=2&amp;runner=420"/>
    <hyperlink ref="B8" r:id="rId24" display="https://mulka2.com/lapcenter/lapcombat2/runner.jsp?event=4656&amp;file=2&amp;runner=419"/>
    <hyperlink ref="B7" r:id="rId25" display="https://mulka2.com/lapcenter/lapcombat2/runner.jsp?event=4656&amp;file=2&amp;runner=418"/>
    <hyperlink ref="B6" r:id="rId26" display="https://mulka2.com/lapcenter/lapcombat2/runner.jsp?event=4656&amp;file=2&amp;runner=417"/>
    <hyperlink ref="B5" r:id="rId27" display="https://mulka2.com/lapcenter/lapcombat2/runner.jsp?event=4656&amp;file=2&amp;runner=416"/>
    <hyperlink ref="B32" r:id="rId28" display="https://mulka2.com/lapcenter/lapcombat2/runner.jsp?event=4656&amp;file=2&amp;runner=53"/>
    <hyperlink ref="B33" r:id="rId29" display="https://mulka2.com/lapcenter/lapcombat2/runner.jsp?event=4656&amp;file=2&amp;runner=54"/>
    <hyperlink ref="B34" r:id="rId30" display="https://mulka2.com/lapcenter/lapcombat2/runner.jsp?event=4656&amp;file=2&amp;runner=55"/>
    <hyperlink ref="B35" r:id="rId31" display="https://mulka2.com/lapcenter/lapcombat2/runner.jsp?event=4656&amp;file=2&amp;runner=56"/>
    <hyperlink ref="B36" r:id="rId32" display="https://mulka2.com/lapcenter/lapcombat2/runner.jsp?event=4656&amp;file=2&amp;runner=57"/>
    <hyperlink ref="B37" r:id="rId33" display="https://mulka2.com/lapcenter/lapcombat2/runner.jsp?event=4656&amp;file=2&amp;runner=58"/>
    <hyperlink ref="B38" r:id="rId34" display="https://mulka2.com/lapcenter/lapcombat2/runner.jsp?event=4656&amp;file=2&amp;runner=59"/>
    <hyperlink ref="B39" r:id="rId35" display="https://mulka2.com/lapcenter/lapcombat2/runner.jsp?event=4656&amp;file=2&amp;runner=60"/>
    <hyperlink ref="B40" r:id="rId36" display="https://mulka2.com/lapcenter/lapcombat2/runner.jsp?event=4656&amp;file=2&amp;runner=61"/>
    <hyperlink ref="B41" r:id="rId37" display="https://mulka2.com/lapcenter/lapcombat2/runner.jsp?event=4656&amp;file=2&amp;runner=62"/>
    <hyperlink ref="B42" r:id="rId38" display="https://mulka2.com/lapcenter/lapcombat2/runner.jsp?event=4656&amp;file=2&amp;runner=63"/>
    <hyperlink ref="B43" r:id="rId39" display="https://mulka2.com/lapcenter/lapcombat2/runner.jsp?event=4656&amp;file=2&amp;runner=64"/>
    <hyperlink ref="B44" r:id="rId40" display="https://mulka2.com/lapcenter/lapcombat2/runner.jsp?event=4656&amp;file=2&amp;runner=65"/>
    <hyperlink ref="B45" r:id="rId41" display="https://mulka2.com/lapcenter/lapcombat2/runner.jsp?event=4656&amp;file=2&amp;runner=66"/>
    <hyperlink ref="B46" r:id="rId42" display="https://mulka2.com/lapcenter/lapcombat2/runner.jsp?event=4656&amp;file=2&amp;runner=67"/>
    <hyperlink ref="B47" r:id="rId43" display="https://mulka2.com/lapcenter/lapcombat2/runner.jsp?event=4656&amp;file=2&amp;runner=68"/>
    <hyperlink ref="B48" r:id="rId44" display="https://mulka2.com/lapcenter/lapcombat2/runner.jsp?event=4656&amp;file=2&amp;runner=69"/>
    <hyperlink ref="B49" r:id="rId45" display="https://mulka2.com/lapcenter/lapcombat2/runner.jsp?event=4656&amp;file=2&amp;runner=70"/>
    <hyperlink ref="B50" r:id="rId46" display="https://mulka2.com/lapcenter/lapcombat2/runner.jsp?event=4656&amp;file=2&amp;runner=71"/>
    <hyperlink ref="B51" r:id="rId47" display="https://mulka2.com/lapcenter/lapcombat2/runner.jsp?event=4656&amp;file=2&amp;runner=72"/>
    <hyperlink ref="B52" r:id="rId48" display="https://mulka2.com/lapcenter/lapcombat2/runner.jsp?event=4656&amp;file=2&amp;runner=73"/>
    <hyperlink ref="B53" r:id="rId49" display="https://mulka2.com/lapcenter/lapcombat2/runner.jsp?event=4656&amp;file=2&amp;runner=74"/>
    <hyperlink ref="B54" r:id="rId50" display="https://mulka2.com/lapcenter/lapcombat2/runner.jsp?event=4656&amp;file=2&amp;runner=75"/>
    <hyperlink ref="B55" r:id="rId51" display="https://mulka2.com/lapcenter/lapcombat2/runner.jsp?event=4656&amp;file=2&amp;runner=76"/>
    <hyperlink ref="B56" r:id="rId52" display="https://mulka2.com/lapcenter/lapcombat2/runner.jsp?event=4656&amp;file=2&amp;runner=77"/>
    <hyperlink ref="B57" r:id="rId53" display="https://mulka2.com/lapcenter/lapcombat2/runner.jsp?event=4656&amp;file=2&amp;runner=78"/>
    <hyperlink ref="B58" r:id="rId54" display="https://mulka2.com/lapcenter/lapcombat2/runner.jsp?event=4656&amp;file=2&amp;runner=79"/>
    <hyperlink ref="B59" r:id="rId55" display="https://mulka2.com/lapcenter/lapcombat2/runner.jsp?event=4656&amp;file=2&amp;runner=80"/>
    <hyperlink ref="B60" r:id="rId56" display="https://mulka2.com/lapcenter/lapcombat2/runner.jsp?event=4656&amp;file=2&amp;runner=81"/>
    <hyperlink ref="B61" r:id="rId57" display="https://mulka2.com/lapcenter/lapcombat2/runner.jsp?event=4656&amp;file=2&amp;runner=82"/>
    <hyperlink ref="B62" r:id="rId58" display="https://mulka2.com/lapcenter/lapcombat2/runner.jsp?event=4656&amp;file=2&amp;runner=83"/>
    <hyperlink ref="B63" r:id="rId59" display="https://mulka2.com/lapcenter/lapcombat2/runner.jsp?event=4656&amp;file=2&amp;runner=155"/>
    <hyperlink ref="B64" r:id="rId60" display="https://mulka2.com/lapcenter/lapcombat2/runner.jsp?event=4656&amp;file=2&amp;runner=156"/>
    <hyperlink ref="B65" r:id="rId61" display="https://mulka2.com/lapcenter/lapcombat2/runner.jsp?event=4656&amp;file=2&amp;runner=157"/>
    <hyperlink ref="B66" r:id="rId62" display="https://mulka2.com/lapcenter/lapcombat2/runner.jsp?event=4656&amp;file=2&amp;runner=158"/>
    <hyperlink ref="B67" r:id="rId63" display="https://mulka2.com/lapcenter/lapcombat2/runner.jsp?event=4656&amp;file=2&amp;runner=159"/>
    <hyperlink ref="B68" r:id="rId64" display="https://mulka2.com/lapcenter/lapcombat2/runner.jsp?event=4656&amp;file=2&amp;runner=160"/>
    <hyperlink ref="B69" r:id="rId65" display="https://mulka2.com/lapcenter/lapcombat2/runner.jsp?event=4656&amp;file=2&amp;runner=161"/>
    <hyperlink ref="B70" r:id="rId66" display="https://mulka2.com/lapcenter/lapcombat2/runner.jsp?event=4656&amp;file=2&amp;runner=162"/>
    <hyperlink ref="B71" r:id="rId67" display="https://mulka2.com/lapcenter/lapcombat2/runner.jsp?event=4656&amp;file=2&amp;runner=163"/>
    <hyperlink ref="B72" r:id="rId68" display="https://mulka2.com/lapcenter/lapcombat2/runner.jsp?event=4656&amp;file=2&amp;runner=164"/>
    <hyperlink ref="B73" r:id="rId69" display="https://mulka2.com/lapcenter/lapcombat2/runner.jsp?event=4656&amp;file=2&amp;runner=165"/>
    <hyperlink ref="B74" r:id="rId70" display="https://mulka2.com/lapcenter/lapcombat2/runner.jsp?event=4656&amp;file=2&amp;runner=166"/>
    <hyperlink ref="B75" r:id="rId71" display="https://mulka2.com/lapcenter/lapcombat2/runner.jsp?event=4656&amp;file=2&amp;runner=167"/>
    <hyperlink ref="B76" r:id="rId72" display="https://mulka2.com/lapcenter/lapcombat2/runner.jsp?event=4656&amp;file=2&amp;runner=168"/>
    <hyperlink ref="B77" r:id="rId73" display="https://mulka2.com/lapcenter/lapcombat2/runner.jsp?event=4656&amp;file=2&amp;runner=169"/>
    <hyperlink ref="B78" r:id="rId74" display="https://mulka2.com/lapcenter/lapcombat2/runner.jsp?event=4656&amp;file=2&amp;runner=170"/>
    <hyperlink ref="B79" r:id="rId75" display="https://mulka2.com/lapcenter/lapcombat2/runner.jsp?event=4656&amp;file=2&amp;runner=171"/>
    <hyperlink ref="B80" r:id="rId76" display="https://mulka2.com/lapcenter/lapcombat2/runner.jsp?event=4656&amp;file=2&amp;runner=172"/>
    <hyperlink ref="B81" r:id="rId77" display="https://mulka2.com/lapcenter/lapcombat2/runner.jsp?event=4656&amp;file=2&amp;runner=173"/>
    <hyperlink ref="B82" r:id="rId78" display="https://mulka2.com/lapcenter/lapcombat2/runner.jsp?event=4656&amp;file=2&amp;runner=174"/>
    <hyperlink ref="B83" r:id="rId79" display="https://mulka2.com/lapcenter/lapcombat2/runner.jsp?event=4656&amp;file=2&amp;runner=175"/>
    <hyperlink ref="B84" r:id="rId80" display="https://mulka2.com/lapcenter/lapcombat2/runner.jsp?event=4656&amp;file=2&amp;runner=176"/>
    <hyperlink ref="B85" r:id="rId81" display="https://mulka2.com/lapcenter/lapcombat2/runner.jsp?event=4656&amp;file=2&amp;runner=177"/>
    <hyperlink ref="B86" r:id="rId82" display="https://mulka2.com/lapcenter/lapcombat2/runner.jsp?event=4656&amp;file=2&amp;runner=178"/>
    <hyperlink ref="B87" r:id="rId83" display="https://mulka2.com/lapcenter/lapcombat2/runner.jsp?event=4656&amp;file=2&amp;runner=179"/>
    <hyperlink ref="B88" r:id="rId84" display="https://mulka2.com/lapcenter/lapcombat2/runner.jsp?event=4656&amp;file=2&amp;runner=180"/>
    <hyperlink ref="B89" r:id="rId85" display="https://mulka2.com/lapcenter/lapcombat2/runner.jsp?event=4656&amp;file=2&amp;runner=181"/>
    <hyperlink ref="B90" r:id="rId86" display="https://mulka2.com/lapcenter/lapcombat2/runner.jsp?event=4656&amp;file=2&amp;runner=182"/>
    <hyperlink ref="B91" r:id="rId87" display="https://mulka2.com/lapcenter/lapcombat2/runner.jsp?event=4656&amp;file=2&amp;runner=183"/>
    <hyperlink ref="B92" r:id="rId88" display="https://mulka2.com/lapcenter/lapcombat2/runner.jsp?event=4656&amp;file=2&amp;runner=184"/>
    <hyperlink ref="B93" r:id="rId89" display="https://mulka2.com/lapcenter/lapcombat2/runner.jsp?event=4656&amp;file=2&amp;runner=185"/>
    <hyperlink ref="B94" r:id="rId90" display="https://mulka2.com/lapcenter/lapcombat2/runner.jsp?event=4656&amp;file=2&amp;runner=186"/>
    <hyperlink ref="B95" r:id="rId91" display="https://mulka2.com/lapcenter/lapcombat2/runner.jsp?event=4656&amp;file=2&amp;runner=187"/>
    <hyperlink ref="B96" r:id="rId92" display="https://mulka2.com/lapcenter/lapcombat2/runner.jsp?event=4656&amp;file=2&amp;runner=188"/>
    <hyperlink ref="B97" r:id="rId93" display="https://mulka2.com/lapcenter/lapcombat2/runner.jsp?event=4656&amp;file=2&amp;runner=189"/>
    <hyperlink ref="B98" r:id="rId94" display="https://mulka2.com/lapcenter/lapcombat2/runner.jsp?event=4656&amp;file=2&amp;runner=190"/>
    <hyperlink ref="B99" r:id="rId95" display="https://mulka2.com/lapcenter/lapcombat2/runner.jsp?event=4656&amp;file=2&amp;runner=191"/>
    <hyperlink ref="B100" r:id="rId96" display="https://mulka2.com/lapcenter/lapcombat2/runner.jsp?event=4656&amp;file=2&amp;runner=192"/>
    <hyperlink ref="B101" r:id="rId97" display="https://mulka2.com/lapcenter/lapcombat2/runner.jsp?event=4656&amp;file=2&amp;runner=193"/>
    <hyperlink ref="B102" r:id="rId98" display="https://mulka2.com/lapcenter/lapcombat2/runner.jsp?event=4656&amp;file=2&amp;runner=194"/>
    <hyperlink ref="B103" r:id="rId99" display="https://mulka2.com/lapcenter/lapcombat2/runner.jsp?event=4656&amp;file=2&amp;runner=195"/>
    <hyperlink ref="B104" r:id="rId100" display="https://mulka2.com/lapcenter/lapcombat2/runner.jsp?event=4656&amp;file=2&amp;runner=196"/>
    <hyperlink ref="B105" r:id="rId101" display="https://mulka2.com/lapcenter/lapcombat2/runner.jsp?event=4656&amp;file=2&amp;runner=197"/>
    <hyperlink ref="B106" r:id="rId102" display="https://mulka2.com/lapcenter/lapcombat2/runner.jsp?event=4656&amp;file=2&amp;runner=198"/>
    <hyperlink ref="B107" r:id="rId103" display="https://mulka2.com/lapcenter/lapcombat2/runner.jsp?event=4656&amp;file=2&amp;runner=199"/>
    <hyperlink ref="B108" r:id="rId104" display="https://mulka2.com/lapcenter/lapcombat2/runner.jsp?event=4656&amp;file=2&amp;runner=200"/>
    <hyperlink ref="B109" r:id="rId105" display="https://mulka2.com/lapcenter/lapcombat2/runner.jsp?event=4656&amp;file=2&amp;runner=201"/>
    <hyperlink ref="B110" r:id="rId106" display="https://mulka2.com/lapcenter/lapcombat2/runner.jsp?event=4656&amp;file=2&amp;runner=202"/>
    <hyperlink ref="B111" r:id="rId107" display="https://mulka2.com/lapcenter/lapcombat2/runner.jsp?event=4656&amp;file=2&amp;runner=203"/>
    <hyperlink ref="B112" r:id="rId108" display="https://mulka2.com/lapcenter/lapcombat2/runner.jsp?event=4656&amp;file=2&amp;runner=204"/>
    <hyperlink ref="B113" r:id="rId109" display="https://mulka2.com/lapcenter/lapcombat2/runner.jsp?event=4656&amp;file=2&amp;runner=205"/>
    <hyperlink ref="B114" r:id="rId110" display="https://mulka2.com/lapcenter/lapcombat2/runner.jsp?event=4656&amp;file=2&amp;runner=206"/>
    <hyperlink ref="B115" r:id="rId111" display="https://mulka2.com/lapcenter/lapcombat2/runner.jsp?event=4656&amp;file=2&amp;runner=207"/>
    <hyperlink ref="B116" r:id="rId112" display="https://mulka2.com/lapcenter/lapcombat2/runner.jsp?event=4656&amp;file=2&amp;runner=208"/>
    <hyperlink ref="B117" r:id="rId113" display="https://mulka2.com/lapcenter/lapcombat2/runner.jsp?event=4656&amp;file=2&amp;runner=209"/>
    <hyperlink ref="B118" r:id="rId114" display="https://mulka2.com/lapcenter/lapcombat2/runner.jsp?event=4656&amp;file=2&amp;runner=210"/>
    <hyperlink ref="B119" r:id="rId115" display="https://mulka2.com/lapcenter/lapcombat2/runner.jsp?event=4656&amp;file=2&amp;runner=212"/>
    <hyperlink ref="B120" r:id="rId116" display="https://mulka2.com/lapcenter/lapcombat2/runner.jsp?event=4656&amp;file=2&amp;runner=211"/>
    <hyperlink ref="B121" r:id="rId117" display="https://mulka2.com/lapcenter/lapcombat2/runner.jsp?event=4656&amp;file=2&amp;runner=213"/>
    <hyperlink ref="B122" r:id="rId118" display="https://mulka2.com/lapcenter/lapcombat2/runner.jsp?event=4656&amp;file=2&amp;runner=214"/>
    <hyperlink ref="B123" r:id="rId119" display="https://mulka2.com/lapcenter/lapcombat2/runner.jsp?event=4656&amp;file=2&amp;runner=216"/>
    <hyperlink ref="B124" r:id="rId120" display="https://mulka2.com/lapcenter/lapcombat2/runner.jsp?event=4656&amp;file=2&amp;runner=215"/>
    <hyperlink ref="B125" r:id="rId121" display="https://mulka2.com/lapcenter/lapcombat2/runner.jsp?event=4656&amp;file=2&amp;runner=217"/>
    <hyperlink ref="B126" r:id="rId122" display="https://mulka2.com/lapcenter/lapcombat2/runner.jsp?event=4656&amp;file=2&amp;runner=218"/>
    <hyperlink ref="B127" r:id="rId123" display="https://mulka2.com/lapcenter/lapcombat2/runner.jsp?event=4656&amp;file=2&amp;runner=219"/>
    <hyperlink ref="B128" r:id="rId124" display="https://mulka2.com/lapcenter/lapcombat2/runner.jsp?event=4656&amp;file=2&amp;runner=93"/>
    <hyperlink ref="B129" r:id="rId125" display="https://mulka2.com/lapcenter/lapcombat2/runner.jsp?event=4656&amp;file=2&amp;runner=94"/>
    <hyperlink ref="B130" r:id="rId126" display="https://mulka2.com/lapcenter/lapcombat2/runner.jsp?event=4656&amp;file=2&amp;runner=95"/>
    <hyperlink ref="B131" r:id="rId127" display="https://mulka2.com/lapcenter/lapcombat2/runner.jsp?event=4656&amp;file=2&amp;runner=96"/>
    <hyperlink ref="B132" r:id="rId128" display="https://mulka2.com/lapcenter/lapcombat2/runner.jsp?event=4656&amp;file=2&amp;runner=97"/>
    <hyperlink ref="B133" r:id="rId129" display="https://mulka2.com/lapcenter/lapcombat2/runner.jsp?event=4656&amp;file=2&amp;runner=98"/>
    <hyperlink ref="B134" r:id="rId130" display="https://mulka2.com/lapcenter/lapcombat2/runner.jsp?event=4656&amp;file=2&amp;runner=99"/>
    <hyperlink ref="B135" r:id="rId131" display="https://mulka2.com/lapcenter/lapcombat2/runner.jsp?event=4656&amp;file=2&amp;runner=100"/>
    <hyperlink ref="B136" r:id="rId132" display="https://mulka2.com/lapcenter/lapcombat2/runner.jsp?event=4656&amp;file=2&amp;runner=101"/>
    <hyperlink ref="B137" r:id="rId133" display="https://mulka2.com/lapcenter/lapcombat2/runner.jsp?event=4656&amp;file=2&amp;runner=102"/>
    <hyperlink ref="B138" r:id="rId134" display="https://mulka2.com/lapcenter/lapcombat2/runner.jsp?event=4656&amp;file=2&amp;runner=103"/>
    <hyperlink ref="B139" r:id="rId135" display="https://mulka2.com/lapcenter/lapcombat2/runner.jsp?event=4656&amp;file=2&amp;runner=104"/>
    <hyperlink ref="B140" r:id="rId136" display="https://mulka2.com/lapcenter/lapcombat2/runner.jsp?event=4656&amp;file=2&amp;runner=105"/>
    <hyperlink ref="B141" r:id="rId137" display="https://mulka2.com/lapcenter/lapcombat2/runner.jsp?event=4656&amp;file=2&amp;runner=106"/>
    <hyperlink ref="B142" r:id="rId138" display="https://mulka2.com/lapcenter/lapcombat2/runner.jsp?event=4656&amp;file=2&amp;runner=107"/>
    <hyperlink ref="B143" r:id="rId139" display="https://mulka2.com/lapcenter/lapcombat2/runner.jsp?event=4656&amp;file=2&amp;runner=108"/>
    <hyperlink ref="B144" r:id="rId140" display="https://mulka2.com/lapcenter/lapcombat2/runner.jsp?event=4656&amp;file=2&amp;runner=109"/>
    <hyperlink ref="B145" r:id="rId141" display="https://mulka2.com/lapcenter/lapcombat2/runner.jsp?event=4656&amp;file=2&amp;runner=110"/>
    <hyperlink ref="B146" r:id="rId142" display="https://mulka2.com/lapcenter/lapcombat2/runner.jsp?event=4656&amp;file=2&amp;runner=111"/>
    <hyperlink ref="B147" r:id="rId143" display="https://mulka2.com/lapcenter/lapcombat2/runner.jsp?event=4656&amp;file=2&amp;runner=112"/>
    <hyperlink ref="B148" r:id="rId144" display="https://mulka2.com/lapcenter/lapcombat2/runner.jsp?event=4656&amp;file=2&amp;runner=113"/>
    <hyperlink ref="B149" r:id="rId145" display="https://mulka2.com/lapcenter/lapcombat2/runner.jsp?event=4656&amp;file=2&amp;runner=114"/>
    <hyperlink ref="B150" r:id="rId146" display="https://mulka2.com/lapcenter/lapcombat2/runner.jsp?event=4656&amp;file=2&amp;runner=115"/>
    <hyperlink ref="B151" r:id="rId147" display="https://mulka2.com/lapcenter/lapcombat2/runner.jsp?event=4656&amp;file=2&amp;runner=116"/>
    <hyperlink ref="B152" r:id="rId148" display="https://mulka2.com/lapcenter/lapcombat2/runner.jsp?event=4656&amp;file=2&amp;runner=117"/>
    <hyperlink ref="B153" r:id="rId149" display="https://mulka2.com/lapcenter/lapcombat2/runner.jsp?event=4656&amp;file=2&amp;runner=118"/>
    <hyperlink ref="B154" r:id="rId150" display="https://mulka2.com/lapcenter/lapcombat2/runner.jsp?event=4656&amp;file=2&amp;runner=119"/>
    <hyperlink ref="B155" r:id="rId151" display="https://mulka2.com/lapcenter/lapcombat2/runner.jsp?event=4656&amp;file=2&amp;runner=120"/>
    <hyperlink ref="B156" r:id="rId152" display="https://mulka2.com/lapcenter/lapcombat2/runner.jsp?event=4656&amp;file=2&amp;runner=121"/>
    <hyperlink ref="B157" r:id="rId153" display="https://mulka2.com/lapcenter/lapcombat2/runner.jsp?event=4656&amp;file=2&amp;runner=122"/>
    <hyperlink ref="B158" r:id="rId154" display="https://mulka2.com/lapcenter/lapcombat2/runner.jsp?event=4656&amp;file=2&amp;runner=123"/>
    <hyperlink ref="B159" r:id="rId155" display="https://mulka2.com/lapcenter/lapcombat2/runner.jsp?event=4656&amp;file=2&amp;runner=124"/>
    <hyperlink ref="B160" r:id="rId156" display="https://mulka2.com/lapcenter/lapcombat2/runner.jsp?event=4656&amp;file=2&amp;runner=125"/>
    <hyperlink ref="B161" r:id="rId157" display="https://mulka2.com/lapcenter/lapcombat2/runner.jsp?event=4656&amp;file=2&amp;runner=126"/>
    <hyperlink ref="B162" r:id="rId158" display="https://mulka2.com/lapcenter/lapcombat2/runner.jsp?event=4656&amp;file=2&amp;runner=127"/>
    <hyperlink ref="B163" r:id="rId159" display="https://mulka2.com/lapcenter/lapcombat2/runner.jsp?event=4656&amp;file=2&amp;runner=128"/>
    <hyperlink ref="B164" r:id="rId160" display="https://mulka2.com/lapcenter/lapcombat2/runner.jsp?event=4656&amp;file=2&amp;runner=129"/>
    <hyperlink ref="B165" r:id="rId161" display="https://mulka2.com/lapcenter/lapcombat2/runner.jsp?event=4656&amp;file=2&amp;runner=130"/>
    <hyperlink ref="B166" r:id="rId162" display="https://mulka2.com/lapcenter/lapcombat2/runner.jsp?event=4656&amp;file=2&amp;runner=131"/>
    <hyperlink ref="B167" r:id="rId163" display="https://mulka2.com/lapcenter/lapcombat2/runner.jsp?event=4656&amp;file=2&amp;runner=132"/>
    <hyperlink ref="B168" r:id="rId164" display="https://mulka2.com/lapcenter/lapcombat2/runner.jsp?event=4656&amp;file=2&amp;runner=133"/>
    <hyperlink ref="B169" r:id="rId165" display="https://mulka2.com/lapcenter/lapcombat2/runner.jsp?event=4656&amp;file=2&amp;runner=134"/>
    <hyperlink ref="B170" r:id="rId166" display="https://mulka2.com/lapcenter/lapcombat2/runner.jsp?event=4656&amp;file=2&amp;runner=135"/>
    <hyperlink ref="B171" r:id="rId167" display="https://mulka2.com/lapcenter/lapcombat2/runner.jsp?event=4656&amp;file=2&amp;runner=136"/>
    <hyperlink ref="B172" r:id="rId168" display="https://mulka2.com/lapcenter/lapcombat2/runner.jsp?event=4656&amp;file=2&amp;runner=137"/>
    <hyperlink ref="B173" r:id="rId169" display="https://mulka2.com/lapcenter/lapcombat2/runner.jsp?event=4656&amp;file=2&amp;runner=138"/>
    <hyperlink ref="B174" r:id="rId170" display="https://mulka2.com/lapcenter/lapcombat2/runner.jsp?event=4656&amp;file=2&amp;runner=139"/>
    <hyperlink ref="B175" r:id="rId171" display="https://mulka2.com/lapcenter/lapcombat2/runner.jsp?event=4656&amp;file=2&amp;runner=140"/>
    <hyperlink ref="B176" r:id="rId172" display="https://mulka2.com/lapcenter/lapcombat2/runner.jsp?event=4656&amp;file=2&amp;runner=141"/>
    <hyperlink ref="B177" r:id="rId173" display="https://mulka2.com/lapcenter/lapcombat2/runner.jsp?event=4656&amp;file=2&amp;runner=142"/>
    <hyperlink ref="B178" r:id="rId174" display="https://mulka2.com/lapcenter/lapcombat2/runner.jsp?event=4656&amp;file=2&amp;runner=143"/>
    <hyperlink ref="B179" r:id="rId175" display="https://mulka2.com/lapcenter/lapcombat2/runner.jsp?event=4656&amp;file=2&amp;runner=144"/>
    <hyperlink ref="B180" r:id="rId176" display="https://mulka2.com/lapcenter/lapcombat2/runner.jsp?event=4656&amp;file=2&amp;runner=145"/>
    <hyperlink ref="B181" r:id="rId177" display="https://mulka2.com/lapcenter/lapcombat2/runner.jsp?event=4656&amp;file=2&amp;runner=146"/>
    <hyperlink ref="B182" r:id="rId178" display="https://mulka2.com/lapcenter/lapcombat2/runner.jsp?event=4656&amp;file=2&amp;runner=147"/>
    <hyperlink ref="B183" r:id="rId179" display="https://mulka2.com/lapcenter/lapcombat2/runner.jsp?event=4656&amp;file=2&amp;runner=148"/>
    <hyperlink ref="B184" r:id="rId180" display="https://mulka2.com/lapcenter/lapcombat2/runner.jsp?event=4656&amp;file=2&amp;runner=150"/>
    <hyperlink ref="B185" r:id="rId181" display="https://mulka2.com/lapcenter/lapcombat2/runner.jsp?event=4656&amp;file=2&amp;runner=151"/>
    <hyperlink ref="B186" r:id="rId182" display="https://mulka2.com/lapcenter/lapcombat2/runner.jsp?event=4656&amp;file=2&amp;runner=149"/>
    <hyperlink ref="B187" r:id="rId183" display="https://mulka2.com/lapcenter/lapcombat2/runner.jsp?event=4656&amp;file=2&amp;runner=152"/>
    <hyperlink ref="B188" r:id="rId184" display="https://mulka2.com/lapcenter/lapcombat2/runner.jsp?event=4656&amp;file=2&amp;runner=153"/>
    <hyperlink ref="B189" r:id="rId185" display="https://mulka2.com/lapcenter/lapcombat2/runner.jsp?event=4656&amp;file=2&amp;runner=154"/>
    <hyperlink ref="B225" r:id="rId186" display="https://mulka2.com/lapcenter/lapcombat2/runner.jsp?event=4656&amp;file=2&amp;runner=650"/>
    <hyperlink ref="B226" r:id="rId187" display="https://mulka2.com/lapcenter/lapcombat2/runner.jsp?event=4656&amp;file=2&amp;runner=651"/>
    <hyperlink ref="B227" r:id="rId188" display="https://mulka2.com/lapcenter/lapcombat2/runner.jsp?event=4656&amp;file=2&amp;runner=652"/>
    <hyperlink ref="B228" r:id="rId189" display="https://mulka2.com/lapcenter/lapcombat2/runner.jsp?event=4656&amp;file=2&amp;runner=653"/>
    <hyperlink ref="B229" r:id="rId190" display="https://mulka2.com/lapcenter/lapcombat2/runner.jsp?event=4656&amp;file=2&amp;runner=654"/>
    <hyperlink ref="B230" r:id="rId191" display="https://mulka2.com/lapcenter/lapcombat2/runner.jsp?event=4656&amp;file=2&amp;runner=655"/>
    <hyperlink ref="B231" r:id="rId192" display="https://mulka2.com/lapcenter/lapcombat2/runner.jsp?event=4656&amp;file=2&amp;runner=656"/>
    <hyperlink ref="B232" r:id="rId193" display="https://mulka2.com/lapcenter/lapcombat2/runner.jsp?event=4656&amp;file=2&amp;runner=657"/>
    <hyperlink ref="B233" r:id="rId194" display="https://mulka2.com/lapcenter/lapcombat2/runner.jsp?event=4656&amp;file=2&amp;runner=658"/>
    <hyperlink ref="B234" r:id="rId195" display="https://mulka2.com/lapcenter/lapcombat2/runner.jsp?event=4656&amp;file=2&amp;runner=659"/>
    <hyperlink ref="B235" r:id="rId196" display="https://mulka2.com/lapcenter/lapcombat2/runner.jsp?event=4656&amp;file=2&amp;runner=660"/>
    <hyperlink ref="B236" r:id="rId197" display="https://mulka2.com/lapcenter/lapcombat2/runner.jsp?event=4656&amp;file=2&amp;runner=661"/>
    <hyperlink ref="B237" r:id="rId198" display="https://mulka2.com/lapcenter/lapcombat2/runner.jsp?event=4656&amp;file=2&amp;runner=662"/>
    <hyperlink ref="B238" r:id="rId199" display="https://mulka2.com/lapcenter/lapcombat2/runner.jsp?event=4656&amp;file=2&amp;runner=663"/>
    <hyperlink ref="B239" r:id="rId200" display="https://mulka2.com/lapcenter/lapcombat2/runner.jsp?event=4656&amp;file=2&amp;runner=664"/>
    <hyperlink ref="B240" r:id="rId201" display="https://mulka2.com/lapcenter/lapcombat2/runner.jsp?event=4656&amp;file=2&amp;runner=665"/>
    <hyperlink ref="B241" r:id="rId202" display="https://mulka2.com/lapcenter/lapcombat2/runner.jsp?event=4656&amp;file=2&amp;runner=666"/>
    <hyperlink ref="B242" r:id="rId203" display="https://mulka2.com/lapcenter/lapcombat2/runner.jsp?event=4656&amp;file=2&amp;runner=667"/>
    <hyperlink ref="B243" r:id="rId204" display="https://mulka2.com/lapcenter/lapcombat2/runner.jsp?event=4656&amp;file=2&amp;runner=668"/>
    <hyperlink ref="B244" r:id="rId205" display="https://mulka2.com/lapcenter/lapcombat2/runner.jsp?event=4656&amp;file=2&amp;runner=669"/>
    <hyperlink ref="B245" r:id="rId206" display="https://mulka2.com/lapcenter/lapcombat2/runner.jsp?event=4656&amp;file=2&amp;runner=670"/>
    <hyperlink ref="B246" r:id="rId207" display="https://mulka2.com/lapcenter/lapcombat2/runner.jsp?event=4656&amp;file=2&amp;runner=671"/>
    <hyperlink ref="B247" r:id="rId208" display="https://mulka2.com/lapcenter/lapcombat2/runner.jsp?event=4656&amp;file=2&amp;runner=672"/>
    <hyperlink ref="B248" r:id="rId209" display="https://mulka2.com/lapcenter/lapcombat2/runner.jsp?event=4656&amp;file=2&amp;runner=673"/>
    <hyperlink ref="B249" r:id="rId210" display="https://mulka2.com/lapcenter/lapcombat2/runner.jsp?event=4656&amp;file=2&amp;runner=674"/>
    <hyperlink ref="B250" r:id="rId211" display="https://mulka2.com/lapcenter/lapcombat2/runner.jsp?event=4656&amp;file=2&amp;runner=675"/>
    <hyperlink ref="B251" r:id="rId212" display="https://mulka2.com/lapcenter/lapcombat2/runner.jsp?event=4656&amp;file=2&amp;runner=676"/>
    <hyperlink ref="B252" r:id="rId213" display="https://mulka2.com/lapcenter/lapcombat2/runner.jsp?event=4656&amp;file=2&amp;runner=677"/>
    <hyperlink ref="B253" r:id="rId214" display="https://mulka2.com/lapcenter/lapcombat2/runner.jsp?event=4656&amp;file=2&amp;runner=678"/>
    <hyperlink ref="B254" r:id="rId215" display="https://mulka2.com/lapcenter/lapcombat2/runner.jsp?event=4656&amp;file=2&amp;runner=679"/>
    <hyperlink ref="B255" r:id="rId216" display="https://mulka2.com/lapcenter/lapcombat2/runner.jsp?event=4656&amp;file=2&amp;runner=680"/>
    <hyperlink ref="B256" r:id="rId217" display="https://mulka2.com/lapcenter/lapcombat2/runner.jsp?event=4656&amp;file=2&amp;runner=681"/>
    <hyperlink ref="B257" r:id="rId218" display="https://mulka2.com/lapcenter/lapcombat2/runner.jsp?event=4656&amp;file=2&amp;runner=682"/>
    <hyperlink ref="B258" r:id="rId219" display="https://mulka2.com/lapcenter/lapcombat2/runner.jsp?event=4656&amp;file=2&amp;runner=683"/>
    <hyperlink ref="B259" r:id="rId220" display="https://mulka2.com/lapcenter/lapcombat2/runner.jsp?event=4656&amp;file=2&amp;runner=684"/>
    <hyperlink ref="B260" r:id="rId221" display="https://mulka2.com/lapcenter/lapcombat2/runner.jsp?event=4656&amp;file=2&amp;runner=685"/>
    <hyperlink ref="B261" r:id="rId222" display="https://mulka2.com/lapcenter/lapcombat2/runner.jsp?event=4656&amp;file=2&amp;runner=686"/>
    <hyperlink ref="B262" r:id="rId223" display="https://mulka2.com/lapcenter/lapcombat2/runner.jsp?event=4656&amp;file=2&amp;runner=687"/>
    <hyperlink ref="B263" r:id="rId224" display="https://mulka2.com/lapcenter/lapcombat2/runner.jsp?event=4656&amp;file=2&amp;runner=688"/>
    <hyperlink ref="B264" r:id="rId225" display="https://mulka2.com/lapcenter/lapcombat2/runner.jsp?event=4656&amp;file=2&amp;runner=689"/>
    <hyperlink ref="B265" r:id="rId226" display="https://mulka2.com/lapcenter/lapcombat2/runner.jsp?event=4656&amp;file=2&amp;runner=690"/>
    <hyperlink ref="B266" r:id="rId227" display="https://mulka2.com/lapcenter/lapcombat2/runner.jsp?event=4656&amp;file=2&amp;runner=691"/>
    <hyperlink ref="B267" r:id="rId228" display="https://mulka2.com/lapcenter/lapcombat2/runner.jsp?event=4656&amp;file=2&amp;runner=692"/>
    <hyperlink ref="B268" r:id="rId229" display="https://mulka2.com/lapcenter/lapcombat2/runner.jsp?event=4656&amp;file=2&amp;runner=693"/>
    <hyperlink ref="B269" r:id="rId230" display="https://mulka2.com/lapcenter/lapcombat2/runner.jsp?event=4656&amp;file=2&amp;runner=694"/>
    <hyperlink ref="B270" r:id="rId231" display="https://mulka2.com/lapcenter/lapcombat2/runner.jsp?event=4656&amp;file=2&amp;runner=695"/>
    <hyperlink ref="B271" r:id="rId232" display="https://mulka2.com/lapcenter/lapcombat2/runner.jsp?event=4656&amp;file=2&amp;runner=696"/>
    <hyperlink ref="B272" r:id="rId233" display="https://mulka2.com/lapcenter/lapcombat2/runner.jsp?event=4656&amp;file=2&amp;runner=697"/>
  </hyperlinks>
  <pageMargins left="0.7" right="0.7" top="0.75" bottom="0.75" header="0.3" footer="0.3"/>
  <pageSetup paperSize="9" orientation="portrait" horizontalDpi="4294967293" verticalDpi="0" r:id="rId23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92"/>
  <sheetViews>
    <sheetView topLeftCell="E1" workbookViewId="0">
      <selection activeCell="F42" sqref="F40:F75"/>
    </sheetView>
  </sheetViews>
  <sheetFormatPr defaultRowHeight="13.5" x14ac:dyDescent="0.15"/>
  <cols>
    <col min="2" max="2" width="14.5" customWidth="1"/>
    <col min="4" max="4" width="13.875" customWidth="1"/>
    <col min="5" max="5" width="12.5" customWidth="1"/>
    <col min="8" max="8" width="13.75" customWidth="1"/>
    <col min="10" max="10" width="10.5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F4" s="2" t="s">
        <v>24</v>
      </c>
    </row>
    <row r="5" spans="2:14" x14ac:dyDescent="0.15">
      <c r="B5" s="4" t="s">
        <v>45</v>
      </c>
      <c r="C5" s="1">
        <v>1</v>
      </c>
      <c r="D5" s="6">
        <v>1.2418981481481482E-2</v>
      </c>
      <c r="E5" s="3" t="s">
        <v>37</v>
      </c>
      <c r="F5">
        <f t="shared" ref="F5:F17" si="0">ROUNDUP( (VLOOKUP(G5,$K$5:$N$6,2,FALSE) - D5) * 10 / VLOOKUP(G5,$K$5:$N$6,3,FALSE)+50,3)</f>
        <v>63.19</v>
      </c>
      <c r="G5" t="s">
        <v>892</v>
      </c>
      <c r="L5" t="s">
        <v>23</v>
      </c>
      <c r="M5" t="s">
        <v>26</v>
      </c>
      <c r="N5" t="s">
        <v>25</v>
      </c>
    </row>
    <row r="6" spans="2:14" x14ac:dyDescent="0.15">
      <c r="B6" s="4" t="s">
        <v>131</v>
      </c>
      <c r="C6" s="1">
        <v>2</v>
      </c>
      <c r="D6" s="6">
        <v>1.3032407407407407E-2</v>
      </c>
      <c r="E6" s="3" t="s">
        <v>37</v>
      </c>
      <c r="F6">
        <f t="shared" si="0"/>
        <v>62.308999999999997</v>
      </c>
      <c r="G6" t="s">
        <v>892</v>
      </c>
      <c r="K6" t="s">
        <v>892</v>
      </c>
      <c r="L6" s="5">
        <f t="shared" ref="L6" si="1">AVERAGEIF($G$4:$G$400,K6,$D$4:$D$400)</f>
        <v>2.1603905842462173E-2</v>
      </c>
      <c r="M6">
        <f t="array" ref="M6">_xlfn.STDEV.P(IF($G$4:$G$400=K6,$D$4:$D$400,""))</f>
        <v>6.9639952203816233E-3</v>
      </c>
    </row>
    <row r="7" spans="2:14" x14ac:dyDescent="0.15">
      <c r="B7" s="4" t="s">
        <v>44</v>
      </c>
      <c r="C7" s="1">
        <v>3</v>
      </c>
      <c r="D7" s="6">
        <v>1.3055555555555556E-2</v>
      </c>
      <c r="E7" s="3" t="s">
        <v>37</v>
      </c>
      <c r="F7">
        <f t="shared" si="0"/>
        <v>62.275999999999996</v>
      </c>
      <c r="G7" t="s">
        <v>892</v>
      </c>
    </row>
    <row r="8" spans="2:14" x14ac:dyDescent="0.15">
      <c r="B8" t="s">
        <v>43</v>
      </c>
      <c r="C8" s="1">
        <v>4</v>
      </c>
      <c r="D8" s="6">
        <v>1.3125E-2</v>
      </c>
      <c r="E8" s="3" t="s">
        <v>37</v>
      </c>
      <c r="F8">
        <f t="shared" si="0"/>
        <v>62.175999999999995</v>
      </c>
      <c r="G8" t="s">
        <v>892</v>
      </c>
    </row>
    <row r="9" spans="2:14" x14ac:dyDescent="0.15">
      <c r="B9" s="4" t="s">
        <v>47</v>
      </c>
      <c r="C9" s="1">
        <v>5</v>
      </c>
      <c r="D9" s="6">
        <v>1.3368055555555557E-2</v>
      </c>
      <c r="E9" s="3" t="s">
        <v>37</v>
      </c>
      <c r="F9">
        <f t="shared" si="0"/>
        <v>61.826999999999998</v>
      </c>
      <c r="G9" t="s">
        <v>892</v>
      </c>
    </row>
    <row r="10" spans="2:14" x14ac:dyDescent="0.15">
      <c r="B10" s="4" t="s">
        <v>48</v>
      </c>
      <c r="C10" s="1">
        <v>6</v>
      </c>
      <c r="D10" s="6">
        <v>1.4421296296296295E-2</v>
      </c>
      <c r="E10" s="3" t="s">
        <v>38</v>
      </c>
      <c r="F10">
        <f t="shared" si="0"/>
        <v>60.314</v>
      </c>
      <c r="G10" t="s">
        <v>892</v>
      </c>
    </row>
    <row r="11" spans="2:14" x14ac:dyDescent="0.15">
      <c r="B11" s="4" t="s">
        <v>49</v>
      </c>
      <c r="C11" s="1">
        <v>7</v>
      </c>
      <c r="D11" s="6">
        <v>1.4490740740740742E-2</v>
      </c>
      <c r="E11" s="3" t="s">
        <v>37</v>
      </c>
      <c r="F11">
        <f t="shared" si="0"/>
        <v>60.214999999999996</v>
      </c>
      <c r="G11" t="s">
        <v>892</v>
      </c>
    </row>
    <row r="12" spans="2:14" x14ac:dyDescent="0.15">
      <c r="B12" s="4" t="s">
        <v>50</v>
      </c>
      <c r="C12" s="1">
        <v>8</v>
      </c>
      <c r="D12" s="6">
        <v>1.462962962962963E-2</v>
      </c>
      <c r="E12" s="3" t="s">
        <v>37</v>
      </c>
      <c r="F12">
        <f t="shared" si="0"/>
        <v>60.015000000000001</v>
      </c>
      <c r="G12" t="s">
        <v>892</v>
      </c>
    </row>
    <row r="13" spans="2:14" x14ac:dyDescent="0.15">
      <c r="B13" s="4" t="s">
        <v>51</v>
      </c>
      <c r="C13" s="1">
        <v>9</v>
      </c>
      <c r="D13" s="6">
        <v>1.4826388888888889E-2</v>
      </c>
      <c r="E13" s="3" t="s">
        <v>37</v>
      </c>
      <c r="F13">
        <f t="shared" si="0"/>
        <v>59.732999999999997</v>
      </c>
      <c r="G13" t="s">
        <v>892</v>
      </c>
    </row>
    <row r="14" spans="2:14" x14ac:dyDescent="0.15">
      <c r="B14" s="4" t="s">
        <v>52</v>
      </c>
      <c r="C14" s="1">
        <v>10</v>
      </c>
      <c r="D14" s="6">
        <v>1.4988425925925926E-2</v>
      </c>
      <c r="E14" s="3" t="s">
        <v>37</v>
      </c>
      <c r="F14">
        <f t="shared" si="0"/>
        <v>59.5</v>
      </c>
      <c r="G14" t="s">
        <v>892</v>
      </c>
    </row>
    <row r="15" spans="2:14" x14ac:dyDescent="0.15">
      <c r="B15" s="4" t="s">
        <v>53</v>
      </c>
      <c r="C15" s="1">
        <v>11</v>
      </c>
      <c r="D15" s="6">
        <v>1.5150462962962963E-2</v>
      </c>
      <c r="E15" s="3" t="s">
        <v>37</v>
      </c>
      <c r="F15">
        <f t="shared" si="0"/>
        <v>59.266999999999996</v>
      </c>
      <c r="G15" t="s">
        <v>892</v>
      </c>
    </row>
    <row r="16" spans="2:14" x14ac:dyDescent="0.15">
      <c r="B16" s="4" t="s">
        <v>54</v>
      </c>
      <c r="C16" s="1">
        <v>12</v>
      </c>
      <c r="D16" s="6">
        <v>1.5196759259259259E-2</v>
      </c>
      <c r="E16" s="3" t="s">
        <v>37</v>
      </c>
      <c r="F16">
        <f t="shared" si="0"/>
        <v>59.201000000000001</v>
      </c>
      <c r="G16" t="s">
        <v>892</v>
      </c>
    </row>
    <row r="17" spans="2:7" x14ac:dyDescent="0.15">
      <c r="B17" s="4" t="s">
        <v>55</v>
      </c>
      <c r="C17" s="1">
        <v>13</v>
      </c>
      <c r="D17" s="6">
        <v>1.5428240740740741E-2</v>
      </c>
      <c r="E17" s="3" t="s">
        <v>37</v>
      </c>
      <c r="F17">
        <f t="shared" si="0"/>
        <v>58.867999999999995</v>
      </c>
      <c r="G17" t="s">
        <v>892</v>
      </c>
    </row>
    <row r="18" spans="2:7" x14ac:dyDescent="0.15">
      <c r="B18" s="4" t="s">
        <v>56</v>
      </c>
      <c r="C18" s="1">
        <v>14</v>
      </c>
      <c r="D18" s="6">
        <v>1.5486111111111112E-2</v>
      </c>
      <c r="E18" s="3" t="s">
        <v>37</v>
      </c>
      <c r="F18">
        <f t="shared" ref="F18:F75" si="2">ROUNDUP( (VLOOKUP(G18,$K$5:$N$6,2,FALSE) - D18) * 10 / VLOOKUP(G18,$K$5:$N$6,3,FALSE)+50,3)</f>
        <v>58.784999999999997</v>
      </c>
      <c r="G18" t="s">
        <v>892</v>
      </c>
    </row>
    <row r="19" spans="2:7" x14ac:dyDescent="0.15">
      <c r="B19" s="4" t="s">
        <v>57</v>
      </c>
      <c r="C19" s="1">
        <v>15</v>
      </c>
      <c r="D19" s="6">
        <v>1.5821759259259261E-2</v>
      </c>
      <c r="E19" s="3" t="s">
        <v>38</v>
      </c>
      <c r="F19">
        <f t="shared" si="2"/>
        <v>58.302999999999997</v>
      </c>
      <c r="G19" t="s">
        <v>892</v>
      </c>
    </row>
    <row r="20" spans="2:7" x14ac:dyDescent="0.15">
      <c r="B20" s="4" t="s">
        <v>58</v>
      </c>
      <c r="C20" s="1">
        <v>16</v>
      </c>
      <c r="D20" s="6">
        <v>1.6342592592592593E-2</v>
      </c>
      <c r="E20" s="3" t="s">
        <v>37</v>
      </c>
      <c r="F20">
        <f t="shared" si="2"/>
        <v>57.555999999999997</v>
      </c>
      <c r="G20" t="s">
        <v>892</v>
      </c>
    </row>
    <row r="21" spans="2:7" x14ac:dyDescent="0.15">
      <c r="B21" s="4" t="s">
        <v>59</v>
      </c>
      <c r="C21" s="1">
        <v>17</v>
      </c>
      <c r="D21" s="6">
        <v>1.6400462962962964E-2</v>
      </c>
      <c r="E21" s="3" t="s">
        <v>38</v>
      </c>
      <c r="F21">
        <f t="shared" si="2"/>
        <v>57.471999999999994</v>
      </c>
      <c r="G21" t="s">
        <v>892</v>
      </c>
    </row>
    <row r="22" spans="2:7" x14ac:dyDescent="0.15">
      <c r="B22" s="4" t="s">
        <v>60</v>
      </c>
      <c r="C22" s="1">
        <v>18</v>
      </c>
      <c r="D22" s="6">
        <v>1.6574074074074074E-2</v>
      </c>
      <c r="E22" s="3" t="s">
        <v>38</v>
      </c>
      <c r="F22">
        <f t="shared" si="2"/>
        <v>57.222999999999999</v>
      </c>
      <c r="G22" t="s">
        <v>892</v>
      </c>
    </row>
    <row r="23" spans="2:7" x14ac:dyDescent="0.15">
      <c r="B23" s="4" t="s">
        <v>61</v>
      </c>
      <c r="C23" s="1">
        <v>19</v>
      </c>
      <c r="D23" s="6">
        <v>1.6597222222222222E-2</v>
      </c>
      <c r="E23" s="3" t="s">
        <v>38</v>
      </c>
      <c r="F23">
        <f t="shared" si="2"/>
        <v>57.19</v>
      </c>
      <c r="G23" t="s">
        <v>892</v>
      </c>
    </row>
    <row r="24" spans="2:7" x14ac:dyDescent="0.15">
      <c r="B24" s="4" t="s">
        <v>62</v>
      </c>
      <c r="C24" s="1">
        <v>20</v>
      </c>
      <c r="D24" s="6">
        <v>1.699074074074074E-2</v>
      </c>
      <c r="E24" s="3" t="s">
        <v>37</v>
      </c>
      <c r="F24">
        <f t="shared" si="2"/>
        <v>56.625</v>
      </c>
      <c r="G24" t="s">
        <v>892</v>
      </c>
    </row>
    <row r="25" spans="2:7" x14ac:dyDescent="0.15">
      <c r="B25" s="4" t="s">
        <v>63</v>
      </c>
      <c r="C25" s="1">
        <v>21</v>
      </c>
      <c r="D25" s="6">
        <v>1.744212962962963E-2</v>
      </c>
      <c r="E25" s="3" t="s">
        <v>37</v>
      </c>
      <c r="F25">
        <f t="shared" si="2"/>
        <v>55.976999999999997</v>
      </c>
      <c r="G25" t="s">
        <v>892</v>
      </c>
    </row>
    <row r="26" spans="2:7" x14ac:dyDescent="0.15">
      <c r="B26" s="4" t="s">
        <v>64</v>
      </c>
      <c r="C26" s="1">
        <v>22</v>
      </c>
      <c r="D26" s="6">
        <v>1.7743055555555557E-2</v>
      </c>
      <c r="E26" s="3" t="s">
        <v>38</v>
      </c>
      <c r="F26">
        <f t="shared" si="2"/>
        <v>55.544999999999995</v>
      </c>
      <c r="G26" t="s">
        <v>892</v>
      </c>
    </row>
    <row r="27" spans="2:7" x14ac:dyDescent="0.15">
      <c r="B27" s="4" t="s">
        <v>65</v>
      </c>
      <c r="C27" s="1">
        <v>23</v>
      </c>
      <c r="D27" s="6">
        <v>1.7800925925925925E-2</v>
      </c>
      <c r="E27" s="3" t="s">
        <v>37</v>
      </c>
      <c r="F27">
        <f t="shared" si="2"/>
        <v>55.460999999999999</v>
      </c>
      <c r="G27" t="s">
        <v>892</v>
      </c>
    </row>
    <row r="28" spans="2:7" x14ac:dyDescent="0.15">
      <c r="B28" s="4" t="s">
        <v>66</v>
      </c>
      <c r="C28" s="1">
        <v>24</v>
      </c>
      <c r="D28" s="6">
        <v>1.7905092592592594E-2</v>
      </c>
      <c r="E28" s="3" t="s">
        <v>37</v>
      </c>
      <c r="F28">
        <f t="shared" si="2"/>
        <v>55.311999999999998</v>
      </c>
      <c r="G28" t="s">
        <v>892</v>
      </c>
    </row>
    <row r="29" spans="2:7" x14ac:dyDescent="0.15">
      <c r="B29" s="4" t="s">
        <v>67</v>
      </c>
      <c r="C29" s="1">
        <v>25</v>
      </c>
      <c r="D29" s="6">
        <v>1.8078703703703704E-2</v>
      </c>
      <c r="E29" s="3" t="s">
        <v>37</v>
      </c>
      <c r="F29">
        <f t="shared" si="2"/>
        <v>55.062999999999995</v>
      </c>
      <c r="G29" t="s">
        <v>892</v>
      </c>
    </row>
    <row r="30" spans="2:7" x14ac:dyDescent="0.15">
      <c r="B30" s="4" t="s">
        <v>68</v>
      </c>
      <c r="C30" s="1">
        <v>26</v>
      </c>
      <c r="D30" s="6">
        <v>1.8206018518518517E-2</v>
      </c>
      <c r="E30" s="3" t="s">
        <v>38</v>
      </c>
      <c r="F30">
        <f t="shared" si="2"/>
        <v>54.879999999999995</v>
      </c>
      <c r="G30" t="s">
        <v>892</v>
      </c>
    </row>
    <row r="31" spans="2:7" x14ac:dyDescent="0.15">
      <c r="B31" s="4" t="s">
        <v>69</v>
      </c>
      <c r="C31" s="1">
        <v>27</v>
      </c>
      <c r="D31" s="6">
        <v>1.832175925925926E-2</v>
      </c>
      <c r="E31" s="3" t="s">
        <v>37</v>
      </c>
      <c r="F31">
        <f t="shared" si="2"/>
        <v>54.713999999999999</v>
      </c>
      <c r="G31" t="s">
        <v>892</v>
      </c>
    </row>
    <row r="32" spans="2:7" x14ac:dyDescent="0.15">
      <c r="B32" s="4" t="s">
        <v>70</v>
      </c>
      <c r="C32" s="1">
        <v>28</v>
      </c>
      <c r="D32" s="6">
        <v>1.8657407407407407E-2</v>
      </c>
      <c r="E32" s="3" t="s">
        <v>37</v>
      </c>
      <c r="F32">
        <f t="shared" si="2"/>
        <v>54.231999999999999</v>
      </c>
      <c r="G32" t="s">
        <v>892</v>
      </c>
    </row>
    <row r="33" spans="2:7" x14ac:dyDescent="0.15">
      <c r="B33" s="4" t="s">
        <v>71</v>
      </c>
      <c r="C33" s="1">
        <v>29</v>
      </c>
      <c r="D33" s="6">
        <v>1.90625E-2</v>
      </c>
      <c r="E33" s="3" t="s">
        <v>37</v>
      </c>
      <c r="F33">
        <f t="shared" si="2"/>
        <v>53.65</v>
      </c>
      <c r="G33" t="s">
        <v>892</v>
      </c>
    </row>
    <row r="34" spans="2:7" x14ac:dyDescent="0.15">
      <c r="B34" s="4" t="s">
        <v>72</v>
      </c>
      <c r="C34" s="1">
        <v>30</v>
      </c>
      <c r="D34" s="6">
        <v>1.9074074074074073E-2</v>
      </c>
      <c r="E34" s="3" t="s">
        <v>37</v>
      </c>
      <c r="F34">
        <f t="shared" si="2"/>
        <v>53.632999999999996</v>
      </c>
      <c r="G34" t="s">
        <v>892</v>
      </c>
    </row>
    <row r="35" spans="2:7" x14ac:dyDescent="0.15">
      <c r="B35" s="4" t="s">
        <v>73</v>
      </c>
      <c r="C35" s="1">
        <v>31</v>
      </c>
      <c r="D35" s="6">
        <v>1.9155092592592592E-2</v>
      </c>
      <c r="E35" s="3" t="s">
        <v>37</v>
      </c>
      <c r="F35">
        <f t="shared" si="2"/>
        <v>53.516999999999996</v>
      </c>
      <c r="G35" t="s">
        <v>892</v>
      </c>
    </row>
    <row r="36" spans="2:7" x14ac:dyDescent="0.15">
      <c r="B36" s="4" t="s">
        <v>74</v>
      </c>
      <c r="C36" s="1">
        <v>32</v>
      </c>
      <c r="D36" s="6">
        <v>1.9189814814814816E-2</v>
      </c>
      <c r="E36" s="3" t="s">
        <v>37</v>
      </c>
      <c r="F36">
        <f t="shared" si="2"/>
        <v>53.466999999999999</v>
      </c>
      <c r="G36" t="s">
        <v>892</v>
      </c>
    </row>
    <row r="37" spans="2:7" x14ac:dyDescent="0.15">
      <c r="B37" s="4" t="s">
        <v>75</v>
      </c>
      <c r="C37" s="1">
        <v>33</v>
      </c>
      <c r="D37" s="6">
        <v>1.9432870370370371E-2</v>
      </c>
      <c r="E37" s="3" t="s">
        <v>38</v>
      </c>
      <c r="F37">
        <f t="shared" si="2"/>
        <v>53.117999999999995</v>
      </c>
      <c r="G37" t="s">
        <v>892</v>
      </c>
    </row>
    <row r="38" spans="2:7" x14ac:dyDescent="0.15">
      <c r="B38" s="4" t="s">
        <v>76</v>
      </c>
      <c r="C38" s="1">
        <v>34</v>
      </c>
      <c r="D38" s="6">
        <v>1.9652777777777779E-2</v>
      </c>
      <c r="E38" s="3" t="s">
        <v>37</v>
      </c>
      <c r="F38">
        <f t="shared" si="2"/>
        <v>52.802</v>
      </c>
      <c r="G38" t="s">
        <v>892</v>
      </c>
    </row>
    <row r="39" spans="2:7" x14ac:dyDescent="0.15">
      <c r="B39" s="4" t="s">
        <v>77</v>
      </c>
      <c r="C39" s="1">
        <v>35</v>
      </c>
      <c r="D39" s="6">
        <v>1.9745370370370371E-2</v>
      </c>
      <c r="E39" s="3" t="s">
        <v>37</v>
      </c>
      <c r="F39">
        <f t="shared" si="2"/>
        <v>52.668999999999997</v>
      </c>
      <c r="G39" t="s">
        <v>892</v>
      </c>
    </row>
    <row r="40" spans="2:7" x14ac:dyDescent="0.15">
      <c r="B40" s="4" t="s">
        <v>78</v>
      </c>
      <c r="C40" s="1">
        <v>36</v>
      </c>
      <c r="D40" s="6">
        <v>2.0023148148148148E-2</v>
      </c>
      <c r="E40" s="3" t="s">
        <v>37</v>
      </c>
      <c r="F40">
        <f t="shared" si="2"/>
        <v>52.269999999999996</v>
      </c>
      <c r="G40" t="s">
        <v>892</v>
      </c>
    </row>
    <row r="41" spans="2:7" x14ac:dyDescent="0.15">
      <c r="B41" s="4" t="s">
        <v>79</v>
      </c>
      <c r="C41" s="1">
        <v>37</v>
      </c>
      <c r="D41" s="6">
        <v>2.0046296296296295E-2</v>
      </c>
      <c r="E41" s="3" t="s">
        <v>38</v>
      </c>
      <c r="F41">
        <f t="shared" si="2"/>
        <v>52.236999999999995</v>
      </c>
      <c r="G41" t="s">
        <v>892</v>
      </c>
    </row>
    <row r="42" spans="2:7" x14ac:dyDescent="0.15">
      <c r="B42" s="4" t="s">
        <v>80</v>
      </c>
      <c r="C42" s="1">
        <v>38</v>
      </c>
      <c r="D42" s="6">
        <v>2.0092592592592592E-2</v>
      </c>
      <c r="E42" s="3" t="s">
        <v>38</v>
      </c>
      <c r="F42">
        <f t="shared" si="2"/>
        <v>52.170999999999999</v>
      </c>
      <c r="G42" t="s">
        <v>892</v>
      </c>
    </row>
    <row r="43" spans="2:7" x14ac:dyDescent="0.15">
      <c r="B43" s="4" t="s">
        <v>81</v>
      </c>
      <c r="C43" s="1">
        <v>39</v>
      </c>
      <c r="D43" s="6">
        <v>2.0150462962962964E-2</v>
      </c>
      <c r="E43" s="3" t="s">
        <v>37</v>
      </c>
      <c r="F43">
        <f t="shared" si="2"/>
        <v>52.088000000000001</v>
      </c>
      <c r="G43" t="s">
        <v>892</v>
      </c>
    </row>
    <row r="44" spans="2:7" x14ac:dyDescent="0.15">
      <c r="B44" s="4" t="s">
        <v>82</v>
      </c>
      <c r="C44" s="1">
        <v>40</v>
      </c>
      <c r="D44" s="6">
        <v>2.0393518518518519E-2</v>
      </c>
      <c r="E44" s="3" t="s">
        <v>37</v>
      </c>
      <c r="F44">
        <f t="shared" si="2"/>
        <v>51.738999999999997</v>
      </c>
      <c r="G44" t="s">
        <v>892</v>
      </c>
    </row>
    <row r="45" spans="2:7" x14ac:dyDescent="0.15">
      <c r="B45" s="4" t="s">
        <v>83</v>
      </c>
      <c r="C45" s="1">
        <v>41</v>
      </c>
      <c r="D45" s="6">
        <v>2.0891203703703703E-2</v>
      </c>
      <c r="E45" s="3" t="s">
        <v>37</v>
      </c>
      <c r="F45">
        <f t="shared" si="2"/>
        <v>51.024000000000001</v>
      </c>
      <c r="G45" t="s">
        <v>892</v>
      </c>
    </row>
    <row r="46" spans="2:7" x14ac:dyDescent="0.15">
      <c r="B46" s="4" t="s">
        <v>84</v>
      </c>
      <c r="C46" s="1">
        <v>42</v>
      </c>
      <c r="D46" s="6">
        <v>2.1076388888888891E-2</v>
      </c>
      <c r="E46" s="3" t="s">
        <v>38</v>
      </c>
      <c r="F46">
        <f t="shared" si="2"/>
        <v>50.757999999999996</v>
      </c>
      <c r="G46" t="s">
        <v>892</v>
      </c>
    </row>
    <row r="47" spans="2:7" x14ac:dyDescent="0.15">
      <c r="B47" s="4" t="s">
        <v>85</v>
      </c>
      <c r="C47" s="1">
        <v>43</v>
      </c>
      <c r="D47" s="6">
        <v>2.146990740740741E-2</v>
      </c>
      <c r="E47" s="3" t="s">
        <v>37</v>
      </c>
      <c r="F47">
        <f t="shared" si="2"/>
        <v>50.192999999999998</v>
      </c>
      <c r="G47" t="s">
        <v>892</v>
      </c>
    </row>
    <row r="48" spans="2:7" x14ac:dyDescent="0.15">
      <c r="B48" s="4" t="s">
        <v>86</v>
      </c>
      <c r="C48" s="1">
        <v>44</v>
      </c>
      <c r="D48" s="6">
        <v>2.2175925925925929E-2</v>
      </c>
      <c r="E48" s="3" t="s">
        <v>38</v>
      </c>
      <c r="F48">
        <f t="shared" si="2"/>
        <v>49.178999999999995</v>
      </c>
      <c r="G48" t="s">
        <v>892</v>
      </c>
    </row>
    <row r="49" spans="2:7" x14ac:dyDescent="0.15">
      <c r="B49" s="4" t="s">
        <v>87</v>
      </c>
      <c r="C49" s="1">
        <v>45</v>
      </c>
      <c r="D49" s="6">
        <v>2.2303240740740738E-2</v>
      </c>
      <c r="E49" s="3" t="s">
        <v>37</v>
      </c>
      <c r="F49">
        <f t="shared" si="2"/>
        <v>48.995999999999995</v>
      </c>
      <c r="G49" t="s">
        <v>892</v>
      </c>
    </row>
    <row r="50" spans="2:7" x14ac:dyDescent="0.15">
      <c r="B50" s="4" t="s">
        <v>88</v>
      </c>
      <c r="C50" s="1">
        <v>46</v>
      </c>
      <c r="D50" s="6">
        <v>2.2754629629629628E-2</v>
      </c>
      <c r="E50" s="3" t="s">
        <v>38</v>
      </c>
      <c r="F50">
        <f t="shared" si="2"/>
        <v>48.347999999999999</v>
      </c>
      <c r="G50" t="s">
        <v>892</v>
      </c>
    </row>
    <row r="51" spans="2:7" x14ac:dyDescent="0.15">
      <c r="B51" s="4" t="s">
        <v>89</v>
      </c>
      <c r="C51" s="1">
        <v>47</v>
      </c>
      <c r="D51" s="6">
        <v>2.3194444444444445E-2</v>
      </c>
      <c r="E51" s="3" t="s">
        <v>37</v>
      </c>
      <c r="F51">
        <f t="shared" si="2"/>
        <v>47.716999999999999</v>
      </c>
      <c r="G51" t="s">
        <v>892</v>
      </c>
    </row>
    <row r="52" spans="2:7" x14ac:dyDescent="0.15">
      <c r="B52" s="4" t="s">
        <v>90</v>
      </c>
      <c r="C52" s="1">
        <v>48</v>
      </c>
      <c r="D52" s="6">
        <v>2.3310185185185187E-2</v>
      </c>
      <c r="E52" s="3" t="s">
        <v>38</v>
      </c>
      <c r="F52">
        <f t="shared" si="2"/>
        <v>47.55</v>
      </c>
      <c r="G52" t="s">
        <v>892</v>
      </c>
    </row>
    <row r="53" spans="2:7" x14ac:dyDescent="0.15">
      <c r="B53" s="4" t="s">
        <v>91</v>
      </c>
      <c r="C53" s="1">
        <v>49</v>
      </c>
      <c r="D53" s="6">
        <v>2.3518518518518518E-2</v>
      </c>
      <c r="E53" s="3" t="s">
        <v>37</v>
      </c>
      <c r="F53">
        <f t="shared" si="2"/>
        <v>47.250999999999998</v>
      </c>
      <c r="G53" t="s">
        <v>892</v>
      </c>
    </row>
    <row r="54" spans="2:7" x14ac:dyDescent="0.15">
      <c r="B54" s="4" t="s">
        <v>92</v>
      </c>
      <c r="C54" s="1">
        <v>50</v>
      </c>
      <c r="D54" s="6">
        <v>2.3935185185185184E-2</v>
      </c>
      <c r="E54" s="3" t="s">
        <v>38</v>
      </c>
      <c r="F54">
        <f t="shared" si="2"/>
        <v>46.652999999999999</v>
      </c>
      <c r="G54" t="s">
        <v>892</v>
      </c>
    </row>
    <row r="55" spans="2:7" x14ac:dyDescent="0.15">
      <c r="B55" s="4" t="s">
        <v>93</v>
      </c>
      <c r="C55" s="1">
        <v>51</v>
      </c>
      <c r="D55" s="6">
        <v>2.4247685185185181E-2</v>
      </c>
      <c r="E55" s="3" t="s">
        <v>38</v>
      </c>
      <c r="F55">
        <f t="shared" si="2"/>
        <v>46.204000000000001</v>
      </c>
      <c r="G55" t="s">
        <v>892</v>
      </c>
    </row>
    <row r="56" spans="2:7" x14ac:dyDescent="0.15">
      <c r="B56" s="4" t="s">
        <v>94</v>
      </c>
      <c r="C56" s="1">
        <v>52</v>
      </c>
      <c r="D56" s="6">
        <v>2.4444444444444446E-2</v>
      </c>
      <c r="E56" s="3" t="s">
        <v>37</v>
      </c>
      <c r="F56">
        <f t="shared" si="2"/>
        <v>45.921999999999997</v>
      </c>
      <c r="G56" t="s">
        <v>892</v>
      </c>
    </row>
    <row r="57" spans="2:7" x14ac:dyDescent="0.15">
      <c r="B57" s="4" t="s">
        <v>95</v>
      </c>
      <c r="C57" s="1">
        <v>53</v>
      </c>
      <c r="D57" s="6">
        <v>2.494212962962963E-2</v>
      </c>
      <c r="E57" s="3" t="s">
        <v>37</v>
      </c>
      <c r="F57">
        <f t="shared" si="2"/>
        <v>45.207000000000001</v>
      </c>
      <c r="G57" t="s">
        <v>892</v>
      </c>
    </row>
    <row r="58" spans="2:7" x14ac:dyDescent="0.15">
      <c r="B58" s="4" t="s">
        <v>96</v>
      </c>
      <c r="C58" s="1">
        <v>54</v>
      </c>
      <c r="D58" s="6">
        <v>2.5150462962962961E-2</v>
      </c>
      <c r="E58" s="3" t="s">
        <v>39</v>
      </c>
      <c r="F58">
        <f t="shared" si="2"/>
        <v>44.907999999999994</v>
      </c>
      <c r="G58" t="s">
        <v>892</v>
      </c>
    </row>
    <row r="59" spans="2:7" x14ac:dyDescent="0.15">
      <c r="B59" s="4" t="s">
        <v>97</v>
      </c>
      <c r="C59" s="1">
        <v>55</v>
      </c>
      <c r="D59" s="6">
        <v>2.5300925925925925E-2</v>
      </c>
      <c r="E59" s="3" t="s">
        <v>37</v>
      </c>
      <c r="F59">
        <f t="shared" si="2"/>
        <v>44.692</v>
      </c>
      <c r="G59" t="s">
        <v>892</v>
      </c>
    </row>
    <row r="60" spans="2:7" x14ac:dyDescent="0.15">
      <c r="B60" s="4" t="s">
        <v>98</v>
      </c>
      <c r="C60" s="1">
        <v>56</v>
      </c>
      <c r="D60" s="6">
        <v>2.5567129629629634E-2</v>
      </c>
      <c r="E60" s="3" t="s">
        <v>38</v>
      </c>
      <c r="F60">
        <f t="shared" si="2"/>
        <v>44.308999999999997</v>
      </c>
      <c r="G60" t="s">
        <v>892</v>
      </c>
    </row>
    <row r="61" spans="2:7" x14ac:dyDescent="0.15">
      <c r="B61" s="4" t="s">
        <v>99</v>
      </c>
      <c r="C61" s="1">
        <v>57</v>
      </c>
      <c r="D61" s="6">
        <v>2.6064814814814815E-2</v>
      </c>
      <c r="E61" s="3" t="s">
        <v>39</v>
      </c>
      <c r="F61">
        <f t="shared" si="2"/>
        <v>43.594999999999999</v>
      </c>
      <c r="G61" t="s">
        <v>892</v>
      </c>
    </row>
    <row r="62" spans="2:7" x14ac:dyDescent="0.15">
      <c r="B62" s="4" t="s">
        <v>100</v>
      </c>
      <c r="C62" s="1">
        <v>58</v>
      </c>
      <c r="D62" s="6">
        <v>2.6192129629629631E-2</v>
      </c>
      <c r="E62" s="3" t="s">
        <v>37</v>
      </c>
      <c r="F62">
        <f t="shared" si="2"/>
        <v>43.411999999999999</v>
      </c>
      <c r="G62" t="s">
        <v>892</v>
      </c>
    </row>
    <row r="63" spans="2:7" x14ac:dyDescent="0.15">
      <c r="B63" s="4" t="s">
        <v>101</v>
      </c>
      <c r="C63" s="1">
        <v>59</v>
      </c>
      <c r="D63" s="6">
        <v>2.6504629629629628E-2</v>
      </c>
      <c r="E63" s="3" t="s">
        <v>38</v>
      </c>
      <c r="F63">
        <f t="shared" si="2"/>
        <v>42.963000000000001</v>
      </c>
      <c r="G63" t="s">
        <v>892</v>
      </c>
    </row>
    <row r="64" spans="2:7" x14ac:dyDescent="0.15">
      <c r="B64" s="4" t="s">
        <v>102</v>
      </c>
      <c r="C64" s="1">
        <v>60</v>
      </c>
      <c r="D64" s="6">
        <v>2.7407407407407408E-2</v>
      </c>
      <c r="E64" s="3" t="s">
        <v>37</v>
      </c>
      <c r="F64">
        <f t="shared" si="2"/>
        <v>41.666999999999994</v>
      </c>
      <c r="G64" t="s">
        <v>892</v>
      </c>
    </row>
    <row r="65" spans="2:7" x14ac:dyDescent="0.15">
      <c r="B65" s="4" t="s">
        <v>103</v>
      </c>
      <c r="C65" s="1">
        <v>61</v>
      </c>
      <c r="D65" s="6">
        <v>2.7488425925925927E-2</v>
      </c>
      <c r="E65" s="3" t="s">
        <v>37</v>
      </c>
      <c r="F65">
        <f t="shared" si="2"/>
        <v>41.550999999999995</v>
      </c>
      <c r="G65" t="s">
        <v>892</v>
      </c>
    </row>
    <row r="66" spans="2:7" x14ac:dyDescent="0.15">
      <c r="B66" s="4" t="s">
        <v>104</v>
      </c>
      <c r="C66" s="1"/>
      <c r="D66" s="6">
        <v>2.8113425925925927E-2</v>
      </c>
      <c r="E66" s="3" t="s">
        <v>37</v>
      </c>
      <c r="F66">
        <f t="shared" si="2"/>
        <v>40.652999999999999</v>
      </c>
      <c r="G66" t="s">
        <v>892</v>
      </c>
    </row>
    <row r="67" spans="2:7" x14ac:dyDescent="0.15">
      <c r="B67" s="4" t="s">
        <v>105</v>
      </c>
      <c r="C67" s="1"/>
      <c r="D67" s="6">
        <v>2.8726851851851851E-2</v>
      </c>
      <c r="E67" s="3" t="s">
        <v>38</v>
      </c>
      <c r="F67">
        <f t="shared" si="2"/>
        <v>39.771999999999998</v>
      </c>
      <c r="G67" t="s">
        <v>892</v>
      </c>
    </row>
    <row r="68" spans="2:7" x14ac:dyDescent="0.15">
      <c r="B68" s="4" t="s">
        <v>106</v>
      </c>
      <c r="C68" s="1"/>
      <c r="D68" s="6">
        <v>2.884259259259259E-2</v>
      </c>
      <c r="E68" s="3" t="s">
        <v>37</v>
      </c>
      <c r="F68">
        <f t="shared" si="2"/>
        <v>39.605999999999995</v>
      </c>
      <c r="G68" t="s">
        <v>892</v>
      </c>
    </row>
    <row r="69" spans="2:7" x14ac:dyDescent="0.15">
      <c r="B69" s="4" t="s">
        <v>107</v>
      </c>
      <c r="C69" s="1"/>
      <c r="D69" s="6">
        <v>3.2083333333333332E-2</v>
      </c>
      <c r="E69" s="3" t="s">
        <v>38</v>
      </c>
      <c r="F69">
        <f t="shared" si="2"/>
        <v>34.951999999999998</v>
      </c>
      <c r="G69" t="s">
        <v>892</v>
      </c>
    </row>
    <row r="70" spans="2:7" x14ac:dyDescent="0.15">
      <c r="B70" s="4" t="s">
        <v>108</v>
      </c>
      <c r="C70" s="1"/>
      <c r="D70" s="6">
        <v>3.2581018518518516E-2</v>
      </c>
      <c r="E70" s="3" t="s">
        <v>37</v>
      </c>
      <c r="F70">
        <f t="shared" si="2"/>
        <v>34.238</v>
      </c>
      <c r="G70" t="s">
        <v>892</v>
      </c>
    </row>
    <row r="71" spans="2:7" x14ac:dyDescent="0.15">
      <c r="B71" s="4" t="s">
        <v>109</v>
      </c>
      <c r="C71" s="1"/>
      <c r="D71" s="6">
        <v>3.3657407407407407E-2</v>
      </c>
      <c r="E71" s="3" t="s">
        <v>38</v>
      </c>
      <c r="F71">
        <f t="shared" si="2"/>
        <v>32.692</v>
      </c>
      <c r="G71" t="s">
        <v>892</v>
      </c>
    </row>
    <row r="72" spans="2:7" x14ac:dyDescent="0.15">
      <c r="B72" s="4" t="s">
        <v>110</v>
      </c>
      <c r="C72" s="1"/>
      <c r="D72" s="6">
        <v>3.6747685185185182E-2</v>
      </c>
      <c r="E72" s="3" t="s">
        <v>38</v>
      </c>
      <c r="F72">
        <f t="shared" si="2"/>
        <v>28.255000000000003</v>
      </c>
      <c r="G72" t="s">
        <v>892</v>
      </c>
    </row>
    <row r="73" spans="2:7" x14ac:dyDescent="0.15">
      <c r="B73" s="4" t="s">
        <v>111</v>
      </c>
      <c r="C73" s="1"/>
      <c r="D73" s="6">
        <v>3.7060185185185189E-2</v>
      </c>
      <c r="E73" s="3" t="s">
        <v>37</v>
      </c>
      <c r="F73">
        <f t="shared" si="2"/>
        <v>27.806000000000001</v>
      </c>
      <c r="G73" t="s">
        <v>892</v>
      </c>
    </row>
    <row r="74" spans="2:7" x14ac:dyDescent="0.15">
      <c r="B74" s="4" t="s">
        <v>112</v>
      </c>
      <c r="C74" s="1"/>
      <c r="D74" s="6">
        <v>3.8553240740740742E-2</v>
      </c>
      <c r="E74" s="3" t="s">
        <v>37</v>
      </c>
      <c r="F74">
        <f t="shared" si="2"/>
        <v>25.662000000000003</v>
      </c>
      <c r="G74" t="s">
        <v>892</v>
      </c>
    </row>
    <row r="75" spans="2:7" x14ac:dyDescent="0.15">
      <c r="B75" s="4" t="s">
        <v>113</v>
      </c>
      <c r="C75" s="1"/>
      <c r="D75" s="6">
        <v>5.1053240740740746E-2</v>
      </c>
      <c r="E75" s="3" t="s">
        <v>37</v>
      </c>
      <c r="F75">
        <f t="shared" si="2"/>
        <v>7.7130000000000001</v>
      </c>
      <c r="G75" t="s">
        <v>892</v>
      </c>
    </row>
    <row r="76" spans="2:7" x14ac:dyDescent="0.15">
      <c r="B76" s="4" t="s">
        <v>114</v>
      </c>
      <c r="C76" s="1"/>
      <c r="D76" s="3" t="s">
        <v>22</v>
      </c>
      <c r="E76" s="3" t="s">
        <v>37</v>
      </c>
      <c r="F76" s="8">
        <v>0</v>
      </c>
      <c r="G76" t="s">
        <v>892</v>
      </c>
    </row>
    <row r="77" spans="2:7" x14ac:dyDescent="0.15">
      <c r="B77" s="4" t="s">
        <v>115</v>
      </c>
      <c r="C77" s="1"/>
      <c r="D77" s="3" t="s">
        <v>22</v>
      </c>
      <c r="E77" s="3" t="s">
        <v>38</v>
      </c>
      <c r="F77" s="8">
        <f>F76</f>
        <v>0</v>
      </c>
      <c r="G77" t="s">
        <v>892</v>
      </c>
    </row>
    <row r="78" spans="2:7" x14ac:dyDescent="0.15">
      <c r="B78" s="4" t="s">
        <v>116</v>
      </c>
      <c r="C78" s="1"/>
      <c r="D78" s="3" t="s">
        <v>22</v>
      </c>
      <c r="E78" s="3" t="s">
        <v>37</v>
      </c>
      <c r="F78" s="8">
        <f t="shared" ref="F78:F92" si="3">F77</f>
        <v>0</v>
      </c>
      <c r="G78" t="s">
        <v>892</v>
      </c>
    </row>
    <row r="79" spans="2:7" x14ac:dyDescent="0.15">
      <c r="B79" s="4" t="s">
        <v>117</v>
      </c>
      <c r="C79" s="1"/>
      <c r="D79" s="3" t="s">
        <v>22</v>
      </c>
      <c r="E79" s="3" t="s">
        <v>38</v>
      </c>
      <c r="F79" s="8">
        <f t="shared" si="3"/>
        <v>0</v>
      </c>
      <c r="G79" t="s">
        <v>892</v>
      </c>
    </row>
    <row r="80" spans="2:7" x14ac:dyDescent="0.15">
      <c r="B80" s="4" t="s">
        <v>118</v>
      </c>
      <c r="C80" s="1"/>
      <c r="D80" s="3" t="s">
        <v>22</v>
      </c>
      <c r="E80" s="3" t="s">
        <v>37</v>
      </c>
      <c r="F80" s="8">
        <f t="shared" si="3"/>
        <v>0</v>
      </c>
      <c r="G80" t="s">
        <v>892</v>
      </c>
    </row>
    <row r="81" spans="2:7" x14ac:dyDescent="0.15">
      <c r="B81" s="4" t="s">
        <v>119</v>
      </c>
      <c r="C81" s="1"/>
      <c r="D81" s="3" t="s">
        <v>22</v>
      </c>
      <c r="E81" s="3" t="s">
        <v>37</v>
      </c>
      <c r="F81" s="8">
        <f t="shared" si="3"/>
        <v>0</v>
      </c>
      <c r="G81" t="s">
        <v>892</v>
      </c>
    </row>
    <row r="82" spans="2:7" x14ac:dyDescent="0.15">
      <c r="B82" s="4" t="s">
        <v>120</v>
      </c>
      <c r="C82" s="1"/>
      <c r="D82" s="3" t="s">
        <v>22</v>
      </c>
      <c r="E82" s="3" t="s">
        <v>37</v>
      </c>
      <c r="F82" s="8">
        <f t="shared" si="3"/>
        <v>0</v>
      </c>
      <c r="G82" t="s">
        <v>892</v>
      </c>
    </row>
    <row r="83" spans="2:7" x14ac:dyDescent="0.15">
      <c r="B83" s="4" t="s">
        <v>121</v>
      </c>
      <c r="C83" s="1"/>
      <c r="D83" s="3" t="s">
        <v>22</v>
      </c>
      <c r="E83" s="3" t="s">
        <v>37</v>
      </c>
      <c r="F83" s="8">
        <f t="shared" si="3"/>
        <v>0</v>
      </c>
      <c r="G83" t="s">
        <v>892</v>
      </c>
    </row>
    <row r="84" spans="2:7" x14ac:dyDescent="0.15">
      <c r="B84" s="4" t="s">
        <v>122</v>
      </c>
      <c r="C84" s="1"/>
      <c r="D84" s="3" t="s">
        <v>22</v>
      </c>
      <c r="E84" s="3" t="s">
        <v>37</v>
      </c>
      <c r="F84" s="8">
        <f t="shared" si="3"/>
        <v>0</v>
      </c>
      <c r="G84" t="s">
        <v>892</v>
      </c>
    </row>
    <row r="85" spans="2:7" x14ac:dyDescent="0.15">
      <c r="B85" s="4" t="s">
        <v>123</v>
      </c>
      <c r="C85" s="1"/>
      <c r="D85" s="3" t="s">
        <v>22</v>
      </c>
      <c r="E85" s="3" t="s">
        <v>37</v>
      </c>
      <c r="F85" s="8">
        <f t="shared" si="3"/>
        <v>0</v>
      </c>
      <c r="G85" t="s">
        <v>892</v>
      </c>
    </row>
    <row r="86" spans="2:7" x14ac:dyDescent="0.15">
      <c r="B86" s="4" t="s">
        <v>124</v>
      </c>
      <c r="C86" s="1"/>
      <c r="D86" s="3" t="s">
        <v>22</v>
      </c>
      <c r="E86" s="3" t="s">
        <v>37</v>
      </c>
      <c r="F86" s="8">
        <f t="shared" si="3"/>
        <v>0</v>
      </c>
      <c r="G86" t="s">
        <v>892</v>
      </c>
    </row>
    <row r="87" spans="2:7" x14ac:dyDescent="0.15">
      <c r="B87" s="4" t="s">
        <v>125</v>
      </c>
      <c r="C87" s="1"/>
      <c r="D87" s="3" t="s">
        <v>22</v>
      </c>
      <c r="E87" s="3" t="s">
        <v>37</v>
      </c>
      <c r="F87" s="8">
        <f t="shared" si="3"/>
        <v>0</v>
      </c>
      <c r="G87" t="s">
        <v>892</v>
      </c>
    </row>
    <row r="88" spans="2:7" x14ac:dyDescent="0.15">
      <c r="B88" s="4" t="s">
        <v>126</v>
      </c>
      <c r="C88" s="1"/>
      <c r="D88" s="3" t="s">
        <v>22</v>
      </c>
      <c r="E88" s="3" t="s">
        <v>37</v>
      </c>
      <c r="F88" s="8">
        <f t="shared" si="3"/>
        <v>0</v>
      </c>
      <c r="G88" t="s">
        <v>892</v>
      </c>
    </row>
    <row r="89" spans="2:7" x14ac:dyDescent="0.15">
      <c r="B89" s="4" t="s">
        <v>127</v>
      </c>
      <c r="C89" s="1"/>
      <c r="D89" s="3" t="s">
        <v>22</v>
      </c>
      <c r="E89" s="3" t="s">
        <v>37</v>
      </c>
      <c r="F89" s="8">
        <f t="shared" si="3"/>
        <v>0</v>
      </c>
      <c r="G89" t="s">
        <v>892</v>
      </c>
    </row>
    <row r="90" spans="2:7" x14ac:dyDescent="0.15">
      <c r="B90" s="4" t="s">
        <v>128</v>
      </c>
      <c r="C90" s="1"/>
      <c r="D90" s="3" t="s">
        <v>22</v>
      </c>
      <c r="E90" s="3" t="s">
        <v>39</v>
      </c>
      <c r="F90" s="8">
        <f t="shared" si="3"/>
        <v>0</v>
      </c>
      <c r="G90" t="s">
        <v>892</v>
      </c>
    </row>
    <row r="91" spans="2:7" x14ac:dyDescent="0.15">
      <c r="B91" s="4" t="s">
        <v>129</v>
      </c>
      <c r="C91" s="1"/>
      <c r="D91" s="3" t="s">
        <v>22</v>
      </c>
      <c r="E91" s="3" t="s">
        <v>38</v>
      </c>
      <c r="F91" s="8">
        <f t="shared" si="3"/>
        <v>0</v>
      </c>
      <c r="G91" t="s">
        <v>892</v>
      </c>
    </row>
    <row r="92" spans="2:7" x14ac:dyDescent="0.15">
      <c r="B92" s="4" t="s">
        <v>130</v>
      </c>
      <c r="C92" s="1"/>
      <c r="D92" s="3" t="s">
        <v>22</v>
      </c>
      <c r="E92" s="3" t="s">
        <v>38</v>
      </c>
      <c r="F92" s="8">
        <f t="shared" si="3"/>
        <v>0</v>
      </c>
      <c r="G92" t="s">
        <v>892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61"/>
  <sheetViews>
    <sheetView topLeftCell="D1" workbookViewId="0">
      <selection activeCell="L5" sqref="L5"/>
    </sheetView>
  </sheetViews>
  <sheetFormatPr defaultRowHeight="13.5" x14ac:dyDescent="0.15"/>
  <cols>
    <col min="2" max="2" width="14" customWidth="1"/>
    <col min="4" max="4" width="12.125" customWidth="1"/>
    <col min="5" max="5" width="14.125" customWidth="1"/>
  </cols>
  <sheetData>
    <row r="4" spans="2:14" x14ac:dyDescent="0.15">
      <c r="B4" s="4" t="s">
        <v>1</v>
      </c>
      <c r="C4" s="1" t="s">
        <v>0</v>
      </c>
      <c r="D4" s="6" t="s">
        <v>2</v>
      </c>
      <c r="E4" s="3" t="s">
        <v>3</v>
      </c>
      <c r="F4" t="s">
        <v>24</v>
      </c>
      <c r="L4" t="s">
        <v>23</v>
      </c>
      <c r="M4" t="s">
        <v>26</v>
      </c>
      <c r="N4" t="s">
        <v>25</v>
      </c>
    </row>
    <row r="5" spans="2:14" x14ac:dyDescent="0.15">
      <c r="B5" s="4" t="s">
        <v>40</v>
      </c>
      <c r="C5" s="1">
        <v>1</v>
      </c>
      <c r="D5" s="6">
        <v>5.6828703703703708E-2</v>
      </c>
      <c r="E5" s="3" t="s">
        <v>30</v>
      </c>
      <c r="F5">
        <f t="shared" ref="F5:F17" si="0">ROUNDUP( (VLOOKUP(G5,$K$5:$N$6,2,FALSE) - D5) * 10 / VLOOKUP(G5,$K$5:$N$6,3,FALSE)+50,3)</f>
        <v>67.249000000000009</v>
      </c>
      <c r="G5" t="s">
        <v>802</v>
      </c>
      <c r="K5" t="s">
        <v>802</v>
      </c>
      <c r="L5" s="5">
        <f t="shared" ref="L5" si="1">AVERAGEIF($G$4:$G$400,K5,$D$4:$D$400)</f>
        <v>9.4693064458689483E-2</v>
      </c>
      <c r="M5">
        <f t="array" ref="M5">_xlfn.STDEV.P(IF($G$4:$G$400=K5,$D$4:$D$400,""))</f>
        <v>2.1952118826044614E-2</v>
      </c>
    </row>
    <row r="6" spans="2:14" x14ac:dyDescent="0.15">
      <c r="B6" s="4" t="s">
        <v>42</v>
      </c>
      <c r="C6" s="1">
        <v>2</v>
      </c>
      <c r="D6" s="6">
        <v>5.7766203703703702E-2</v>
      </c>
      <c r="E6" s="3" t="s">
        <v>31</v>
      </c>
      <c r="F6">
        <f t="shared" si="0"/>
        <v>66.822000000000003</v>
      </c>
      <c r="G6" t="s">
        <v>802</v>
      </c>
    </row>
    <row r="7" spans="2:14" x14ac:dyDescent="0.15">
      <c r="B7" s="4" t="s">
        <v>50</v>
      </c>
      <c r="C7" s="1">
        <v>3</v>
      </c>
      <c r="D7" s="6">
        <v>5.950231481481482E-2</v>
      </c>
      <c r="E7" s="3" t="s">
        <v>30</v>
      </c>
      <c r="F7">
        <f t="shared" si="0"/>
        <v>66.031000000000006</v>
      </c>
      <c r="G7" t="s">
        <v>802</v>
      </c>
    </row>
    <row r="8" spans="2:14" x14ac:dyDescent="0.15">
      <c r="B8" s="4" t="s">
        <v>45</v>
      </c>
      <c r="C8" s="1">
        <v>4</v>
      </c>
      <c r="D8" s="6">
        <v>6.1249999999999999E-2</v>
      </c>
      <c r="E8" s="3" t="s">
        <v>30</v>
      </c>
      <c r="F8">
        <f t="shared" si="0"/>
        <v>65.234999999999999</v>
      </c>
      <c r="G8" t="s">
        <v>802</v>
      </c>
    </row>
    <row r="9" spans="2:14" x14ac:dyDescent="0.15">
      <c r="B9" s="4" t="s">
        <v>47</v>
      </c>
      <c r="C9" s="1">
        <v>5</v>
      </c>
      <c r="D9" s="6">
        <v>6.1863425925925926E-2</v>
      </c>
      <c r="E9" s="3" t="s">
        <v>31</v>
      </c>
      <c r="F9">
        <f t="shared" si="0"/>
        <v>64.956000000000003</v>
      </c>
      <c r="G9" t="s">
        <v>802</v>
      </c>
    </row>
    <row r="10" spans="2:14" x14ac:dyDescent="0.15">
      <c r="B10" s="4" t="s">
        <v>53</v>
      </c>
      <c r="C10" s="1">
        <v>6</v>
      </c>
      <c r="D10" s="6">
        <v>6.4178240740740744E-2</v>
      </c>
      <c r="E10" s="3" t="s">
        <v>31</v>
      </c>
      <c r="F10">
        <f t="shared" si="0"/>
        <v>63.900999999999996</v>
      </c>
      <c r="G10" t="s">
        <v>802</v>
      </c>
    </row>
    <row r="11" spans="2:14" x14ac:dyDescent="0.15">
      <c r="B11" s="4" t="s">
        <v>123</v>
      </c>
      <c r="C11" s="1">
        <v>7</v>
      </c>
      <c r="D11" s="6">
        <v>6.4247685185185185E-2</v>
      </c>
      <c r="E11" s="3" t="s">
        <v>32</v>
      </c>
      <c r="F11">
        <f t="shared" si="0"/>
        <v>63.869</v>
      </c>
      <c r="G11" t="s">
        <v>802</v>
      </c>
    </row>
    <row r="12" spans="2:14" x14ac:dyDescent="0.15">
      <c r="B12" s="4" t="s">
        <v>59</v>
      </c>
      <c r="C12" s="1">
        <v>8</v>
      </c>
      <c r="D12" s="6">
        <v>7.1562499999999987E-2</v>
      </c>
      <c r="E12" s="3" t="s">
        <v>33</v>
      </c>
      <c r="F12">
        <f t="shared" si="0"/>
        <v>60.536999999999999</v>
      </c>
      <c r="G12" t="s">
        <v>802</v>
      </c>
    </row>
    <row r="13" spans="2:14" x14ac:dyDescent="0.15">
      <c r="B13" s="4" t="s">
        <v>52</v>
      </c>
      <c r="C13" s="1">
        <v>9</v>
      </c>
      <c r="D13" s="6">
        <v>7.2002314814814811E-2</v>
      </c>
      <c r="E13" s="3" t="s">
        <v>31</v>
      </c>
      <c r="F13">
        <f t="shared" si="0"/>
        <v>60.336999999999996</v>
      </c>
      <c r="G13" t="s">
        <v>802</v>
      </c>
    </row>
    <row r="14" spans="2:14" x14ac:dyDescent="0.15">
      <c r="B14" s="4" t="s">
        <v>119</v>
      </c>
      <c r="C14" s="1">
        <v>10</v>
      </c>
      <c r="D14" s="6">
        <v>7.480324074074074E-2</v>
      </c>
      <c r="E14" s="3" t="s">
        <v>31</v>
      </c>
      <c r="F14">
        <f t="shared" si="0"/>
        <v>59.061</v>
      </c>
      <c r="G14" t="s">
        <v>802</v>
      </c>
    </row>
    <row r="15" spans="2:14" x14ac:dyDescent="0.15">
      <c r="B15" s="4" t="s">
        <v>68</v>
      </c>
      <c r="C15" s="1">
        <v>11</v>
      </c>
      <c r="D15" s="6">
        <v>7.5844907407407403E-2</v>
      </c>
      <c r="E15" s="3" t="s">
        <v>34</v>
      </c>
      <c r="F15">
        <f t="shared" si="0"/>
        <v>58.586999999999996</v>
      </c>
      <c r="G15" t="s">
        <v>802</v>
      </c>
    </row>
    <row r="16" spans="2:14" x14ac:dyDescent="0.15">
      <c r="B16" s="4" t="s">
        <v>63</v>
      </c>
      <c r="C16" s="1">
        <v>12</v>
      </c>
      <c r="D16" s="6">
        <v>7.6249999999999998E-2</v>
      </c>
      <c r="E16" s="3" t="s">
        <v>30</v>
      </c>
      <c r="F16">
        <f t="shared" si="0"/>
        <v>58.402000000000001</v>
      </c>
      <c r="G16" t="s">
        <v>802</v>
      </c>
    </row>
    <row r="17" spans="2:7" x14ac:dyDescent="0.15">
      <c r="B17" s="4" t="s">
        <v>61</v>
      </c>
      <c r="C17" s="1">
        <v>13</v>
      </c>
      <c r="D17" s="6">
        <v>7.6354166666666667E-2</v>
      </c>
      <c r="E17" s="3" t="s">
        <v>35</v>
      </c>
      <c r="F17">
        <f t="shared" si="0"/>
        <v>58.354999999999997</v>
      </c>
      <c r="G17" t="s">
        <v>802</v>
      </c>
    </row>
    <row r="18" spans="2:7" x14ac:dyDescent="0.15">
      <c r="B18" s="4" t="s">
        <v>124</v>
      </c>
      <c r="C18" s="1">
        <v>14</v>
      </c>
      <c r="D18" s="6">
        <v>7.6724537037037036E-2</v>
      </c>
      <c r="E18" s="3" t="s">
        <v>32</v>
      </c>
      <c r="F18">
        <f t="shared" ref="F18:F56" si="2">ROUNDUP( (VLOOKUP(G18,$K$5:$N$6,2,FALSE) - D18) * 10 / VLOOKUP(G18,$K$5:$N$6,3,FALSE)+50,3)</f>
        <v>58.186</v>
      </c>
      <c r="G18" t="s">
        <v>802</v>
      </c>
    </row>
    <row r="19" spans="2:7" x14ac:dyDescent="0.15">
      <c r="B19" s="4" t="s">
        <v>54</v>
      </c>
      <c r="C19" s="1">
        <v>15</v>
      </c>
      <c r="D19" s="6">
        <v>7.7581018518518521E-2</v>
      </c>
      <c r="E19" s="3" t="s">
        <v>32</v>
      </c>
      <c r="F19">
        <f t="shared" si="2"/>
        <v>57.795999999999999</v>
      </c>
      <c r="G19" t="s">
        <v>802</v>
      </c>
    </row>
    <row r="20" spans="2:7" x14ac:dyDescent="0.15">
      <c r="B20" s="4" t="s">
        <v>55</v>
      </c>
      <c r="C20" s="1">
        <v>16</v>
      </c>
      <c r="D20" s="6">
        <v>7.9444444444444443E-2</v>
      </c>
      <c r="E20" s="3" t="s">
        <v>31</v>
      </c>
      <c r="F20">
        <f t="shared" si="2"/>
        <v>56.946999999999996</v>
      </c>
      <c r="G20" t="s">
        <v>802</v>
      </c>
    </row>
    <row r="21" spans="2:7" x14ac:dyDescent="0.15">
      <c r="B21" s="4" t="s">
        <v>127</v>
      </c>
      <c r="C21" s="1">
        <v>17</v>
      </c>
      <c r="D21" s="6">
        <v>7.9502314814814817E-2</v>
      </c>
      <c r="E21" s="3" t="s">
        <v>32</v>
      </c>
      <c r="F21">
        <f t="shared" si="2"/>
        <v>56.919999999999995</v>
      </c>
      <c r="G21" t="s">
        <v>802</v>
      </c>
    </row>
    <row r="22" spans="2:7" x14ac:dyDescent="0.15">
      <c r="B22" s="4" t="s">
        <v>73</v>
      </c>
      <c r="C22" s="1">
        <v>18</v>
      </c>
      <c r="D22" s="6">
        <v>8.2719907407407409E-2</v>
      </c>
      <c r="E22" s="3" t="s">
        <v>31</v>
      </c>
      <c r="F22">
        <f t="shared" si="2"/>
        <v>55.454999999999998</v>
      </c>
      <c r="G22" t="s">
        <v>802</v>
      </c>
    </row>
    <row r="23" spans="2:7" x14ac:dyDescent="0.15">
      <c r="B23" s="4" t="s">
        <v>137</v>
      </c>
      <c r="C23" s="1">
        <v>19</v>
      </c>
      <c r="D23" s="6">
        <v>8.3148148148148152E-2</v>
      </c>
      <c r="E23" s="3" t="s">
        <v>34</v>
      </c>
      <c r="F23">
        <f t="shared" si="2"/>
        <v>55.26</v>
      </c>
      <c r="G23" t="s">
        <v>802</v>
      </c>
    </row>
    <row r="24" spans="2:7" x14ac:dyDescent="0.15">
      <c r="B24" s="4" t="s">
        <v>57</v>
      </c>
      <c r="C24" s="1">
        <v>20</v>
      </c>
      <c r="D24" s="6">
        <v>8.671296296296295E-2</v>
      </c>
      <c r="E24" s="3" t="s">
        <v>34</v>
      </c>
      <c r="F24">
        <f t="shared" si="2"/>
        <v>53.635999999999996</v>
      </c>
      <c r="G24" t="s">
        <v>802</v>
      </c>
    </row>
    <row r="25" spans="2:7" x14ac:dyDescent="0.15">
      <c r="B25" s="4" t="s">
        <v>70</v>
      </c>
      <c r="C25" s="1">
        <v>21</v>
      </c>
      <c r="D25" s="6">
        <v>8.6863425925925927E-2</v>
      </c>
      <c r="E25" s="3" t="s">
        <v>31</v>
      </c>
      <c r="F25">
        <f t="shared" si="2"/>
        <v>53.567</v>
      </c>
      <c r="G25" t="s">
        <v>802</v>
      </c>
    </row>
    <row r="26" spans="2:7" x14ac:dyDescent="0.15">
      <c r="B26" s="4" t="s">
        <v>49</v>
      </c>
      <c r="C26" s="1">
        <v>22</v>
      </c>
      <c r="D26" s="6">
        <v>8.7673611111111105E-2</v>
      </c>
      <c r="E26" s="3" t="s">
        <v>32</v>
      </c>
      <c r="F26">
        <f t="shared" si="2"/>
        <v>53.198</v>
      </c>
      <c r="G26" t="s">
        <v>802</v>
      </c>
    </row>
    <row r="27" spans="2:7" x14ac:dyDescent="0.15">
      <c r="B27" s="4" t="s">
        <v>71</v>
      </c>
      <c r="C27" s="1">
        <v>23</v>
      </c>
      <c r="D27" s="6">
        <v>8.8287037037037039E-2</v>
      </c>
      <c r="E27" s="3" t="s">
        <v>30</v>
      </c>
      <c r="F27">
        <f t="shared" si="2"/>
        <v>52.918999999999997</v>
      </c>
      <c r="G27" t="s">
        <v>802</v>
      </c>
    </row>
    <row r="28" spans="2:7" x14ac:dyDescent="0.15">
      <c r="B28" s="4" t="s">
        <v>133</v>
      </c>
      <c r="C28" s="1">
        <v>24</v>
      </c>
      <c r="D28" s="6">
        <v>8.9618055555555562E-2</v>
      </c>
      <c r="E28" s="3" t="s">
        <v>30</v>
      </c>
      <c r="F28">
        <f t="shared" si="2"/>
        <v>52.311999999999998</v>
      </c>
      <c r="G28" t="s">
        <v>802</v>
      </c>
    </row>
    <row r="29" spans="2:7" x14ac:dyDescent="0.15">
      <c r="B29" s="4" t="s">
        <v>90</v>
      </c>
      <c r="C29" s="1">
        <v>25</v>
      </c>
      <c r="D29" s="6">
        <v>9.3518518518518515E-2</v>
      </c>
      <c r="E29" s="3" t="s">
        <v>34</v>
      </c>
      <c r="F29">
        <f t="shared" si="2"/>
        <v>50.535999999999994</v>
      </c>
      <c r="G29" t="s">
        <v>802</v>
      </c>
    </row>
    <row r="30" spans="2:7" x14ac:dyDescent="0.15">
      <c r="B30" s="4" t="s">
        <v>134</v>
      </c>
      <c r="C30" s="1">
        <v>26</v>
      </c>
      <c r="D30" s="6">
        <v>9.4016203703703713E-2</v>
      </c>
      <c r="E30" s="3" t="s">
        <v>30</v>
      </c>
      <c r="F30">
        <f t="shared" si="2"/>
        <v>50.308999999999997</v>
      </c>
      <c r="G30" t="s">
        <v>802</v>
      </c>
    </row>
    <row r="31" spans="2:7" x14ac:dyDescent="0.15">
      <c r="B31" s="4" t="s">
        <v>48</v>
      </c>
      <c r="C31" s="1">
        <v>27</v>
      </c>
      <c r="D31" s="6">
        <v>9.4050925925925941E-2</v>
      </c>
      <c r="E31" s="3" t="s">
        <v>35</v>
      </c>
      <c r="F31">
        <f t="shared" si="2"/>
        <v>50.292999999999999</v>
      </c>
      <c r="G31" t="s">
        <v>802</v>
      </c>
    </row>
    <row r="32" spans="2:7" x14ac:dyDescent="0.15">
      <c r="B32" s="4" t="s">
        <v>46</v>
      </c>
      <c r="C32" s="1">
        <v>28</v>
      </c>
      <c r="D32" s="6">
        <v>9.4340277777777773E-2</v>
      </c>
      <c r="E32" s="3" t="s">
        <v>32</v>
      </c>
      <c r="F32">
        <f t="shared" si="2"/>
        <v>50.160999999999994</v>
      </c>
      <c r="G32" t="s">
        <v>802</v>
      </c>
    </row>
    <row r="33" spans="2:7" x14ac:dyDescent="0.15">
      <c r="B33" s="4" t="s">
        <v>67</v>
      </c>
      <c r="C33" s="1">
        <v>29</v>
      </c>
      <c r="D33" s="6">
        <v>9.673611111111112E-2</v>
      </c>
      <c r="E33" s="3" t="s">
        <v>30</v>
      </c>
      <c r="F33">
        <f t="shared" si="2"/>
        <v>49.07</v>
      </c>
      <c r="G33" t="s">
        <v>802</v>
      </c>
    </row>
    <row r="34" spans="2:7" x14ac:dyDescent="0.15">
      <c r="B34" s="4" t="s">
        <v>91</v>
      </c>
      <c r="C34" s="1">
        <v>30</v>
      </c>
      <c r="D34" s="6">
        <v>9.7395833333333334E-2</v>
      </c>
      <c r="E34" s="3" t="s">
        <v>30</v>
      </c>
      <c r="F34">
        <f t="shared" si="2"/>
        <v>48.768999999999998</v>
      </c>
      <c r="G34" t="s">
        <v>802</v>
      </c>
    </row>
    <row r="35" spans="2:7" x14ac:dyDescent="0.15">
      <c r="B35" s="4" t="s">
        <v>81</v>
      </c>
      <c r="C35" s="1">
        <v>31</v>
      </c>
      <c r="D35" s="6">
        <v>9.8854166666666674E-2</v>
      </c>
      <c r="E35" s="3" t="s">
        <v>32</v>
      </c>
      <c r="F35">
        <f t="shared" si="2"/>
        <v>48.104999999999997</v>
      </c>
      <c r="G35" t="s">
        <v>802</v>
      </c>
    </row>
    <row r="36" spans="2:7" x14ac:dyDescent="0.15">
      <c r="B36" s="4" t="s">
        <v>118</v>
      </c>
      <c r="C36" s="1">
        <v>32</v>
      </c>
      <c r="D36" s="6">
        <v>9.9201388888888895E-2</v>
      </c>
      <c r="E36" s="3" t="s">
        <v>31</v>
      </c>
      <c r="F36">
        <f t="shared" si="2"/>
        <v>47.946999999999996</v>
      </c>
      <c r="G36" t="s">
        <v>802</v>
      </c>
    </row>
    <row r="37" spans="2:7" x14ac:dyDescent="0.15">
      <c r="B37" s="4" t="s">
        <v>122</v>
      </c>
      <c r="C37" s="1">
        <v>33</v>
      </c>
      <c r="D37" s="6">
        <v>9.9548611111111115E-2</v>
      </c>
      <c r="E37" s="3" t="s">
        <v>30</v>
      </c>
      <c r="F37">
        <f t="shared" si="2"/>
        <v>47.788999999999994</v>
      </c>
      <c r="G37" t="s">
        <v>802</v>
      </c>
    </row>
    <row r="38" spans="2:7" x14ac:dyDescent="0.15">
      <c r="B38" s="4" t="s">
        <v>138</v>
      </c>
      <c r="C38" s="1">
        <v>34</v>
      </c>
      <c r="D38" s="6">
        <v>0.10474537037037036</v>
      </c>
      <c r="E38" s="3" t="s">
        <v>35</v>
      </c>
      <c r="F38">
        <f t="shared" si="2"/>
        <v>45.420999999999999</v>
      </c>
      <c r="G38" t="s">
        <v>802</v>
      </c>
    </row>
    <row r="39" spans="2:7" x14ac:dyDescent="0.15">
      <c r="B39" s="4" t="s">
        <v>51</v>
      </c>
      <c r="C39" s="1">
        <v>35</v>
      </c>
      <c r="D39" s="6">
        <v>0.1067361111111111</v>
      </c>
      <c r="E39" s="3" t="s">
        <v>31</v>
      </c>
      <c r="F39">
        <f t="shared" si="2"/>
        <v>44.513999999999996</v>
      </c>
      <c r="G39" t="s">
        <v>802</v>
      </c>
    </row>
    <row r="40" spans="2:7" x14ac:dyDescent="0.15">
      <c r="B40" s="4" t="s">
        <v>62</v>
      </c>
      <c r="C40" s="1">
        <v>36</v>
      </c>
      <c r="D40" s="6">
        <v>0.11048611111111112</v>
      </c>
      <c r="E40" s="3" t="s">
        <v>32</v>
      </c>
      <c r="F40">
        <f t="shared" si="2"/>
        <v>42.805999999999997</v>
      </c>
      <c r="G40" t="s">
        <v>802</v>
      </c>
    </row>
    <row r="41" spans="2:7" x14ac:dyDescent="0.15">
      <c r="B41" s="4" t="s">
        <v>77</v>
      </c>
      <c r="C41" s="1">
        <v>37</v>
      </c>
      <c r="D41" s="6">
        <v>0.11184027777777777</v>
      </c>
      <c r="E41" s="3" t="s">
        <v>31</v>
      </c>
      <c r="F41">
        <f t="shared" si="2"/>
        <v>42.189</v>
      </c>
      <c r="G41" t="s">
        <v>802</v>
      </c>
    </row>
    <row r="42" spans="2:7" x14ac:dyDescent="0.15">
      <c r="B42" s="4" t="s">
        <v>69</v>
      </c>
      <c r="C42" s="1">
        <v>38</v>
      </c>
      <c r="D42" s="6">
        <v>0.11190972222222222</v>
      </c>
      <c r="E42" s="3" t="s">
        <v>32</v>
      </c>
      <c r="F42">
        <f t="shared" si="2"/>
        <v>42.157999999999994</v>
      </c>
      <c r="G42" t="s">
        <v>802</v>
      </c>
    </row>
    <row r="43" spans="2:7" x14ac:dyDescent="0.15">
      <c r="B43" s="4" t="s">
        <v>83</v>
      </c>
      <c r="C43" s="1">
        <v>39</v>
      </c>
      <c r="D43" s="6">
        <v>0.11306712962962963</v>
      </c>
      <c r="E43" s="3" t="s">
        <v>32</v>
      </c>
      <c r="F43">
        <f t="shared" si="2"/>
        <v>41.629999999999995</v>
      </c>
      <c r="G43" t="s">
        <v>802</v>
      </c>
    </row>
    <row r="44" spans="2:7" x14ac:dyDescent="0.15">
      <c r="B44" s="4" t="s">
        <v>80</v>
      </c>
      <c r="C44" s="1">
        <v>40</v>
      </c>
      <c r="D44" s="6">
        <v>0.1150462962962963</v>
      </c>
      <c r="E44" s="3" t="s">
        <v>34</v>
      </c>
      <c r="F44">
        <f t="shared" si="2"/>
        <v>40.728999999999999</v>
      </c>
      <c r="G44" t="s">
        <v>802</v>
      </c>
    </row>
    <row r="45" spans="2:7" x14ac:dyDescent="0.15">
      <c r="B45" s="4" t="s">
        <v>58</v>
      </c>
      <c r="C45" s="1">
        <v>41</v>
      </c>
      <c r="D45" s="6">
        <v>0.11619212962962962</v>
      </c>
      <c r="E45" s="3" t="s">
        <v>31</v>
      </c>
      <c r="F45">
        <f t="shared" si="2"/>
        <v>40.207000000000001</v>
      </c>
      <c r="G45" t="s">
        <v>802</v>
      </c>
    </row>
    <row r="46" spans="2:7" x14ac:dyDescent="0.15">
      <c r="B46" s="4" t="s">
        <v>65</v>
      </c>
      <c r="C46" s="1">
        <v>42</v>
      </c>
      <c r="D46" s="6">
        <v>0.11841435185185185</v>
      </c>
      <c r="E46" s="3" t="s">
        <v>32</v>
      </c>
      <c r="F46">
        <f t="shared" si="2"/>
        <v>39.195</v>
      </c>
      <c r="G46" t="s">
        <v>802</v>
      </c>
    </row>
    <row r="47" spans="2:7" x14ac:dyDescent="0.15">
      <c r="B47" s="4" t="s">
        <v>105</v>
      </c>
      <c r="C47" s="1">
        <v>43</v>
      </c>
      <c r="D47" s="6">
        <v>0.11895833333333333</v>
      </c>
      <c r="E47" s="3" t="s">
        <v>34</v>
      </c>
      <c r="F47">
        <f t="shared" si="2"/>
        <v>38.946999999999996</v>
      </c>
      <c r="G47" t="s">
        <v>802</v>
      </c>
    </row>
    <row r="48" spans="2:7" x14ac:dyDescent="0.15">
      <c r="B48" s="4" t="s">
        <v>139</v>
      </c>
      <c r="C48" s="1">
        <v>44</v>
      </c>
      <c r="D48" s="6">
        <v>0.12067129629629629</v>
      </c>
      <c r="E48" s="3" t="s">
        <v>34</v>
      </c>
      <c r="F48">
        <f t="shared" si="2"/>
        <v>38.165999999999997</v>
      </c>
      <c r="G48" t="s">
        <v>802</v>
      </c>
    </row>
    <row r="49" spans="2:7" x14ac:dyDescent="0.15">
      <c r="B49" s="4" t="s">
        <v>135</v>
      </c>
      <c r="C49" s="1">
        <v>45</v>
      </c>
      <c r="D49" s="6">
        <v>0.12166666666666666</v>
      </c>
      <c r="E49" s="3" t="s">
        <v>31</v>
      </c>
      <c r="F49">
        <f t="shared" si="2"/>
        <v>37.713000000000001</v>
      </c>
      <c r="G49" t="s">
        <v>802</v>
      </c>
    </row>
    <row r="50" spans="2:7" x14ac:dyDescent="0.15">
      <c r="B50" s="4" t="s">
        <v>86</v>
      </c>
      <c r="C50" s="1">
        <v>46</v>
      </c>
      <c r="D50" s="6">
        <v>0.12258101851851851</v>
      </c>
      <c r="E50" s="3" t="s">
        <v>35</v>
      </c>
      <c r="F50">
        <f t="shared" si="2"/>
        <v>37.296999999999997</v>
      </c>
      <c r="G50" t="s">
        <v>802</v>
      </c>
    </row>
    <row r="51" spans="2:7" x14ac:dyDescent="0.15">
      <c r="B51" s="4" t="s">
        <v>89</v>
      </c>
      <c r="C51" s="1">
        <v>47</v>
      </c>
      <c r="D51" s="6">
        <v>0.1237037037037037</v>
      </c>
      <c r="E51" s="3" t="s">
        <v>32</v>
      </c>
      <c r="F51">
        <f t="shared" si="2"/>
        <v>36.784999999999997</v>
      </c>
      <c r="G51" t="s">
        <v>802</v>
      </c>
    </row>
    <row r="52" spans="2:7" x14ac:dyDescent="0.15">
      <c r="B52" s="4" t="s">
        <v>136</v>
      </c>
      <c r="C52" s="1">
        <v>48</v>
      </c>
      <c r="D52" s="6">
        <v>0.12395833333333334</v>
      </c>
      <c r="E52" s="3" t="s">
        <v>31</v>
      </c>
      <c r="F52">
        <f t="shared" si="2"/>
        <v>36.668999999999997</v>
      </c>
      <c r="G52" t="s">
        <v>802</v>
      </c>
    </row>
    <row r="53" spans="2:7" x14ac:dyDescent="0.15">
      <c r="B53" s="4" t="s">
        <v>66</v>
      </c>
      <c r="C53" s="1"/>
      <c r="D53" s="6">
        <v>0.12613425925925925</v>
      </c>
      <c r="E53" s="3" t="s">
        <v>32</v>
      </c>
      <c r="F53">
        <f t="shared" si="2"/>
        <v>35.677999999999997</v>
      </c>
      <c r="G53" t="s">
        <v>802</v>
      </c>
    </row>
    <row r="54" spans="2:7" x14ac:dyDescent="0.15">
      <c r="B54" s="4" t="s">
        <v>75</v>
      </c>
      <c r="C54" s="1"/>
      <c r="D54" s="6">
        <v>0.13002314814814817</v>
      </c>
      <c r="E54" s="3" t="s">
        <v>35</v>
      </c>
      <c r="F54">
        <f t="shared" si="2"/>
        <v>33.905999999999999</v>
      </c>
      <c r="G54" t="s">
        <v>802</v>
      </c>
    </row>
    <row r="55" spans="2:7" x14ac:dyDescent="0.15">
      <c r="B55" s="4" t="s">
        <v>98</v>
      </c>
      <c r="C55" s="1"/>
      <c r="D55" s="6">
        <v>0.13012731481481482</v>
      </c>
      <c r="E55" s="3" t="s">
        <v>34</v>
      </c>
      <c r="F55">
        <f t="shared" si="2"/>
        <v>33.858999999999995</v>
      </c>
      <c r="G55" t="s">
        <v>802</v>
      </c>
    </row>
    <row r="56" spans="2:7" x14ac:dyDescent="0.15">
      <c r="B56" s="4" t="s">
        <v>140</v>
      </c>
      <c r="C56" s="1"/>
      <c r="D56" s="3">
        <v>0.13938657407407407</v>
      </c>
      <c r="E56" s="3" t="s">
        <v>35</v>
      </c>
      <c r="F56">
        <f t="shared" si="2"/>
        <v>29.641000000000002</v>
      </c>
      <c r="G56" t="s">
        <v>802</v>
      </c>
    </row>
    <row r="57" spans="2:7" x14ac:dyDescent="0.15">
      <c r="B57" s="4" t="s">
        <v>74</v>
      </c>
      <c r="C57" s="1"/>
      <c r="D57" s="3" t="s">
        <v>22</v>
      </c>
      <c r="E57" s="3" t="s">
        <v>32</v>
      </c>
      <c r="F57">
        <v>0</v>
      </c>
      <c r="G57" t="s">
        <v>802</v>
      </c>
    </row>
    <row r="58" spans="2:7" x14ac:dyDescent="0.15">
      <c r="B58" s="4" t="s">
        <v>76</v>
      </c>
      <c r="C58" s="1"/>
      <c r="D58" s="3" t="s">
        <v>22</v>
      </c>
      <c r="E58" s="3" t="s">
        <v>32</v>
      </c>
      <c r="F58">
        <v>0</v>
      </c>
      <c r="G58" t="s">
        <v>802</v>
      </c>
    </row>
    <row r="59" spans="2:7" x14ac:dyDescent="0.15">
      <c r="B59" s="4" t="s">
        <v>78</v>
      </c>
      <c r="C59" s="1"/>
      <c r="D59" s="3" t="s">
        <v>22</v>
      </c>
      <c r="E59" s="3" t="s">
        <v>32</v>
      </c>
      <c r="F59">
        <v>0</v>
      </c>
      <c r="G59" t="s">
        <v>802</v>
      </c>
    </row>
    <row r="60" spans="2:7" x14ac:dyDescent="0.15">
      <c r="B60" s="4" t="s">
        <v>72</v>
      </c>
      <c r="C60" s="1"/>
      <c r="D60" s="3" t="s">
        <v>22</v>
      </c>
      <c r="E60" s="3" t="s">
        <v>31</v>
      </c>
      <c r="F60">
        <v>0</v>
      </c>
      <c r="G60" t="s">
        <v>802</v>
      </c>
    </row>
    <row r="61" spans="2:7" x14ac:dyDescent="0.15">
      <c r="B61" t="s">
        <v>56</v>
      </c>
      <c r="D61" t="s">
        <v>22</v>
      </c>
      <c r="E61" t="s">
        <v>30</v>
      </c>
      <c r="F61">
        <v>0</v>
      </c>
      <c r="G61" t="s">
        <v>802</v>
      </c>
    </row>
  </sheetData>
  <phoneticPr fontId="3"/>
  <hyperlinks>
    <hyperlink ref="B4" r:id="rId1" display="https://mulka2.com/lapcenter/lapcombat2/runner.jsp?event=4676&amp;file=1&amp;runner=0"/>
    <hyperlink ref="B5" r:id="rId2" display="https://mulka2.com/lapcenter/lapcombat2/runner.jsp?event=4676&amp;file=1&amp;runner=1"/>
    <hyperlink ref="B6" r:id="rId3" display="https://mulka2.com/lapcenter/lapcombat2/runner.jsp?event=4676&amp;file=1&amp;runner=2"/>
    <hyperlink ref="B7" r:id="rId4" display="https://mulka2.com/lapcenter/lapcombat2/runner.jsp?event=4676&amp;file=1&amp;runner=3"/>
    <hyperlink ref="B8" r:id="rId5" display="https://mulka2.com/lapcenter/lapcombat2/runner.jsp?event=4676&amp;file=1&amp;runner=4"/>
    <hyperlink ref="B9" r:id="rId6" display="https://mulka2.com/lapcenter/lapcombat2/runner.jsp?event=4676&amp;file=1&amp;runner=5"/>
    <hyperlink ref="B10" r:id="rId7" display="https://mulka2.com/lapcenter/lapcombat2/runner.jsp?event=4676&amp;file=1&amp;runner=6"/>
    <hyperlink ref="B11" r:id="rId8" display="https://mulka2.com/lapcenter/lapcombat2/runner.jsp?event=4676&amp;file=1&amp;runner=7"/>
    <hyperlink ref="B12" r:id="rId9" display="https://mulka2.com/lapcenter/lapcombat2/runner.jsp?event=4676&amp;file=1&amp;runner=8"/>
    <hyperlink ref="B13" r:id="rId10" display="https://mulka2.com/lapcenter/lapcombat2/runner.jsp?event=4676&amp;file=1&amp;runner=9"/>
    <hyperlink ref="B14" r:id="rId11" display="https://mulka2.com/lapcenter/lapcombat2/runner.jsp?event=4676&amp;file=1&amp;runner=10"/>
    <hyperlink ref="B15" r:id="rId12" display="https://mulka2.com/lapcenter/lapcombat2/runner.jsp?event=4676&amp;file=1&amp;runner=11"/>
    <hyperlink ref="B16" r:id="rId13" display="https://mulka2.com/lapcenter/lapcombat2/runner.jsp?event=4676&amp;file=1&amp;runner=12"/>
    <hyperlink ref="B17" r:id="rId14" display="https://mulka2.com/lapcenter/lapcombat2/runner.jsp?event=4676&amp;file=1&amp;runner=13"/>
    <hyperlink ref="B18" r:id="rId15" display="https://mulka2.com/lapcenter/lapcombat2/runner.jsp?event=4676&amp;file=1&amp;runner=14"/>
    <hyperlink ref="B19" r:id="rId16" display="https://mulka2.com/lapcenter/lapcombat2/runner.jsp?event=4676&amp;file=1&amp;runner=15"/>
    <hyperlink ref="B20" r:id="rId17" display="https://mulka2.com/lapcenter/lapcombat2/runner.jsp?event=4676&amp;file=1&amp;runner=16"/>
    <hyperlink ref="B21" r:id="rId18" display="https://mulka2.com/lapcenter/lapcombat2/runner.jsp?event=4676&amp;file=1&amp;runner=17"/>
    <hyperlink ref="B22" r:id="rId19" display="https://mulka2.com/lapcenter/lapcombat2/runner.jsp?event=4676&amp;file=1&amp;runner=18"/>
    <hyperlink ref="B23" r:id="rId20" display="https://mulka2.com/lapcenter/lapcombat2/runner.jsp?event=4676&amp;file=1&amp;runner=19"/>
    <hyperlink ref="B24" r:id="rId21" display="https://mulka2.com/lapcenter/lapcombat2/runner.jsp?event=4676&amp;file=1&amp;runner=20"/>
    <hyperlink ref="B25" r:id="rId22" display="https://mulka2.com/lapcenter/lapcombat2/runner.jsp?event=4676&amp;file=1&amp;runner=21"/>
    <hyperlink ref="B26" r:id="rId23" display="https://mulka2.com/lapcenter/lapcombat2/runner.jsp?event=4676&amp;file=1&amp;runner=22"/>
    <hyperlink ref="B27" r:id="rId24" display="https://mulka2.com/lapcenter/lapcombat2/runner.jsp?event=4676&amp;file=1&amp;runner=23"/>
    <hyperlink ref="B28" r:id="rId25" display="https://mulka2.com/lapcenter/lapcombat2/runner.jsp?event=4676&amp;file=1&amp;runner=24"/>
    <hyperlink ref="B29" r:id="rId26" display="https://mulka2.com/lapcenter/lapcombat2/runner.jsp?event=4676&amp;file=1&amp;runner=25"/>
    <hyperlink ref="B30" r:id="rId27" display="https://mulka2.com/lapcenter/lapcombat2/runner.jsp?event=4676&amp;file=1&amp;runner=26"/>
    <hyperlink ref="B31" r:id="rId28" display="https://mulka2.com/lapcenter/lapcombat2/runner.jsp?event=4676&amp;file=1&amp;runner=27"/>
    <hyperlink ref="B32" r:id="rId29" display="https://mulka2.com/lapcenter/lapcombat2/runner.jsp?event=4676&amp;file=1&amp;runner=28"/>
    <hyperlink ref="B33" r:id="rId30" display="https://mulka2.com/lapcenter/lapcombat2/runner.jsp?event=4676&amp;file=1&amp;runner=29"/>
    <hyperlink ref="B34" r:id="rId31" display="https://mulka2.com/lapcenter/lapcombat2/runner.jsp?event=4676&amp;file=1&amp;runner=30"/>
    <hyperlink ref="B35" r:id="rId32" display="https://mulka2.com/lapcenter/lapcombat2/runner.jsp?event=4676&amp;file=1&amp;runner=31"/>
    <hyperlink ref="B36" r:id="rId33" display="https://mulka2.com/lapcenter/lapcombat2/runner.jsp?event=4676&amp;file=1&amp;runner=32"/>
    <hyperlink ref="B37" r:id="rId34" display="https://mulka2.com/lapcenter/lapcombat2/runner.jsp?event=4676&amp;file=1&amp;runner=33"/>
    <hyperlink ref="B38" r:id="rId35" display="https://mulka2.com/lapcenter/lapcombat2/runner.jsp?event=4676&amp;file=1&amp;runner=34"/>
    <hyperlink ref="B39" r:id="rId36" display="https://mulka2.com/lapcenter/lapcombat2/runner.jsp?event=4676&amp;file=1&amp;runner=35"/>
    <hyperlink ref="B40" r:id="rId37" display="https://mulka2.com/lapcenter/lapcombat2/runner.jsp?event=4676&amp;file=1&amp;runner=36"/>
    <hyperlink ref="B41" r:id="rId38" display="https://mulka2.com/lapcenter/lapcombat2/runner.jsp?event=4676&amp;file=1&amp;runner=37"/>
    <hyperlink ref="B42" r:id="rId39" display="https://mulka2.com/lapcenter/lapcombat2/runner.jsp?event=4676&amp;file=1&amp;runner=38"/>
    <hyperlink ref="B43" r:id="rId40" display="https://mulka2.com/lapcenter/lapcombat2/runner.jsp?event=4676&amp;file=1&amp;runner=39"/>
    <hyperlink ref="B44" r:id="rId41" display="https://mulka2.com/lapcenter/lapcombat2/runner.jsp?event=4676&amp;file=1&amp;runner=40"/>
    <hyperlink ref="B45" r:id="rId42" display="https://mulka2.com/lapcenter/lapcombat2/runner.jsp?event=4676&amp;file=1&amp;runner=41"/>
    <hyperlink ref="B46" r:id="rId43" display="https://mulka2.com/lapcenter/lapcombat2/runner.jsp?event=4676&amp;file=1&amp;runner=42"/>
    <hyperlink ref="B47" r:id="rId44" display="https://mulka2.com/lapcenter/lapcombat2/runner.jsp?event=4676&amp;file=1&amp;runner=43"/>
    <hyperlink ref="B48" r:id="rId45" display="https://mulka2.com/lapcenter/lapcombat2/runner.jsp?event=4676&amp;file=1&amp;runner=44"/>
    <hyperlink ref="B49" r:id="rId46" display="https://mulka2.com/lapcenter/lapcombat2/runner.jsp?event=4676&amp;file=1&amp;runner=45"/>
    <hyperlink ref="B50" r:id="rId47" display="https://mulka2.com/lapcenter/lapcombat2/runner.jsp?event=4676&amp;file=1&amp;runner=46"/>
    <hyperlink ref="B51" r:id="rId48" display="https://mulka2.com/lapcenter/lapcombat2/runner.jsp?event=4676&amp;file=1&amp;runner=47"/>
    <hyperlink ref="B52" r:id="rId49" display="https://mulka2.com/lapcenter/lapcombat2/runner.jsp?event=4676&amp;file=1&amp;runner=48"/>
    <hyperlink ref="B53" r:id="rId50" display="https://mulka2.com/lapcenter/lapcombat2/runner.jsp?event=4676&amp;file=1&amp;runner=49"/>
    <hyperlink ref="B54" r:id="rId51" display="https://mulka2.com/lapcenter/lapcombat2/runner.jsp?event=4676&amp;file=1&amp;runner=50"/>
    <hyperlink ref="B55" r:id="rId52" display="https://mulka2.com/lapcenter/lapcombat2/runner.jsp?event=4676&amp;file=1&amp;runner=51"/>
    <hyperlink ref="B56" r:id="rId53" display="https://mulka2.com/lapcenter/lapcombat2/runner.jsp?event=4676&amp;file=1&amp;runner=53"/>
    <hyperlink ref="B57" r:id="rId54" display="https://mulka2.com/lapcenter/lapcombat2/runner.jsp?event=4676&amp;file=1&amp;runner=56"/>
    <hyperlink ref="B58" r:id="rId55" display="https://mulka2.com/lapcenter/lapcombat2/runner.jsp?event=4676&amp;file=1&amp;runner=54"/>
    <hyperlink ref="B59" r:id="rId56" display="https://mulka2.com/lapcenter/lapcombat2/runner.jsp?event=4676&amp;file=1&amp;runner=55"/>
    <hyperlink ref="B60" r:id="rId57" display="https://mulka2.com/lapcenter/lapcombat2/runner.jsp?event=4676&amp;file=1&amp;runner=5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2"/>
  <sheetViews>
    <sheetView topLeftCell="A190" workbookViewId="0">
      <selection activeCell="A5" sqref="A5:G222"/>
    </sheetView>
  </sheetViews>
  <sheetFormatPr defaultRowHeight="13.5" x14ac:dyDescent="0.15"/>
  <cols>
    <col min="2" max="2" width="12.25" customWidth="1"/>
    <col min="3" max="3" width="9.875" customWidth="1"/>
    <col min="5" max="5" width="16.7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972</v>
      </c>
      <c r="C5" s="1">
        <v>1</v>
      </c>
      <c r="D5" s="6">
        <v>9.7453703703703713E-3</v>
      </c>
      <c r="E5" s="3" t="s">
        <v>20</v>
      </c>
      <c r="F5">
        <f>ROUNDUP((VLOOKUP(G5,$K$5:$N$9,2,FALSE)-D5)*10/VLOOKUP(G5,$K$5:$N$9,3,FALSE)+50,3)</f>
        <v>64.307000000000002</v>
      </c>
      <c r="G5" t="s">
        <v>971</v>
      </c>
      <c r="H5" s="4"/>
      <c r="I5" s="3"/>
      <c r="K5" t="s">
        <v>935</v>
      </c>
      <c r="L5" s="5">
        <f t="shared" ref="L5" si="0">AVERAGEIF($G$4:$G$400,K5,$D$4:$D$400)</f>
        <v>1.7676001409017712E-2</v>
      </c>
      <c r="M5">
        <f t="array" ref="M5">_xlfn.STDEV.P(IF($G$4:$G$400=K5,$D$4:$D$400,""))</f>
        <v>5.0234219373526592E-3</v>
      </c>
    </row>
    <row r="6" spans="2:14" x14ac:dyDescent="0.15">
      <c r="B6" s="4" t="s">
        <v>974</v>
      </c>
      <c r="C6" s="1">
        <v>3</v>
      </c>
      <c r="D6" s="6">
        <v>1.2465277777777777E-2</v>
      </c>
      <c r="E6" s="3" t="s">
        <v>20</v>
      </c>
      <c r="F6">
        <f>ROUNDUP((VLOOKUP(G6,$K$5:$N$9,2,FALSE)-D6)*10/VLOOKUP(G6,$K$5:$N$9,3,FALSE)+50,3)</f>
        <v>59.356999999999999</v>
      </c>
      <c r="G6" t="s">
        <v>971</v>
      </c>
      <c r="H6" s="4"/>
      <c r="I6" s="3"/>
      <c r="K6" t="s">
        <v>970</v>
      </c>
      <c r="L6" s="5">
        <f t="shared" ref="L6:L9" si="1">AVERAGEIF($G$4:$G$400,K6,$D$4:$D$400)</f>
        <v>1.9358139003200724E-2</v>
      </c>
      <c r="M6">
        <f t="array" ref="M6">_xlfn.STDEV.P(IF($G$4:$G$400=K6,$D$4:$D$400,""))</f>
        <v>6.8478884218260991E-3</v>
      </c>
    </row>
    <row r="7" spans="2:14" x14ac:dyDescent="0.15">
      <c r="B7" s="4" t="s">
        <v>977</v>
      </c>
      <c r="C7" s="1">
        <v>6</v>
      </c>
      <c r="D7" s="6">
        <v>1.3611111111111114E-2</v>
      </c>
      <c r="E7" s="3" t="s">
        <v>20</v>
      </c>
      <c r="F7">
        <f>ROUNDUP((VLOOKUP(G7,$K$5:$N$9,2,FALSE)-D7)*10/VLOOKUP(G7,$K$5:$N$9,3,FALSE)+50,3)</f>
        <v>57.271000000000001</v>
      </c>
      <c r="G7" t="s">
        <v>971</v>
      </c>
      <c r="H7" s="4"/>
      <c r="I7" s="3"/>
      <c r="K7" t="s">
        <v>971</v>
      </c>
      <c r="L7" s="5">
        <f t="shared" si="1"/>
        <v>1.7606336805555556E-2</v>
      </c>
      <c r="M7">
        <f t="array" ref="M7">_xlfn.STDEV.P(IF($G$4:$G$400=K7,$D$4:$D$400,""))</f>
        <v>5.4948399965175816E-3</v>
      </c>
    </row>
    <row r="8" spans="2:14" x14ac:dyDescent="0.15">
      <c r="B8" s="4" t="s">
        <v>988</v>
      </c>
      <c r="C8" s="1"/>
      <c r="D8" s="3" t="s">
        <v>22</v>
      </c>
      <c r="E8" s="3" t="s">
        <v>20</v>
      </c>
      <c r="F8">
        <v>0</v>
      </c>
      <c r="G8" t="s">
        <v>971</v>
      </c>
      <c r="H8" s="4"/>
      <c r="I8" s="3"/>
      <c r="L8" s="5" t="e">
        <f t="shared" si="1"/>
        <v>#DIV/0!</v>
      </c>
      <c r="M8">
        <f t="array" ref="M8">_xlfn.STDEV.P(IF($G$4:$G$400=K8,$D$4:$D$400,""))</f>
        <v>0</v>
      </c>
    </row>
    <row r="9" spans="2:14" x14ac:dyDescent="0.15">
      <c r="B9" s="4" t="s">
        <v>975</v>
      </c>
      <c r="C9" s="1">
        <v>4</v>
      </c>
      <c r="D9" s="6">
        <v>1.3287037037037036E-2</v>
      </c>
      <c r="E9" s="3" t="s">
        <v>21</v>
      </c>
      <c r="F9">
        <f>ROUNDUP((VLOOKUP(G9,$K$5:$N$9,2,FALSE)-D9)*10/VLOOKUP(G9,$K$5:$N$9,3,FALSE)+50,3)</f>
        <v>57.860999999999997</v>
      </c>
      <c r="G9" t="s">
        <v>971</v>
      </c>
      <c r="H9" s="4"/>
      <c r="I9" s="3"/>
      <c r="L9" s="5" t="e">
        <f t="shared" si="1"/>
        <v>#DIV/0!</v>
      </c>
      <c r="M9">
        <f t="array" ref="M9">_xlfn.STDEV.P(IF($G$4:$G$400=K9,$D$4:$D$400,""))</f>
        <v>0</v>
      </c>
    </row>
    <row r="10" spans="2:14" x14ac:dyDescent="0.15">
      <c r="B10" s="4" t="s">
        <v>981</v>
      </c>
      <c r="C10" s="1">
        <v>10</v>
      </c>
      <c r="D10" s="6">
        <v>1.7592592592592594E-2</v>
      </c>
      <c r="E10" s="3" t="s">
        <v>21</v>
      </c>
      <c r="F10">
        <f>ROUNDUP((VLOOKUP(G10,$K$5:$N$9,2,FALSE)-D10)*10/VLOOKUP(G10,$K$5:$N$9,3,FALSE)+50,3)</f>
        <v>50.025999999999996</v>
      </c>
      <c r="G10" t="s">
        <v>971</v>
      </c>
      <c r="H10" s="4"/>
      <c r="I10" s="3"/>
    </row>
    <row r="11" spans="2:14" x14ac:dyDescent="0.15">
      <c r="B11" s="4" t="s">
        <v>982</v>
      </c>
      <c r="C11" s="1">
        <v>11</v>
      </c>
      <c r="D11" s="6">
        <v>1.9780092592592592E-2</v>
      </c>
      <c r="E11" s="3" t="s">
        <v>21</v>
      </c>
      <c r="F11">
        <f>ROUNDUP((VLOOKUP(G11,$K$5:$N$9,2,FALSE)-D11)*10/VLOOKUP(G11,$K$5:$N$9,3,FALSE)+50,3)</f>
        <v>46.044999999999995</v>
      </c>
      <c r="G11" t="s">
        <v>971</v>
      </c>
      <c r="H11" s="4"/>
      <c r="I11" s="3"/>
    </row>
    <row r="12" spans="2:14" x14ac:dyDescent="0.15">
      <c r="B12" s="4" t="s">
        <v>984</v>
      </c>
      <c r="C12" s="1">
        <v>13</v>
      </c>
      <c r="D12" s="6">
        <v>2.4687499999999998E-2</v>
      </c>
      <c r="E12" s="3" t="s">
        <v>21</v>
      </c>
      <c r="F12">
        <f>ROUNDUP((VLOOKUP(G12,$K$5:$N$9,2,FALSE)-D12)*10/VLOOKUP(G12,$K$5:$N$9,3,FALSE)+50,3)</f>
        <v>37.113999999999997</v>
      </c>
      <c r="G12" t="s">
        <v>971</v>
      </c>
      <c r="H12" s="4"/>
      <c r="I12" s="3"/>
    </row>
    <row r="13" spans="2:14" x14ac:dyDescent="0.15">
      <c r="B13" s="4" t="s">
        <v>989</v>
      </c>
      <c r="C13" s="1"/>
      <c r="D13" s="3" t="s">
        <v>22</v>
      </c>
      <c r="E13" s="3" t="s">
        <v>21</v>
      </c>
      <c r="F13">
        <v>0</v>
      </c>
      <c r="G13" t="s">
        <v>971</v>
      </c>
      <c r="H13" s="4"/>
      <c r="I13" s="3"/>
    </row>
    <row r="14" spans="2:14" x14ac:dyDescent="0.15">
      <c r="B14" s="4" t="s">
        <v>990</v>
      </c>
      <c r="C14" s="1"/>
      <c r="D14" s="3" t="s">
        <v>22</v>
      </c>
      <c r="E14" s="3" t="s">
        <v>21</v>
      </c>
      <c r="F14">
        <v>0</v>
      </c>
      <c r="G14" t="s">
        <v>971</v>
      </c>
      <c r="H14" s="4"/>
      <c r="I14" s="3"/>
    </row>
    <row r="15" spans="2:14" x14ac:dyDescent="0.15">
      <c r="B15" s="4" t="s">
        <v>978</v>
      </c>
      <c r="C15" s="1">
        <v>7</v>
      </c>
      <c r="D15" s="6">
        <v>1.4131944444444445E-2</v>
      </c>
      <c r="E15" s="3" t="s">
        <v>10</v>
      </c>
      <c r="F15">
        <f t="shared" ref="F15:F41" si="2">ROUNDUP((VLOOKUP(G15,$K$5:$N$9,2,FALSE)-D15)*10/VLOOKUP(G15,$K$5:$N$9,3,FALSE)+50,3)</f>
        <v>56.323999999999998</v>
      </c>
      <c r="G15" t="s">
        <v>971</v>
      </c>
      <c r="H15" s="4"/>
      <c r="I15" s="3"/>
    </row>
    <row r="16" spans="2:14" x14ac:dyDescent="0.15">
      <c r="B16" s="4" t="s">
        <v>985</v>
      </c>
      <c r="C16" s="1">
        <v>14</v>
      </c>
      <c r="D16" s="6">
        <v>2.4999999999999998E-2</v>
      </c>
      <c r="E16" s="3" t="s">
        <v>10</v>
      </c>
      <c r="F16">
        <f t="shared" si="2"/>
        <v>36.544999999999995</v>
      </c>
      <c r="G16" t="s">
        <v>971</v>
      </c>
      <c r="H16" s="4"/>
      <c r="I16" s="3"/>
    </row>
    <row r="17" spans="2:9" x14ac:dyDescent="0.15">
      <c r="B17" s="4" t="s">
        <v>973</v>
      </c>
      <c r="C17" s="1">
        <v>2</v>
      </c>
      <c r="D17" s="6">
        <v>1.2442129629629629E-2</v>
      </c>
      <c r="E17" s="3" t="s">
        <v>5</v>
      </c>
      <c r="F17">
        <f t="shared" si="2"/>
        <v>59.399000000000001</v>
      </c>
      <c r="G17" t="s">
        <v>971</v>
      </c>
      <c r="H17" s="4"/>
      <c r="I17" s="3"/>
    </row>
    <row r="18" spans="2:9" x14ac:dyDescent="0.15">
      <c r="B18" s="4" t="s">
        <v>979</v>
      </c>
      <c r="C18" s="1">
        <v>8</v>
      </c>
      <c r="D18" s="6">
        <v>1.4525462962962964E-2</v>
      </c>
      <c r="E18" s="3" t="s">
        <v>5</v>
      </c>
      <c r="F18">
        <f t="shared" si="2"/>
        <v>55.606999999999999</v>
      </c>
      <c r="G18" t="s">
        <v>971</v>
      </c>
      <c r="H18" s="4"/>
      <c r="I18" s="3"/>
    </row>
    <row r="19" spans="2:9" x14ac:dyDescent="0.15">
      <c r="B19" s="4" t="s">
        <v>980</v>
      </c>
      <c r="C19" s="1">
        <v>9</v>
      </c>
      <c r="D19" s="6">
        <v>1.5810185185185184E-2</v>
      </c>
      <c r="E19" s="3" t="s">
        <v>5</v>
      </c>
      <c r="F19">
        <f t="shared" si="2"/>
        <v>53.268999999999998</v>
      </c>
      <c r="G19" t="s">
        <v>971</v>
      </c>
      <c r="H19" s="4"/>
      <c r="I19" s="3"/>
    </row>
    <row r="20" spans="2:9" x14ac:dyDescent="0.15">
      <c r="B20" s="4" t="s">
        <v>986</v>
      </c>
      <c r="C20" s="1">
        <v>15</v>
      </c>
      <c r="D20" s="6">
        <v>2.6157407407407407E-2</v>
      </c>
      <c r="E20" s="3" t="s">
        <v>5</v>
      </c>
      <c r="F20">
        <f t="shared" si="2"/>
        <v>34.437999999999995</v>
      </c>
      <c r="G20" t="s">
        <v>971</v>
      </c>
      <c r="H20" s="4"/>
      <c r="I20" s="3"/>
    </row>
    <row r="21" spans="2:9" x14ac:dyDescent="0.15">
      <c r="B21" s="4" t="s">
        <v>987</v>
      </c>
      <c r="C21" s="1">
        <v>16</v>
      </c>
      <c r="D21" s="6">
        <v>2.7222222222222228E-2</v>
      </c>
      <c r="E21" s="3" t="s">
        <v>5</v>
      </c>
      <c r="F21">
        <f t="shared" si="2"/>
        <v>32.500999999999998</v>
      </c>
      <c r="G21" t="s">
        <v>971</v>
      </c>
      <c r="H21" s="4"/>
      <c r="I21" s="3"/>
    </row>
    <row r="22" spans="2:9" x14ac:dyDescent="0.15">
      <c r="B22" s="4" t="s">
        <v>976</v>
      </c>
      <c r="C22" s="1">
        <v>5</v>
      </c>
      <c r="D22" s="6">
        <v>1.3518518518518518E-2</v>
      </c>
      <c r="E22" s="3" t="s">
        <v>684</v>
      </c>
      <c r="F22">
        <f t="shared" si="2"/>
        <v>57.44</v>
      </c>
      <c r="G22" t="s">
        <v>971</v>
      </c>
      <c r="H22" s="4"/>
      <c r="I22" s="3"/>
    </row>
    <row r="23" spans="2:9" x14ac:dyDescent="0.15">
      <c r="B23" s="4" t="s">
        <v>983</v>
      </c>
      <c r="C23" s="1">
        <v>12</v>
      </c>
      <c r="D23" s="6">
        <v>2.1724537037037039E-2</v>
      </c>
      <c r="E23" s="3" t="s">
        <v>684</v>
      </c>
      <c r="F23">
        <f t="shared" si="2"/>
        <v>42.506</v>
      </c>
      <c r="G23" t="s">
        <v>971</v>
      </c>
      <c r="H23" s="4"/>
      <c r="I23" s="3"/>
    </row>
    <row r="24" spans="2:9" x14ac:dyDescent="0.15">
      <c r="B24" s="4" t="s">
        <v>183</v>
      </c>
      <c r="C24" s="1">
        <v>13</v>
      </c>
      <c r="D24" s="6">
        <v>1.2731481481481481E-2</v>
      </c>
      <c r="E24" s="3" t="s">
        <v>17</v>
      </c>
      <c r="F24">
        <f t="shared" si="2"/>
        <v>59.842999999999996</v>
      </c>
      <c r="G24" t="s">
        <v>934</v>
      </c>
      <c r="H24" s="4"/>
      <c r="I24" s="3"/>
    </row>
    <row r="25" spans="2:9" x14ac:dyDescent="0.15">
      <c r="B25" s="4" t="s">
        <v>687</v>
      </c>
      <c r="C25" s="1">
        <v>29</v>
      </c>
      <c r="D25" s="6">
        <v>1.4432870370370372E-2</v>
      </c>
      <c r="E25" s="3" t="s">
        <v>17</v>
      </c>
      <c r="F25">
        <f t="shared" si="2"/>
        <v>56.457000000000001</v>
      </c>
      <c r="G25" t="s">
        <v>934</v>
      </c>
      <c r="H25" s="4"/>
      <c r="I25" s="3"/>
    </row>
    <row r="26" spans="2:9" x14ac:dyDescent="0.15">
      <c r="B26" s="4" t="s">
        <v>609</v>
      </c>
      <c r="C26" s="1">
        <v>34</v>
      </c>
      <c r="D26" s="6">
        <v>1.4872685185185185E-2</v>
      </c>
      <c r="E26" s="3" t="s">
        <v>17</v>
      </c>
      <c r="F26">
        <f t="shared" si="2"/>
        <v>55.580999999999996</v>
      </c>
      <c r="G26" t="s">
        <v>934</v>
      </c>
      <c r="H26" s="4"/>
      <c r="I26" s="3"/>
    </row>
    <row r="27" spans="2:9" x14ac:dyDescent="0.15">
      <c r="B27" s="4" t="s">
        <v>408</v>
      </c>
      <c r="C27" s="1">
        <v>43</v>
      </c>
      <c r="D27" s="6">
        <v>1.650462962962963E-2</v>
      </c>
      <c r="E27" s="3" t="s">
        <v>17</v>
      </c>
      <c r="F27">
        <f t="shared" si="2"/>
        <v>52.332000000000001</v>
      </c>
      <c r="G27" t="s">
        <v>934</v>
      </c>
      <c r="H27" s="4"/>
      <c r="I27" s="3"/>
    </row>
    <row r="28" spans="2:9" x14ac:dyDescent="0.15">
      <c r="B28" s="4" t="s">
        <v>904</v>
      </c>
      <c r="C28" s="1">
        <v>55</v>
      </c>
      <c r="D28" s="6">
        <v>1.7881944444444443E-2</v>
      </c>
      <c r="E28" s="3" t="s">
        <v>17</v>
      </c>
      <c r="F28">
        <f t="shared" si="2"/>
        <v>49.591000000000001</v>
      </c>
      <c r="G28" t="s">
        <v>934</v>
      </c>
      <c r="H28" s="4"/>
      <c r="I28" s="3"/>
    </row>
    <row r="29" spans="2:9" x14ac:dyDescent="0.15">
      <c r="B29" s="4" t="s">
        <v>158</v>
      </c>
      <c r="C29" s="1">
        <v>6</v>
      </c>
      <c r="D29" s="6">
        <v>1.1388888888888888E-2</v>
      </c>
      <c r="E29" s="3" t="s">
        <v>20</v>
      </c>
      <c r="F29">
        <f t="shared" si="2"/>
        <v>62.515999999999998</v>
      </c>
      <c r="G29" t="s">
        <v>934</v>
      </c>
      <c r="H29" s="4"/>
      <c r="I29" s="3"/>
    </row>
    <row r="30" spans="2:9" x14ac:dyDescent="0.15">
      <c r="B30" s="4" t="s">
        <v>513</v>
      </c>
      <c r="C30" s="1">
        <v>30</v>
      </c>
      <c r="D30" s="6">
        <v>1.4513888888888889E-2</v>
      </c>
      <c r="E30" s="3" t="s">
        <v>20</v>
      </c>
      <c r="F30">
        <f t="shared" si="2"/>
        <v>56.294999999999995</v>
      </c>
      <c r="G30" t="s">
        <v>934</v>
      </c>
      <c r="H30" s="4"/>
      <c r="I30" s="3"/>
    </row>
    <row r="31" spans="2:9" x14ac:dyDescent="0.15">
      <c r="B31" s="4" t="s">
        <v>622</v>
      </c>
      <c r="C31" s="1">
        <v>38</v>
      </c>
      <c r="D31" s="6">
        <v>1.5370370370370369E-2</v>
      </c>
      <c r="E31" s="3" t="s">
        <v>20</v>
      </c>
      <c r="F31">
        <f t="shared" si="2"/>
        <v>54.589999999999996</v>
      </c>
      <c r="G31" t="s">
        <v>934</v>
      </c>
      <c r="H31" s="4"/>
      <c r="I31" s="3"/>
    </row>
    <row r="32" spans="2:9" x14ac:dyDescent="0.15">
      <c r="B32" s="4" t="s">
        <v>498</v>
      </c>
      <c r="C32" s="1">
        <v>39</v>
      </c>
      <c r="D32" s="6">
        <v>1.5381944444444443E-2</v>
      </c>
      <c r="E32" s="3" t="s">
        <v>20</v>
      </c>
      <c r="F32">
        <f t="shared" si="2"/>
        <v>54.567</v>
      </c>
      <c r="G32" t="s">
        <v>934</v>
      </c>
      <c r="H32" s="4"/>
      <c r="I32" s="3"/>
    </row>
    <row r="33" spans="2:9" x14ac:dyDescent="0.15">
      <c r="B33" s="4" t="s">
        <v>510</v>
      </c>
      <c r="C33" s="1">
        <v>60</v>
      </c>
      <c r="D33" s="6">
        <v>1.8472222222222223E-2</v>
      </c>
      <c r="E33" s="3" t="s">
        <v>20</v>
      </c>
      <c r="F33">
        <f t="shared" si="2"/>
        <v>48.414999999999999</v>
      </c>
      <c r="G33" t="s">
        <v>934</v>
      </c>
      <c r="H33" s="4"/>
      <c r="I33" s="3"/>
    </row>
    <row r="34" spans="2:9" x14ac:dyDescent="0.15">
      <c r="B34" s="4" t="s">
        <v>912</v>
      </c>
      <c r="C34" s="1">
        <v>77</v>
      </c>
      <c r="D34" s="6">
        <v>2.2766203703703702E-2</v>
      </c>
      <c r="E34" s="3" t="s">
        <v>20</v>
      </c>
      <c r="F34">
        <f t="shared" si="2"/>
        <v>39.867999999999995</v>
      </c>
      <c r="G34" t="s">
        <v>934</v>
      </c>
      <c r="H34" s="4"/>
      <c r="I34" s="3"/>
    </row>
    <row r="35" spans="2:9" x14ac:dyDescent="0.15">
      <c r="B35" s="4" t="s">
        <v>920</v>
      </c>
      <c r="C35" s="1">
        <v>85</v>
      </c>
      <c r="D35" s="6">
        <v>2.6493055555555558E-2</v>
      </c>
      <c r="E35" s="3" t="s">
        <v>20</v>
      </c>
      <c r="F35">
        <f t="shared" si="2"/>
        <v>32.448999999999998</v>
      </c>
      <c r="G35" t="s">
        <v>934</v>
      </c>
      <c r="H35" s="4"/>
      <c r="I35" s="3"/>
    </row>
    <row r="36" spans="2:9" x14ac:dyDescent="0.15">
      <c r="B36" s="4" t="s">
        <v>395</v>
      </c>
      <c r="C36" s="1">
        <v>22</v>
      </c>
      <c r="D36" s="6">
        <v>1.34375E-2</v>
      </c>
      <c r="E36" s="3" t="s">
        <v>6</v>
      </c>
      <c r="F36">
        <f t="shared" si="2"/>
        <v>58.437999999999995</v>
      </c>
      <c r="G36" t="s">
        <v>934</v>
      </c>
      <c r="H36" s="4"/>
      <c r="I36" s="3"/>
    </row>
    <row r="37" spans="2:9" x14ac:dyDescent="0.15">
      <c r="B37" s="4" t="s">
        <v>646</v>
      </c>
      <c r="C37" s="1">
        <v>41</v>
      </c>
      <c r="D37" s="6">
        <v>1.6041666666666666E-2</v>
      </c>
      <c r="E37" s="3" t="s">
        <v>6</v>
      </c>
      <c r="F37">
        <f t="shared" si="2"/>
        <v>53.253999999999998</v>
      </c>
      <c r="G37" t="s">
        <v>934</v>
      </c>
      <c r="H37" s="4"/>
      <c r="I37" s="3"/>
    </row>
    <row r="38" spans="2:9" x14ac:dyDescent="0.15">
      <c r="B38" s="4" t="s">
        <v>509</v>
      </c>
      <c r="C38" s="1">
        <v>54</v>
      </c>
      <c r="D38" s="6">
        <v>1.7824074074074076E-2</v>
      </c>
      <c r="E38" s="3" t="s">
        <v>6</v>
      </c>
      <c r="F38">
        <f t="shared" si="2"/>
        <v>49.705999999999996</v>
      </c>
      <c r="G38" t="s">
        <v>934</v>
      </c>
      <c r="H38" s="4"/>
      <c r="I38" s="3"/>
    </row>
    <row r="39" spans="2:9" x14ac:dyDescent="0.15">
      <c r="B39" s="4" t="s">
        <v>908</v>
      </c>
      <c r="C39" s="1">
        <v>69</v>
      </c>
      <c r="D39" s="6">
        <v>1.9814814814814816E-2</v>
      </c>
      <c r="E39" s="3" t="s">
        <v>6</v>
      </c>
      <c r="F39">
        <f t="shared" si="2"/>
        <v>45.742999999999995</v>
      </c>
      <c r="G39" t="s">
        <v>934</v>
      </c>
      <c r="H39" s="4"/>
      <c r="I39" s="3"/>
    </row>
    <row r="40" spans="2:9" x14ac:dyDescent="0.15">
      <c r="B40" s="4" t="s">
        <v>922</v>
      </c>
      <c r="C40" s="1">
        <v>87</v>
      </c>
      <c r="D40" s="6">
        <v>2.6840277777777779E-2</v>
      </c>
      <c r="E40" s="3" t="s">
        <v>6</v>
      </c>
      <c r="F40">
        <f t="shared" si="2"/>
        <v>31.757000000000001</v>
      </c>
      <c r="G40" t="s">
        <v>934</v>
      </c>
      <c r="H40" s="4"/>
      <c r="I40" s="3"/>
    </row>
    <row r="41" spans="2:9" x14ac:dyDescent="0.15">
      <c r="B41" s="4" t="s">
        <v>925</v>
      </c>
      <c r="C41" s="1">
        <v>90</v>
      </c>
      <c r="D41" s="6">
        <v>2.9247685185185186E-2</v>
      </c>
      <c r="E41" s="3" t="s">
        <v>6</v>
      </c>
      <c r="F41">
        <f t="shared" si="2"/>
        <v>26.965</v>
      </c>
      <c r="G41" t="s">
        <v>934</v>
      </c>
      <c r="H41" s="4"/>
      <c r="I41" s="3"/>
    </row>
    <row r="42" spans="2:9" x14ac:dyDescent="0.15">
      <c r="B42" s="4" t="s">
        <v>928</v>
      </c>
      <c r="C42" s="1"/>
      <c r="D42" s="3" t="s">
        <v>22</v>
      </c>
      <c r="E42" s="3" t="s">
        <v>6</v>
      </c>
      <c r="F42">
        <f>F41</f>
        <v>26.965</v>
      </c>
      <c r="G42" t="s">
        <v>934</v>
      </c>
      <c r="H42" s="4"/>
      <c r="I42" s="3"/>
    </row>
    <row r="43" spans="2:9" x14ac:dyDescent="0.15">
      <c r="B43" s="4" t="s">
        <v>665</v>
      </c>
      <c r="C43" s="1">
        <v>65</v>
      </c>
      <c r="D43" s="6">
        <v>1.8981481481481481E-2</v>
      </c>
      <c r="E43" s="3" t="s">
        <v>242</v>
      </c>
      <c r="F43">
        <f>ROUNDUP((VLOOKUP(G43,$K$5:$N$9,2,FALSE)-D43)*10/VLOOKUP(G43,$K$5:$N$9,3,FALSE)+50,3)</f>
        <v>47.402000000000001</v>
      </c>
      <c r="G43" t="s">
        <v>934</v>
      </c>
      <c r="H43" s="4"/>
      <c r="I43" s="3"/>
    </row>
    <row r="44" spans="2:9" x14ac:dyDescent="0.15">
      <c r="B44" s="4" t="s">
        <v>932</v>
      </c>
      <c r="C44" s="1"/>
      <c r="D44" s="3" t="s">
        <v>22</v>
      </c>
      <c r="E44" s="3" t="s">
        <v>770</v>
      </c>
      <c r="F44">
        <f>F43</f>
        <v>47.402000000000001</v>
      </c>
      <c r="G44" t="s">
        <v>934</v>
      </c>
      <c r="H44" s="4"/>
      <c r="I44" s="3"/>
    </row>
    <row r="45" spans="2:9" x14ac:dyDescent="0.15">
      <c r="B45" s="4" t="s">
        <v>146</v>
      </c>
      <c r="C45" s="1">
        <v>2</v>
      </c>
      <c r="D45" s="6">
        <v>1.0636574074074074E-2</v>
      </c>
      <c r="E45" s="3" t="s">
        <v>28</v>
      </c>
      <c r="F45">
        <f t="shared" ref="F45:F56" si="3">ROUNDUP((VLOOKUP(G45,$K$5:$N$9,2,FALSE)-D45)*10/VLOOKUP(G45,$K$5:$N$9,3,FALSE)+50,3)</f>
        <v>64.01400000000001</v>
      </c>
      <c r="G45" t="s">
        <v>935</v>
      </c>
      <c r="H45" s="4"/>
      <c r="I45" s="3"/>
    </row>
    <row r="46" spans="2:9" x14ac:dyDescent="0.15">
      <c r="B46" s="4" t="s">
        <v>162</v>
      </c>
      <c r="C46" s="1">
        <v>11</v>
      </c>
      <c r="D46" s="6">
        <v>1.2592592592592593E-2</v>
      </c>
      <c r="E46" s="3" t="s">
        <v>28</v>
      </c>
      <c r="F46">
        <f t="shared" si="3"/>
        <v>60.12</v>
      </c>
      <c r="G46" t="s">
        <v>934</v>
      </c>
      <c r="H46" s="4"/>
      <c r="I46" s="3"/>
    </row>
    <row r="47" spans="2:9" x14ac:dyDescent="0.15">
      <c r="B47" s="4" t="s">
        <v>177</v>
      </c>
      <c r="C47" s="1">
        <v>15</v>
      </c>
      <c r="D47" s="6">
        <v>1.2858796296296297E-2</v>
      </c>
      <c r="E47" s="3" t="s">
        <v>28</v>
      </c>
      <c r="F47">
        <f t="shared" si="3"/>
        <v>59.589999999999996</v>
      </c>
      <c r="G47" t="s">
        <v>934</v>
      </c>
      <c r="H47" s="4"/>
      <c r="I47" s="3"/>
    </row>
    <row r="48" spans="2:9" x14ac:dyDescent="0.15">
      <c r="B48" s="4" t="s">
        <v>213</v>
      </c>
      <c r="C48" s="1">
        <v>18</v>
      </c>
      <c r="D48" s="6">
        <v>1.3263888888888889E-2</v>
      </c>
      <c r="E48" s="3" t="s">
        <v>28</v>
      </c>
      <c r="F48">
        <f t="shared" si="3"/>
        <v>58.783999999999999</v>
      </c>
      <c r="G48" t="s">
        <v>934</v>
      </c>
      <c r="H48" s="4"/>
      <c r="I48" s="3"/>
    </row>
    <row r="49" spans="2:9" x14ac:dyDescent="0.15">
      <c r="B49" s="4" t="s">
        <v>500</v>
      </c>
      <c r="C49" s="1">
        <v>23</v>
      </c>
      <c r="D49" s="6">
        <v>1.3622685185185184E-2</v>
      </c>
      <c r="E49" s="3" t="s">
        <v>28</v>
      </c>
      <c r="F49">
        <f t="shared" si="3"/>
        <v>58.068999999999996</v>
      </c>
      <c r="G49" t="s">
        <v>934</v>
      </c>
      <c r="H49" s="4"/>
      <c r="I49" s="3"/>
    </row>
    <row r="50" spans="2:9" x14ac:dyDescent="0.15">
      <c r="B50" s="4" t="s">
        <v>220</v>
      </c>
      <c r="C50" s="1">
        <v>36</v>
      </c>
      <c r="D50" s="6">
        <v>1.5000000000000001E-2</v>
      </c>
      <c r="E50" s="3" t="s">
        <v>28</v>
      </c>
      <c r="F50">
        <f t="shared" si="3"/>
        <v>55.327999999999996</v>
      </c>
      <c r="G50" t="s">
        <v>934</v>
      </c>
      <c r="H50" s="4"/>
      <c r="I50" s="3"/>
    </row>
    <row r="51" spans="2:9" x14ac:dyDescent="0.15">
      <c r="B51" s="4" t="s">
        <v>205</v>
      </c>
      <c r="C51" s="1">
        <v>50</v>
      </c>
      <c r="D51" s="6">
        <v>1.7569444444444447E-2</v>
      </c>
      <c r="E51" s="3" t="s">
        <v>28</v>
      </c>
      <c r="F51">
        <f t="shared" si="3"/>
        <v>50.213000000000001</v>
      </c>
      <c r="G51" t="s">
        <v>934</v>
      </c>
      <c r="H51" s="1"/>
      <c r="I51" s="3"/>
    </row>
    <row r="52" spans="2:9" x14ac:dyDescent="0.15">
      <c r="B52" s="4" t="s">
        <v>926</v>
      </c>
      <c r="C52" s="1"/>
      <c r="D52" s="6">
        <v>3.4398148148148143E-2</v>
      </c>
      <c r="E52" s="3" t="s">
        <v>28</v>
      </c>
      <c r="F52">
        <f t="shared" si="3"/>
        <v>16.712</v>
      </c>
      <c r="G52" t="s">
        <v>934</v>
      </c>
      <c r="H52" s="1"/>
      <c r="I52" s="3"/>
    </row>
    <row r="53" spans="2:9" x14ac:dyDescent="0.15">
      <c r="B53" s="4" t="s">
        <v>406</v>
      </c>
      <c r="C53" s="1">
        <v>30</v>
      </c>
      <c r="D53" s="6">
        <v>1.4513888888888889E-2</v>
      </c>
      <c r="E53" s="3" t="s">
        <v>21</v>
      </c>
      <c r="F53">
        <f t="shared" si="3"/>
        <v>56.294999999999995</v>
      </c>
      <c r="G53" t="s">
        <v>934</v>
      </c>
      <c r="H53" s="1"/>
      <c r="I53" s="3"/>
    </row>
    <row r="54" spans="2:9" x14ac:dyDescent="0.15">
      <c r="B54" s="4" t="s">
        <v>215</v>
      </c>
      <c r="C54" s="1">
        <v>57</v>
      </c>
      <c r="D54" s="6">
        <v>1.8020833333333333E-2</v>
      </c>
      <c r="E54" s="3" t="s">
        <v>21</v>
      </c>
      <c r="F54">
        <f t="shared" si="3"/>
        <v>49.314</v>
      </c>
      <c r="G54" t="s">
        <v>934</v>
      </c>
      <c r="H54" s="1"/>
      <c r="I54" s="3"/>
    </row>
    <row r="55" spans="2:9" x14ac:dyDescent="0.15">
      <c r="B55" s="4" t="s">
        <v>657</v>
      </c>
      <c r="C55" s="1">
        <v>64</v>
      </c>
      <c r="D55" s="6">
        <v>1.8807870370370371E-2</v>
      </c>
      <c r="E55" s="3" t="s">
        <v>21</v>
      </c>
      <c r="F55">
        <f t="shared" si="3"/>
        <v>47.747</v>
      </c>
      <c r="G55" t="s">
        <v>934</v>
      </c>
      <c r="H55" s="1"/>
      <c r="I55" s="3"/>
    </row>
    <row r="56" spans="2:9" x14ac:dyDescent="0.15">
      <c r="B56" s="4" t="s">
        <v>515</v>
      </c>
      <c r="C56" s="1">
        <v>68</v>
      </c>
      <c r="D56" s="6">
        <v>1.9756944444444445E-2</v>
      </c>
      <c r="E56" s="3" t="s">
        <v>21</v>
      </c>
      <c r="F56">
        <f t="shared" si="3"/>
        <v>45.857999999999997</v>
      </c>
      <c r="G56" t="s">
        <v>934</v>
      </c>
      <c r="H56" s="1"/>
      <c r="I56" s="3"/>
    </row>
    <row r="57" spans="2:9" x14ac:dyDescent="0.15">
      <c r="B57" s="4" t="s">
        <v>931</v>
      </c>
      <c r="C57" s="1"/>
      <c r="D57" s="3" t="s">
        <v>22</v>
      </c>
      <c r="E57" s="3" t="s">
        <v>21</v>
      </c>
      <c r="F57">
        <f>F56</f>
        <v>45.857999999999997</v>
      </c>
      <c r="G57" t="s">
        <v>934</v>
      </c>
      <c r="H57" s="1"/>
      <c r="I57" s="3"/>
    </row>
    <row r="58" spans="2:9" x14ac:dyDescent="0.15">
      <c r="B58" s="4" t="s">
        <v>191</v>
      </c>
      <c r="C58" s="1">
        <v>1</v>
      </c>
      <c r="D58" s="6">
        <v>1.0613425925925927E-2</v>
      </c>
      <c r="E58" s="3" t="s">
        <v>4</v>
      </c>
      <c r="F58">
        <f t="shared" ref="F58:F76" si="4">ROUNDUP((VLOOKUP(G58,$K$5:$N$9,2,FALSE)-D58)*10/VLOOKUP(G58,$K$5:$N$9,3,FALSE)+50,3)</f>
        <v>64.06</v>
      </c>
      <c r="G58" t="s">
        <v>935</v>
      </c>
      <c r="H58" s="1"/>
      <c r="I58" s="3"/>
    </row>
    <row r="59" spans="2:9" x14ac:dyDescent="0.15">
      <c r="B59" s="4" t="s">
        <v>187</v>
      </c>
      <c r="C59" s="1">
        <v>4</v>
      </c>
      <c r="D59" s="6">
        <v>1.1261574074074071E-2</v>
      </c>
      <c r="E59" s="3" t="s">
        <v>4</v>
      </c>
      <c r="F59">
        <f t="shared" si="4"/>
        <v>62.769999999999996</v>
      </c>
      <c r="G59" t="s">
        <v>934</v>
      </c>
      <c r="H59" s="1"/>
      <c r="I59" s="3"/>
    </row>
    <row r="60" spans="2:9" x14ac:dyDescent="0.15">
      <c r="B60" s="4" t="s">
        <v>531</v>
      </c>
      <c r="C60" s="1">
        <v>27</v>
      </c>
      <c r="D60" s="6">
        <v>1.4131944444444445E-2</v>
      </c>
      <c r="E60" s="3" t="s">
        <v>4</v>
      </c>
      <c r="F60">
        <f t="shared" si="4"/>
        <v>57.055999999999997</v>
      </c>
      <c r="G60" t="s">
        <v>934</v>
      </c>
      <c r="H60" s="1"/>
      <c r="I60" s="3"/>
    </row>
    <row r="61" spans="2:9" x14ac:dyDescent="0.15">
      <c r="B61" s="4" t="s">
        <v>544</v>
      </c>
      <c r="C61" s="1">
        <v>33</v>
      </c>
      <c r="D61" s="6">
        <v>1.4814814814814814E-2</v>
      </c>
      <c r="E61" s="3" t="s">
        <v>4</v>
      </c>
      <c r="F61">
        <f t="shared" si="4"/>
        <v>55.695999999999998</v>
      </c>
      <c r="G61" t="s">
        <v>934</v>
      </c>
      <c r="H61" s="1"/>
      <c r="I61" s="3"/>
    </row>
    <row r="62" spans="2:9" x14ac:dyDescent="0.15">
      <c r="B62" s="4" t="s">
        <v>652</v>
      </c>
      <c r="C62" s="1">
        <v>40</v>
      </c>
      <c r="D62" s="6">
        <v>1.5694444444444445E-2</v>
      </c>
      <c r="E62" s="3" t="s">
        <v>4</v>
      </c>
      <c r="F62">
        <f t="shared" si="4"/>
        <v>53.945</v>
      </c>
      <c r="G62" t="s">
        <v>934</v>
      </c>
      <c r="H62" s="1"/>
      <c r="I62" s="3"/>
    </row>
    <row r="63" spans="2:9" x14ac:dyDescent="0.15">
      <c r="B63" s="4" t="s">
        <v>578</v>
      </c>
      <c r="C63" s="1">
        <v>56</v>
      </c>
      <c r="D63" s="6">
        <v>1.7916666666666668E-2</v>
      </c>
      <c r="E63" s="3" t="s">
        <v>4</v>
      </c>
      <c r="F63">
        <f t="shared" si="4"/>
        <v>49.521000000000001</v>
      </c>
      <c r="G63" t="s">
        <v>934</v>
      </c>
      <c r="H63" s="1"/>
      <c r="I63" s="3"/>
    </row>
    <row r="64" spans="2:9" x14ac:dyDescent="0.15">
      <c r="B64" s="4" t="s">
        <v>216</v>
      </c>
      <c r="C64" s="1">
        <v>16</v>
      </c>
      <c r="D64" s="6">
        <v>1.2997685185185183E-2</v>
      </c>
      <c r="E64" s="3" t="s">
        <v>14</v>
      </c>
      <c r="F64">
        <f t="shared" si="4"/>
        <v>59.314</v>
      </c>
      <c r="G64" t="s">
        <v>934</v>
      </c>
      <c r="H64" s="1"/>
      <c r="I64" s="3"/>
    </row>
    <row r="65" spans="2:9" x14ac:dyDescent="0.15">
      <c r="B65" s="4" t="s">
        <v>222</v>
      </c>
      <c r="C65" s="1">
        <v>20</v>
      </c>
      <c r="D65" s="6">
        <v>1.3356481481481483E-2</v>
      </c>
      <c r="E65" s="3" t="s">
        <v>14</v>
      </c>
      <c r="F65">
        <f t="shared" si="4"/>
        <v>58.598999999999997</v>
      </c>
      <c r="G65" t="s">
        <v>934</v>
      </c>
      <c r="H65" s="1"/>
      <c r="I65" s="3"/>
    </row>
    <row r="66" spans="2:9" x14ac:dyDescent="0.15">
      <c r="B66" s="4" t="s">
        <v>199</v>
      </c>
      <c r="C66" s="1">
        <v>26</v>
      </c>
      <c r="D66" s="6">
        <v>1.4085648148148151E-2</v>
      </c>
      <c r="E66" s="3" t="s">
        <v>14</v>
      </c>
      <c r="F66">
        <f t="shared" si="4"/>
        <v>57.147999999999996</v>
      </c>
      <c r="G66" t="s">
        <v>934</v>
      </c>
      <c r="H66" s="1"/>
      <c r="I66" s="3"/>
    </row>
    <row r="67" spans="2:9" x14ac:dyDescent="0.15">
      <c r="B67" s="4" t="s">
        <v>291</v>
      </c>
      <c r="C67" s="1">
        <v>35</v>
      </c>
      <c r="D67" s="6">
        <v>1.4895833333333332E-2</v>
      </c>
      <c r="E67" s="3" t="s">
        <v>14</v>
      </c>
      <c r="F67">
        <f t="shared" si="4"/>
        <v>55.534999999999997</v>
      </c>
      <c r="G67" t="s">
        <v>934</v>
      </c>
      <c r="H67" s="1"/>
      <c r="I67" s="3"/>
    </row>
    <row r="68" spans="2:9" x14ac:dyDescent="0.15">
      <c r="B68" s="4" t="s">
        <v>677</v>
      </c>
      <c r="C68" s="1">
        <v>53</v>
      </c>
      <c r="D68" s="6">
        <v>1.7800925925925925E-2</v>
      </c>
      <c r="E68" s="3" t="s">
        <v>14</v>
      </c>
      <c r="F68">
        <f t="shared" si="4"/>
        <v>49.751999999999995</v>
      </c>
      <c r="G68" t="s">
        <v>934</v>
      </c>
      <c r="H68" s="1"/>
      <c r="I68" s="3"/>
    </row>
    <row r="69" spans="2:9" x14ac:dyDescent="0.15">
      <c r="B69" s="4" t="s">
        <v>409</v>
      </c>
      <c r="C69" s="1">
        <v>60</v>
      </c>
      <c r="D69" s="6">
        <v>1.8472222222222223E-2</v>
      </c>
      <c r="E69" s="3" t="s">
        <v>14</v>
      </c>
      <c r="F69">
        <f t="shared" si="4"/>
        <v>48.414999999999999</v>
      </c>
      <c r="G69" t="s">
        <v>934</v>
      </c>
      <c r="H69" s="1"/>
      <c r="I69" s="3"/>
    </row>
    <row r="70" spans="2:9" x14ac:dyDescent="0.15">
      <c r="B70" s="4" t="s">
        <v>907</v>
      </c>
      <c r="C70" s="1">
        <v>67</v>
      </c>
      <c r="D70" s="6">
        <v>1.9571759259259257E-2</v>
      </c>
      <c r="E70" s="3" t="s">
        <v>14</v>
      </c>
      <c r="F70">
        <f t="shared" si="4"/>
        <v>46.226999999999997</v>
      </c>
      <c r="G70" t="s">
        <v>934</v>
      </c>
      <c r="H70" s="1"/>
      <c r="I70" s="3"/>
    </row>
    <row r="71" spans="2:9" x14ac:dyDescent="0.15">
      <c r="B71" s="4" t="s">
        <v>598</v>
      </c>
      <c r="C71" s="1">
        <v>72</v>
      </c>
      <c r="D71" s="6">
        <v>2.0150462962962964E-2</v>
      </c>
      <c r="E71" s="3" t="s">
        <v>14</v>
      </c>
      <c r="F71">
        <f t="shared" si="4"/>
        <v>45.074999999999996</v>
      </c>
      <c r="G71" t="s">
        <v>934</v>
      </c>
      <c r="H71" s="1"/>
      <c r="I71" s="3"/>
    </row>
    <row r="72" spans="2:9" x14ac:dyDescent="0.15">
      <c r="B72" s="4" t="s">
        <v>910</v>
      </c>
      <c r="C72" s="1">
        <v>75</v>
      </c>
      <c r="D72" s="6">
        <v>2.1388888888888888E-2</v>
      </c>
      <c r="E72" s="3" t="s">
        <v>14</v>
      </c>
      <c r="F72">
        <f t="shared" si="4"/>
        <v>42.608999999999995</v>
      </c>
      <c r="G72" t="s">
        <v>934</v>
      </c>
      <c r="H72" s="1"/>
      <c r="I72" s="3"/>
    </row>
    <row r="73" spans="2:9" x14ac:dyDescent="0.15">
      <c r="B73" s="4" t="s">
        <v>911</v>
      </c>
      <c r="C73" s="1">
        <v>76</v>
      </c>
      <c r="D73" s="6">
        <v>2.2442129629629631E-2</v>
      </c>
      <c r="E73" s="3" t="s">
        <v>14</v>
      </c>
      <c r="F73">
        <f t="shared" si="4"/>
        <v>40.512999999999998</v>
      </c>
      <c r="G73" t="s">
        <v>934</v>
      </c>
      <c r="H73" s="1"/>
      <c r="I73" s="3"/>
    </row>
    <row r="74" spans="2:9" x14ac:dyDescent="0.15">
      <c r="B74" s="4" t="s">
        <v>917</v>
      </c>
      <c r="C74" s="1">
        <v>82</v>
      </c>
      <c r="D74" s="6">
        <v>2.5439814814814814E-2</v>
      </c>
      <c r="E74" s="3" t="s">
        <v>14</v>
      </c>
      <c r="F74">
        <f t="shared" si="4"/>
        <v>34.544999999999995</v>
      </c>
      <c r="G74" t="s">
        <v>934</v>
      </c>
      <c r="H74" s="1"/>
      <c r="I74" s="3"/>
    </row>
    <row r="75" spans="2:9" x14ac:dyDescent="0.15">
      <c r="B75" s="4" t="s">
        <v>919</v>
      </c>
      <c r="C75" s="1">
        <v>84</v>
      </c>
      <c r="D75" s="6">
        <v>2.6400462962962962E-2</v>
      </c>
      <c r="E75" s="3" t="s">
        <v>14</v>
      </c>
      <c r="F75">
        <f t="shared" si="4"/>
        <v>32.632999999999996</v>
      </c>
      <c r="G75" t="s">
        <v>934</v>
      </c>
    </row>
    <row r="76" spans="2:9" x14ac:dyDescent="0.15">
      <c r="B76" s="4" t="s">
        <v>765</v>
      </c>
      <c r="C76" s="1">
        <v>91</v>
      </c>
      <c r="D76" s="6">
        <v>2.9687500000000002E-2</v>
      </c>
      <c r="E76" s="3" t="s">
        <v>14</v>
      </c>
      <c r="F76">
        <f t="shared" si="4"/>
        <v>26.09</v>
      </c>
      <c r="G76" t="s">
        <v>934</v>
      </c>
    </row>
    <row r="77" spans="2:9" x14ac:dyDescent="0.15">
      <c r="B77" s="4" t="s">
        <v>930</v>
      </c>
      <c r="C77" s="1"/>
      <c r="D77" s="3" t="s">
        <v>22</v>
      </c>
      <c r="E77" s="3" t="s">
        <v>14</v>
      </c>
      <c r="F77">
        <f>F76</f>
        <v>26.09</v>
      </c>
      <c r="G77" t="s">
        <v>934</v>
      </c>
    </row>
    <row r="78" spans="2:9" x14ac:dyDescent="0.15">
      <c r="B78" s="4" t="s">
        <v>415</v>
      </c>
      <c r="C78" s="1">
        <v>21</v>
      </c>
      <c r="D78" s="6">
        <v>1.3402777777777777E-2</v>
      </c>
      <c r="E78" s="3" t="s">
        <v>745</v>
      </c>
      <c r="F78">
        <f t="shared" ref="F78:F83" si="5">ROUNDUP((VLOOKUP(G78,$K$5:$N$9,2,FALSE)-D78)*10/VLOOKUP(G78,$K$5:$N$9,3,FALSE)+50,3)</f>
        <v>58.506999999999998</v>
      </c>
      <c r="G78" t="s">
        <v>934</v>
      </c>
    </row>
    <row r="79" spans="2:9" x14ac:dyDescent="0.15">
      <c r="B79" s="4" t="s">
        <v>749</v>
      </c>
      <c r="C79" s="1">
        <v>71</v>
      </c>
      <c r="D79" s="6">
        <v>2.0081018518518519E-2</v>
      </c>
      <c r="E79" s="3" t="s">
        <v>745</v>
      </c>
      <c r="F79">
        <f t="shared" si="5"/>
        <v>45.213000000000001</v>
      </c>
      <c r="G79" t="s">
        <v>934</v>
      </c>
    </row>
    <row r="80" spans="2:9" x14ac:dyDescent="0.15">
      <c r="B80" s="4" t="s">
        <v>915</v>
      </c>
      <c r="C80" s="1">
        <v>80</v>
      </c>
      <c r="D80" s="6">
        <v>2.4027777777777776E-2</v>
      </c>
      <c r="E80" s="3" t="s">
        <v>745</v>
      </c>
      <c r="F80">
        <f t="shared" si="5"/>
        <v>37.355999999999995</v>
      </c>
      <c r="G80" t="s">
        <v>934</v>
      </c>
    </row>
    <row r="81" spans="2:7" x14ac:dyDescent="0.15">
      <c r="B81" s="4" t="s">
        <v>913</v>
      </c>
      <c r="C81" s="1">
        <v>78</v>
      </c>
      <c r="D81" s="6">
        <v>2.2916666666666669E-2</v>
      </c>
      <c r="E81" s="3" t="s">
        <v>902</v>
      </c>
      <c r="F81">
        <f t="shared" si="5"/>
        <v>39.567999999999998</v>
      </c>
      <c r="G81" t="s">
        <v>934</v>
      </c>
    </row>
    <row r="82" spans="2:7" x14ac:dyDescent="0.15">
      <c r="B82" s="4" t="s">
        <v>923</v>
      </c>
      <c r="C82" s="1">
        <v>88</v>
      </c>
      <c r="D82" s="6">
        <v>2.7222222222222228E-2</v>
      </c>
      <c r="E82" s="3" t="s">
        <v>902</v>
      </c>
      <c r="F82">
        <f t="shared" si="5"/>
        <v>30.997</v>
      </c>
      <c r="G82" t="s">
        <v>934</v>
      </c>
    </row>
    <row r="83" spans="2:7" x14ac:dyDescent="0.15">
      <c r="B83" s="4" t="s">
        <v>924</v>
      </c>
      <c r="C83" s="1">
        <v>89</v>
      </c>
      <c r="D83" s="6">
        <v>2.8287037037037038E-2</v>
      </c>
      <c r="E83" s="3" t="s">
        <v>902</v>
      </c>
      <c r="F83">
        <f t="shared" si="5"/>
        <v>28.877000000000002</v>
      </c>
      <c r="G83" t="s">
        <v>934</v>
      </c>
    </row>
    <row r="84" spans="2:7" x14ac:dyDescent="0.15">
      <c r="B84" s="4" t="s">
        <v>929</v>
      </c>
      <c r="C84" s="1"/>
      <c r="D84" s="3" t="s">
        <v>22</v>
      </c>
      <c r="E84" s="3" t="s">
        <v>902</v>
      </c>
      <c r="F84">
        <f>F83</f>
        <v>28.877000000000002</v>
      </c>
      <c r="G84" t="s">
        <v>934</v>
      </c>
    </row>
    <row r="85" spans="2:7" x14ac:dyDescent="0.15">
      <c r="B85" s="4" t="s">
        <v>164</v>
      </c>
      <c r="C85" s="1">
        <v>7</v>
      </c>
      <c r="D85" s="6">
        <v>1.1481481481481483E-2</v>
      </c>
      <c r="E85" s="3" t="s">
        <v>10</v>
      </c>
      <c r="F85">
        <f t="shared" ref="F85:F101" si="6">ROUNDUP((VLOOKUP(G85,$K$5:$N$9,2,FALSE)-D85)*10/VLOOKUP(G85,$K$5:$N$9,3,FALSE)+50,3)</f>
        <v>62.332000000000001</v>
      </c>
      <c r="G85" t="s">
        <v>934</v>
      </c>
    </row>
    <row r="86" spans="2:7" x14ac:dyDescent="0.15">
      <c r="B86" s="4" t="s">
        <v>167</v>
      </c>
      <c r="C86" s="1">
        <v>10</v>
      </c>
      <c r="D86" s="6">
        <v>1.2395833333333335E-2</v>
      </c>
      <c r="E86" s="3" t="s">
        <v>10</v>
      </c>
      <c r="F86">
        <f t="shared" si="6"/>
        <v>60.512</v>
      </c>
      <c r="G86" t="s">
        <v>934</v>
      </c>
    </row>
    <row r="87" spans="2:7" x14ac:dyDescent="0.15">
      <c r="B87" s="4" t="s">
        <v>181</v>
      </c>
      <c r="C87" s="1">
        <v>14</v>
      </c>
      <c r="D87" s="6">
        <v>1.275462962962963E-2</v>
      </c>
      <c r="E87" s="3" t="s">
        <v>10</v>
      </c>
      <c r="F87">
        <f t="shared" si="6"/>
        <v>59.796999999999997</v>
      </c>
      <c r="G87" t="s">
        <v>934</v>
      </c>
    </row>
    <row r="88" spans="2:7" x14ac:dyDescent="0.15">
      <c r="B88" s="4" t="s">
        <v>697</v>
      </c>
      <c r="C88" s="1">
        <v>24</v>
      </c>
      <c r="D88" s="6">
        <v>1.3761574074074074E-2</v>
      </c>
      <c r="E88" s="3" t="s">
        <v>10</v>
      </c>
      <c r="F88">
        <f t="shared" si="6"/>
        <v>57.792999999999999</v>
      </c>
      <c r="G88" t="s">
        <v>934</v>
      </c>
    </row>
    <row r="89" spans="2:7" x14ac:dyDescent="0.15">
      <c r="B89" s="4" t="s">
        <v>417</v>
      </c>
      <c r="C89" s="1">
        <v>28</v>
      </c>
      <c r="D89" s="6">
        <v>1.4398148148148148E-2</v>
      </c>
      <c r="E89" s="3" t="s">
        <v>10</v>
      </c>
      <c r="F89">
        <f t="shared" si="6"/>
        <v>56.525999999999996</v>
      </c>
      <c r="G89" t="s">
        <v>934</v>
      </c>
    </row>
    <row r="90" spans="2:7" x14ac:dyDescent="0.15">
      <c r="B90" s="4" t="s">
        <v>209</v>
      </c>
      <c r="C90" s="1">
        <v>37</v>
      </c>
      <c r="D90" s="6">
        <v>1.503472222222222E-2</v>
      </c>
      <c r="E90" s="3" t="s">
        <v>10</v>
      </c>
      <c r="F90">
        <f t="shared" si="6"/>
        <v>55.257999999999996</v>
      </c>
      <c r="G90" t="s">
        <v>934</v>
      </c>
    </row>
    <row r="91" spans="2:7" x14ac:dyDescent="0.15">
      <c r="B91" s="4" t="s">
        <v>514</v>
      </c>
      <c r="C91" s="1">
        <v>42</v>
      </c>
      <c r="D91" s="6">
        <v>1.6122685185185184E-2</v>
      </c>
      <c r="E91" s="3" t="s">
        <v>10</v>
      </c>
      <c r="F91">
        <f t="shared" si="6"/>
        <v>53.092999999999996</v>
      </c>
      <c r="G91" t="s">
        <v>934</v>
      </c>
    </row>
    <row r="92" spans="2:7" x14ac:dyDescent="0.15">
      <c r="B92" s="4" t="s">
        <v>542</v>
      </c>
      <c r="C92" s="1">
        <v>45</v>
      </c>
      <c r="D92" s="6">
        <v>1.7187499999999998E-2</v>
      </c>
      <c r="E92" s="3" t="s">
        <v>10</v>
      </c>
      <c r="F92">
        <f t="shared" si="6"/>
        <v>50.972999999999999</v>
      </c>
      <c r="G92" t="s">
        <v>934</v>
      </c>
    </row>
    <row r="93" spans="2:7" x14ac:dyDescent="0.15">
      <c r="B93" s="4" t="s">
        <v>698</v>
      </c>
      <c r="C93" s="1">
        <v>46</v>
      </c>
      <c r="D93" s="6">
        <v>1.7280092592592593E-2</v>
      </c>
      <c r="E93" s="3" t="s">
        <v>10</v>
      </c>
      <c r="F93">
        <f t="shared" si="6"/>
        <v>50.788999999999994</v>
      </c>
      <c r="G93" t="s">
        <v>934</v>
      </c>
    </row>
    <row r="94" spans="2:7" x14ac:dyDescent="0.15">
      <c r="B94" s="4" t="s">
        <v>737</v>
      </c>
      <c r="C94" s="1">
        <v>52</v>
      </c>
      <c r="D94" s="6">
        <v>1.7789351851851851E-2</v>
      </c>
      <c r="E94" s="3" t="s">
        <v>10</v>
      </c>
      <c r="F94">
        <f t="shared" si="6"/>
        <v>49.774999999999999</v>
      </c>
      <c r="G94" t="s">
        <v>934</v>
      </c>
    </row>
    <row r="95" spans="2:7" x14ac:dyDescent="0.15">
      <c r="B95" s="4" t="s">
        <v>905</v>
      </c>
      <c r="C95" s="1">
        <v>58</v>
      </c>
      <c r="D95" s="6">
        <v>1.8229166666666668E-2</v>
      </c>
      <c r="E95" s="3" t="s">
        <v>10</v>
      </c>
      <c r="F95">
        <f t="shared" si="6"/>
        <v>48.899000000000001</v>
      </c>
      <c r="G95" t="s">
        <v>934</v>
      </c>
    </row>
    <row r="96" spans="2:7" x14ac:dyDescent="0.15">
      <c r="B96" s="4" t="s">
        <v>720</v>
      </c>
      <c r="C96" s="1">
        <v>59</v>
      </c>
      <c r="D96" s="6">
        <v>1.8240740740740741E-2</v>
      </c>
      <c r="E96" s="3" t="s">
        <v>10</v>
      </c>
      <c r="F96">
        <f t="shared" si="6"/>
        <v>48.875999999999998</v>
      </c>
      <c r="G96" t="s">
        <v>934</v>
      </c>
    </row>
    <row r="97" spans="2:7" x14ac:dyDescent="0.15">
      <c r="B97" s="4" t="s">
        <v>206</v>
      </c>
      <c r="C97" s="1">
        <v>63</v>
      </c>
      <c r="D97" s="6">
        <v>1.8599537037037036E-2</v>
      </c>
      <c r="E97" s="3" t="s">
        <v>10</v>
      </c>
      <c r="F97">
        <f t="shared" si="6"/>
        <v>48.161999999999999</v>
      </c>
      <c r="G97" t="s">
        <v>934</v>
      </c>
    </row>
    <row r="98" spans="2:7" x14ac:dyDescent="0.15">
      <c r="B98" s="4" t="s">
        <v>587</v>
      </c>
      <c r="C98" s="1">
        <v>73</v>
      </c>
      <c r="D98" s="6">
        <v>2.0949074074074075E-2</v>
      </c>
      <c r="E98" s="3" t="s">
        <v>10</v>
      </c>
      <c r="F98">
        <f t="shared" si="6"/>
        <v>43.484999999999999</v>
      </c>
      <c r="G98" t="s">
        <v>934</v>
      </c>
    </row>
    <row r="99" spans="2:7" x14ac:dyDescent="0.15">
      <c r="B99" s="4" t="s">
        <v>914</v>
      </c>
      <c r="C99" s="1">
        <v>79</v>
      </c>
      <c r="D99" s="6">
        <v>2.3101851851851849E-2</v>
      </c>
      <c r="E99" s="3" t="s">
        <v>10</v>
      </c>
      <c r="F99">
        <f t="shared" si="6"/>
        <v>39.198999999999998</v>
      </c>
      <c r="G99" t="s">
        <v>934</v>
      </c>
    </row>
    <row r="100" spans="2:7" x14ac:dyDescent="0.15">
      <c r="B100" s="4" t="s">
        <v>916</v>
      </c>
      <c r="C100" s="1">
        <v>81</v>
      </c>
      <c r="D100" s="6">
        <v>2.5312500000000002E-2</v>
      </c>
      <c r="E100" s="3" t="s">
        <v>10</v>
      </c>
      <c r="F100">
        <f t="shared" si="6"/>
        <v>34.798999999999999</v>
      </c>
      <c r="G100" t="s">
        <v>934</v>
      </c>
    </row>
    <row r="101" spans="2:7" x14ac:dyDescent="0.15">
      <c r="B101" s="4" t="s">
        <v>921</v>
      </c>
      <c r="C101" s="1">
        <v>86</v>
      </c>
      <c r="D101" s="6">
        <v>2.6724537037037036E-2</v>
      </c>
      <c r="E101" s="3" t="s">
        <v>10</v>
      </c>
      <c r="F101">
        <f t="shared" si="6"/>
        <v>31.988</v>
      </c>
      <c r="G101" t="s">
        <v>934</v>
      </c>
    </row>
    <row r="102" spans="2:7" x14ac:dyDescent="0.15">
      <c r="B102" s="4" t="s">
        <v>927</v>
      </c>
      <c r="C102" s="1"/>
      <c r="D102" s="3" t="s">
        <v>22</v>
      </c>
      <c r="E102" s="3" t="s">
        <v>10</v>
      </c>
      <c r="F102">
        <v>0</v>
      </c>
      <c r="G102" t="s">
        <v>934</v>
      </c>
    </row>
    <row r="103" spans="2:7" x14ac:dyDescent="0.15">
      <c r="B103" s="4" t="s">
        <v>552</v>
      </c>
      <c r="C103" s="1"/>
      <c r="D103" s="3" t="s">
        <v>22</v>
      </c>
      <c r="E103" s="3" t="s">
        <v>10</v>
      </c>
      <c r="F103">
        <f>F102</f>
        <v>0</v>
      </c>
      <c r="G103" t="s">
        <v>934</v>
      </c>
    </row>
    <row r="104" spans="2:7" x14ac:dyDescent="0.15">
      <c r="B104" s="4" t="s">
        <v>933</v>
      </c>
      <c r="C104" s="1"/>
      <c r="D104" s="3" t="s">
        <v>22</v>
      </c>
      <c r="E104" s="3" t="s">
        <v>10</v>
      </c>
      <c r="F104">
        <f>F103</f>
        <v>0</v>
      </c>
      <c r="G104" t="s">
        <v>934</v>
      </c>
    </row>
    <row r="105" spans="2:7" x14ac:dyDescent="0.15">
      <c r="B105" s="4" t="s">
        <v>193</v>
      </c>
      <c r="C105" s="1">
        <v>3</v>
      </c>
      <c r="D105" s="6">
        <v>1.0972222222222223E-2</v>
      </c>
      <c r="E105" s="3" t="s">
        <v>5</v>
      </c>
      <c r="F105">
        <f t="shared" ref="F105:F130" si="7">ROUNDUP((VLOOKUP(G105,$K$5:$N$9,2,FALSE)-D105)*10/VLOOKUP(G105,$K$5:$N$9,3,FALSE)+50,3)</f>
        <v>63.345999999999997</v>
      </c>
      <c r="G105" t="s">
        <v>934</v>
      </c>
    </row>
    <row r="106" spans="2:7" x14ac:dyDescent="0.15">
      <c r="B106" s="4" t="s">
        <v>161</v>
      </c>
      <c r="C106" s="1">
        <v>5</v>
      </c>
      <c r="D106" s="6">
        <v>1.1307870370370371E-2</v>
      </c>
      <c r="E106" s="3" t="s">
        <v>5</v>
      </c>
      <c r="F106">
        <f t="shared" si="7"/>
        <v>62.677</v>
      </c>
      <c r="G106" t="s">
        <v>934</v>
      </c>
    </row>
    <row r="107" spans="2:7" x14ac:dyDescent="0.15">
      <c r="B107" s="4" t="s">
        <v>155</v>
      </c>
      <c r="C107" s="1">
        <v>9</v>
      </c>
      <c r="D107" s="6">
        <v>1.2152777777777778E-2</v>
      </c>
      <c r="E107" s="3" t="s">
        <v>5</v>
      </c>
      <c r="F107">
        <f t="shared" si="7"/>
        <v>60.994999999999997</v>
      </c>
      <c r="G107" t="s">
        <v>934</v>
      </c>
    </row>
    <row r="108" spans="2:7" x14ac:dyDescent="0.15">
      <c r="B108" s="4" t="s">
        <v>176</v>
      </c>
      <c r="C108" s="1">
        <v>12</v>
      </c>
      <c r="D108" s="6">
        <v>1.2638888888888889E-2</v>
      </c>
      <c r="E108" s="3" t="s">
        <v>5</v>
      </c>
      <c r="F108">
        <f t="shared" si="7"/>
        <v>60.027999999999999</v>
      </c>
      <c r="G108" t="s">
        <v>934</v>
      </c>
    </row>
    <row r="109" spans="2:7" x14ac:dyDescent="0.15">
      <c r="B109" s="4" t="s">
        <v>633</v>
      </c>
      <c r="C109" s="1">
        <v>17</v>
      </c>
      <c r="D109" s="6">
        <v>1.3217592592592593E-2</v>
      </c>
      <c r="E109" s="3" t="s">
        <v>5</v>
      </c>
      <c r="F109">
        <f t="shared" si="7"/>
        <v>58.875999999999998</v>
      </c>
      <c r="G109" t="s">
        <v>934</v>
      </c>
    </row>
    <row r="110" spans="2:7" x14ac:dyDescent="0.15">
      <c r="B110" s="4" t="s">
        <v>212</v>
      </c>
      <c r="C110" s="1">
        <v>19</v>
      </c>
      <c r="D110" s="6">
        <v>1.3333333333333334E-2</v>
      </c>
      <c r="E110" s="3" t="s">
        <v>5</v>
      </c>
      <c r="F110">
        <f t="shared" si="7"/>
        <v>58.644999999999996</v>
      </c>
      <c r="G110" t="s">
        <v>934</v>
      </c>
    </row>
    <row r="111" spans="2:7" x14ac:dyDescent="0.15">
      <c r="B111" s="4" t="s">
        <v>424</v>
      </c>
      <c r="C111" s="1">
        <v>25</v>
      </c>
      <c r="D111" s="6">
        <v>1.4016203703703704E-2</v>
      </c>
      <c r="E111" s="3" t="s">
        <v>5</v>
      </c>
      <c r="F111">
        <f t="shared" si="7"/>
        <v>57.285999999999994</v>
      </c>
      <c r="G111" t="s">
        <v>934</v>
      </c>
    </row>
    <row r="112" spans="2:7" x14ac:dyDescent="0.15">
      <c r="B112" s="4" t="s">
        <v>285</v>
      </c>
      <c r="C112" s="1">
        <v>32</v>
      </c>
      <c r="D112" s="6">
        <v>1.4594907407407405E-2</v>
      </c>
      <c r="E112" s="3" t="s">
        <v>5</v>
      </c>
      <c r="F112">
        <f t="shared" si="7"/>
        <v>56.134</v>
      </c>
      <c r="G112" t="s">
        <v>934</v>
      </c>
    </row>
    <row r="113" spans="2:7" x14ac:dyDescent="0.15">
      <c r="B113" s="4" t="s">
        <v>410</v>
      </c>
      <c r="C113" s="1">
        <v>51</v>
      </c>
      <c r="D113" s="6">
        <v>1.7673611111111109E-2</v>
      </c>
      <c r="E113" s="3" t="s">
        <v>5</v>
      </c>
      <c r="F113">
        <f t="shared" si="7"/>
        <v>50.004999999999995</v>
      </c>
      <c r="G113" t="s">
        <v>934</v>
      </c>
    </row>
    <row r="114" spans="2:7" x14ac:dyDescent="0.15">
      <c r="B114" s="4" t="s">
        <v>906</v>
      </c>
      <c r="C114" s="1">
        <v>62</v>
      </c>
      <c r="D114" s="6">
        <v>1.8576388888888889E-2</v>
      </c>
      <c r="E114" s="3" t="s">
        <v>5</v>
      </c>
      <c r="F114">
        <f t="shared" si="7"/>
        <v>48.207999999999998</v>
      </c>
      <c r="G114" t="s">
        <v>934</v>
      </c>
    </row>
    <row r="115" spans="2:7" x14ac:dyDescent="0.15">
      <c r="B115" s="4" t="s">
        <v>661</v>
      </c>
      <c r="C115" s="1">
        <v>66</v>
      </c>
      <c r="D115" s="6">
        <v>1.9305555555555555E-2</v>
      </c>
      <c r="E115" s="3" t="s">
        <v>5</v>
      </c>
      <c r="F115">
        <f t="shared" si="7"/>
        <v>46.756999999999998</v>
      </c>
      <c r="G115" t="s">
        <v>934</v>
      </c>
    </row>
    <row r="116" spans="2:7" x14ac:dyDescent="0.15">
      <c r="B116" s="4" t="s">
        <v>909</v>
      </c>
      <c r="C116" s="1">
        <v>74</v>
      </c>
      <c r="D116" s="6">
        <v>2.1319444444444443E-2</v>
      </c>
      <c r="E116" s="3" t="s">
        <v>5</v>
      </c>
      <c r="F116">
        <f t="shared" si="7"/>
        <v>42.747999999999998</v>
      </c>
      <c r="G116" t="s">
        <v>934</v>
      </c>
    </row>
    <row r="117" spans="2:7" x14ac:dyDescent="0.15">
      <c r="B117" s="4" t="s">
        <v>173</v>
      </c>
      <c r="C117" s="1">
        <v>8</v>
      </c>
      <c r="D117" s="6">
        <v>1.2141203703703704E-2</v>
      </c>
      <c r="E117" s="3" t="s">
        <v>16</v>
      </c>
      <c r="F117">
        <f t="shared" si="7"/>
        <v>61.018000000000001</v>
      </c>
      <c r="G117" t="s">
        <v>934</v>
      </c>
    </row>
    <row r="118" spans="2:7" x14ac:dyDescent="0.15">
      <c r="B118" s="4" t="s">
        <v>354</v>
      </c>
      <c r="C118" s="1">
        <v>44</v>
      </c>
      <c r="D118" s="6">
        <v>1.6631944444444446E-2</v>
      </c>
      <c r="E118" s="3" t="s">
        <v>16</v>
      </c>
      <c r="F118">
        <f t="shared" si="7"/>
        <v>52.079000000000001</v>
      </c>
      <c r="G118" t="s">
        <v>934</v>
      </c>
    </row>
    <row r="119" spans="2:7" x14ac:dyDescent="0.15">
      <c r="B119" s="4" t="s">
        <v>348</v>
      </c>
      <c r="C119" s="1">
        <v>47</v>
      </c>
      <c r="D119" s="6">
        <v>1.7314814814814814E-2</v>
      </c>
      <c r="E119" s="3" t="s">
        <v>16</v>
      </c>
      <c r="F119">
        <f t="shared" si="7"/>
        <v>50.72</v>
      </c>
      <c r="G119" t="s">
        <v>934</v>
      </c>
    </row>
    <row r="120" spans="2:7" x14ac:dyDescent="0.15">
      <c r="B120" s="4" t="s">
        <v>729</v>
      </c>
      <c r="C120" s="1">
        <v>48</v>
      </c>
      <c r="D120" s="6">
        <v>1.7361111111111112E-2</v>
      </c>
      <c r="E120" s="3" t="s">
        <v>16</v>
      </c>
      <c r="F120">
        <f t="shared" si="7"/>
        <v>50.626999999999995</v>
      </c>
      <c r="G120" t="s">
        <v>934</v>
      </c>
    </row>
    <row r="121" spans="2:7" x14ac:dyDescent="0.15">
      <c r="B121" s="4" t="s">
        <v>407</v>
      </c>
      <c r="C121" s="1">
        <v>70</v>
      </c>
      <c r="D121" s="6">
        <v>1.9953703703703706E-2</v>
      </c>
      <c r="E121" s="3" t="s">
        <v>16</v>
      </c>
      <c r="F121">
        <f t="shared" si="7"/>
        <v>45.466000000000001</v>
      </c>
      <c r="G121" t="s">
        <v>934</v>
      </c>
    </row>
    <row r="122" spans="2:7" x14ac:dyDescent="0.15">
      <c r="B122" s="4" t="s">
        <v>918</v>
      </c>
      <c r="C122" s="1">
        <v>83</v>
      </c>
      <c r="D122" s="6">
        <v>2.5798611111111109E-2</v>
      </c>
      <c r="E122" s="3" t="s">
        <v>16</v>
      </c>
      <c r="F122">
        <f t="shared" si="7"/>
        <v>33.830999999999996</v>
      </c>
      <c r="G122" t="s">
        <v>934</v>
      </c>
    </row>
    <row r="123" spans="2:7" x14ac:dyDescent="0.15">
      <c r="B123" s="4" t="s">
        <v>903</v>
      </c>
      <c r="C123" s="1">
        <v>49</v>
      </c>
      <c r="D123" s="6">
        <v>1.741898148148148E-2</v>
      </c>
      <c r="E123" s="3" t="s">
        <v>901</v>
      </c>
      <c r="F123">
        <f t="shared" si="7"/>
        <v>50.512</v>
      </c>
      <c r="G123" t="s">
        <v>934</v>
      </c>
    </row>
    <row r="124" spans="2:7" x14ac:dyDescent="0.15">
      <c r="B124" s="4" t="s">
        <v>203</v>
      </c>
      <c r="C124" s="1">
        <v>17</v>
      </c>
      <c r="D124" s="6">
        <v>1.3032407407407407E-2</v>
      </c>
      <c r="E124" s="3" t="s">
        <v>17</v>
      </c>
      <c r="F124">
        <f t="shared" si="7"/>
        <v>59.238</v>
      </c>
      <c r="G124" t="s">
        <v>969</v>
      </c>
    </row>
    <row r="125" spans="2:7" x14ac:dyDescent="0.15">
      <c r="B125" s="4" t="s">
        <v>625</v>
      </c>
      <c r="C125" s="1">
        <v>41</v>
      </c>
      <c r="D125" s="6">
        <v>1.7743055555555557E-2</v>
      </c>
      <c r="E125" s="3" t="s">
        <v>17</v>
      </c>
      <c r="F125">
        <f t="shared" si="7"/>
        <v>52.358999999999995</v>
      </c>
      <c r="G125" t="s">
        <v>969</v>
      </c>
    </row>
    <row r="126" spans="2:7" x14ac:dyDescent="0.15">
      <c r="B126" s="4" t="s">
        <v>659</v>
      </c>
      <c r="C126" s="1">
        <v>56</v>
      </c>
      <c r="D126" s="6">
        <v>2.1539351851851851E-2</v>
      </c>
      <c r="E126" s="3" t="s">
        <v>17</v>
      </c>
      <c r="F126">
        <f t="shared" si="7"/>
        <v>46.814999999999998</v>
      </c>
      <c r="G126" t="s">
        <v>969</v>
      </c>
    </row>
    <row r="127" spans="2:7" x14ac:dyDescent="0.15">
      <c r="B127" s="4" t="s">
        <v>537</v>
      </c>
      <c r="C127" s="1">
        <v>18</v>
      </c>
      <c r="D127" s="6">
        <v>1.357638888888889E-2</v>
      </c>
      <c r="E127" s="3" t="s">
        <v>20</v>
      </c>
      <c r="F127">
        <f t="shared" si="7"/>
        <v>58.443999999999996</v>
      </c>
      <c r="G127" t="s">
        <v>969</v>
      </c>
    </row>
    <row r="128" spans="2:7" x14ac:dyDescent="0.15">
      <c r="B128" s="4" t="s">
        <v>936</v>
      </c>
      <c r="C128" s="1">
        <v>29</v>
      </c>
      <c r="D128" s="6">
        <v>1.5821759259259261E-2</v>
      </c>
      <c r="E128" s="3" t="s">
        <v>20</v>
      </c>
      <c r="F128">
        <f t="shared" si="7"/>
        <v>55.164999999999999</v>
      </c>
      <c r="G128" t="s">
        <v>969</v>
      </c>
    </row>
    <row r="129" spans="2:7" x14ac:dyDescent="0.15">
      <c r="B129" s="4" t="s">
        <v>944</v>
      </c>
      <c r="C129" s="1">
        <v>54</v>
      </c>
      <c r="D129" s="6">
        <v>2.0949074074074075E-2</v>
      </c>
      <c r="E129" s="3" t="s">
        <v>20</v>
      </c>
      <c r="F129">
        <f t="shared" si="7"/>
        <v>47.677</v>
      </c>
      <c r="G129" t="s">
        <v>969</v>
      </c>
    </row>
    <row r="130" spans="2:7" x14ac:dyDescent="0.15">
      <c r="B130" s="4" t="s">
        <v>953</v>
      </c>
      <c r="C130" s="1">
        <v>69</v>
      </c>
      <c r="D130" s="6">
        <v>2.5810185185185183E-2</v>
      </c>
      <c r="E130" s="3" t="s">
        <v>20</v>
      </c>
      <c r="F130">
        <f t="shared" si="7"/>
        <v>40.579000000000001</v>
      </c>
      <c r="G130" t="s">
        <v>969</v>
      </c>
    </row>
    <row r="131" spans="2:7" x14ac:dyDescent="0.15">
      <c r="B131" s="4" t="s">
        <v>735</v>
      </c>
      <c r="C131" s="1"/>
      <c r="D131" s="3" t="s">
        <v>22</v>
      </c>
      <c r="E131" s="3" t="s">
        <v>20</v>
      </c>
      <c r="F131">
        <v>0</v>
      </c>
      <c r="G131" t="s">
        <v>969</v>
      </c>
    </row>
    <row r="132" spans="2:7" x14ac:dyDescent="0.15">
      <c r="B132" s="4" t="s">
        <v>624</v>
      </c>
      <c r="C132" s="1"/>
      <c r="D132" s="3" t="s">
        <v>22</v>
      </c>
      <c r="E132" s="3" t="s">
        <v>20</v>
      </c>
      <c r="F132">
        <f>F131</f>
        <v>0</v>
      </c>
      <c r="G132" t="s">
        <v>969</v>
      </c>
    </row>
    <row r="133" spans="2:7" x14ac:dyDescent="0.15">
      <c r="B133" s="4" t="s">
        <v>144</v>
      </c>
      <c r="C133" s="1">
        <v>1</v>
      </c>
      <c r="D133" s="6">
        <v>1.0381944444444444E-2</v>
      </c>
      <c r="E133" s="3" t="s">
        <v>6</v>
      </c>
      <c r="F133">
        <f t="shared" ref="F133:F138" si="8">ROUNDUP((VLOOKUP(G133,$K$5:$N$9,2,FALSE)-D133)*10/VLOOKUP(G133,$K$5:$N$9,3,FALSE)+50,3)</f>
        <v>63.107999999999997</v>
      </c>
      <c r="G133" t="s">
        <v>970</v>
      </c>
    </row>
    <row r="134" spans="2:7" x14ac:dyDescent="0.15">
      <c r="B134" s="4" t="s">
        <v>637</v>
      </c>
      <c r="C134" s="1">
        <v>27</v>
      </c>
      <c r="D134" s="6">
        <v>1.5590277777777778E-2</v>
      </c>
      <c r="E134" s="3" t="s">
        <v>6</v>
      </c>
      <c r="F134">
        <f t="shared" si="8"/>
        <v>55.503</v>
      </c>
      <c r="G134" t="s">
        <v>969</v>
      </c>
    </row>
    <row r="135" spans="2:7" x14ac:dyDescent="0.15">
      <c r="B135" s="4" t="s">
        <v>593</v>
      </c>
      <c r="C135" s="1">
        <v>38</v>
      </c>
      <c r="D135" s="6">
        <v>1.7395833333333336E-2</v>
      </c>
      <c r="E135" s="3" t="s">
        <v>6</v>
      </c>
      <c r="F135">
        <f t="shared" si="8"/>
        <v>52.866</v>
      </c>
      <c r="G135" t="s">
        <v>969</v>
      </c>
    </row>
    <row r="136" spans="2:7" x14ac:dyDescent="0.15">
      <c r="B136" s="4" t="s">
        <v>939</v>
      </c>
      <c r="C136" s="1">
        <v>43</v>
      </c>
      <c r="D136" s="6">
        <v>1.818287037037037E-2</v>
      </c>
      <c r="E136" s="3" t="s">
        <v>6</v>
      </c>
      <c r="F136">
        <f t="shared" si="8"/>
        <v>51.716999999999999</v>
      </c>
      <c r="G136" t="s">
        <v>969</v>
      </c>
    </row>
    <row r="137" spans="2:7" x14ac:dyDescent="0.15">
      <c r="B137" s="4" t="s">
        <v>483</v>
      </c>
      <c r="C137" s="1">
        <v>44</v>
      </c>
      <c r="D137" s="6">
        <v>1.8460648148148146E-2</v>
      </c>
      <c r="E137" s="3" t="s">
        <v>6</v>
      </c>
      <c r="F137">
        <f t="shared" si="8"/>
        <v>51.311</v>
      </c>
      <c r="G137" t="s">
        <v>969</v>
      </c>
    </row>
    <row r="138" spans="2:7" x14ac:dyDescent="0.15">
      <c r="B138" s="4" t="s">
        <v>954</v>
      </c>
      <c r="C138" s="1">
        <v>70</v>
      </c>
      <c r="D138" s="6">
        <v>2.6249999999999999E-2</v>
      </c>
      <c r="E138" s="3" t="s">
        <v>6</v>
      </c>
      <c r="F138">
        <f t="shared" si="8"/>
        <v>39.936</v>
      </c>
      <c r="G138" t="s">
        <v>969</v>
      </c>
    </row>
    <row r="139" spans="2:7" x14ac:dyDescent="0.15">
      <c r="B139" s="4" t="s">
        <v>968</v>
      </c>
      <c r="C139" s="1"/>
      <c r="D139" s="3" t="s">
        <v>22</v>
      </c>
      <c r="E139" s="3" t="s">
        <v>6</v>
      </c>
      <c r="F139">
        <f>F138</f>
        <v>39.936</v>
      </c>
      <c r="G139" t="s">
        <v>969</v>
      </c>
    </row>
    <row r="140" spans="2:7" x14ac:dyDescent="0.15">
      <c r="B140" s="4" t="s">
        <v>541</v>
      </c>
      <c r="C140" s="1"/>
      <c r="D140" s="3" t="s">
        <v>22</v>
      </c>
      <c r="E140" s="3" t="s">
        <v>6</v>
      </c>
      <c r="F140">
        <f>F139</f>
        <v>39.936</v>
      </c>
      <c r="G140" t="s">
        <v>969</v>
      </c>
    </row>
    <row r="141" spans="2:7" x14ac:dyDescent="0.15">
      <c r="B141" s="4" t="s">
        <v>422</v>
      </c>
      <c r="C141" s="1">
        <v>31</v>
      </c>
      <c r="D141" s="6">
        <v>1.621527777777778E-2</v>
      </c>
      <c r="E141" s="3" t="s">
        <v>242</v>
      </c>
      <c r="F141">
        <f>ROUNDUP((VLOOKUP(G141,$K$5:$N$9,2,FALSE)-D141)*10/VLOOKUP(G141,$K$5:$N$9,3,FALSE)+50,3)</f>
        <v>54.589999999999996</v>
      </c>
      <c r="G141" t="s">
        <v>969</v>
      </c>
    </row>
    <row r="142" spans="2:7" x14ac:dyDescent="0.15">
      <c r="B142" s="4" t="s">
        <v>284</v>
      </c>
      <c r="C142" s="1"/>
      <c r="D142" s="3" t="s">
        <v>22</v>
      </c>
      <c r="E142" s="3" t="s">
        <v>242</v>
      </c>
      <c r="F142">
        <f>F141</f>
        <v>54.589999999999996</v>
      </c>
      <c r="G142" t="s">
        <v>969</v>
      </c>
    </row>
    <row r="143" spans="2:7" x14ac:dyDescent="0.15">
      <c r="B143" s="4" t="s">
        <v>951</v>
      </c>
      <c r="C143" s="1">
        <v>67</v>
      </c>
      <c r="D143" s="6">
        <v>2.49537037037037E-2</v>
      </c>
      <c r="E143" s="3" t="s">
        <v>683</v>
      </c>
      <c r="F143">
        <f>ROUNDUP((VLOOKUP(G143,$K$5:$N$9,2,FALSE)-D143)*10/VLOOKUP(G143,$K$5:$N$9,3,FALSE)+50,3)</f>
        <v>41.829000000000001</v>
      </c>
      <c r="G143" t="s">
        <v>969</v>
      </c>
    </row>
    <row r="144" spans="2:7" x14ac:dyDescent="0.15">
      <c r="B144" s="4" t="s">
        <v>961</v>
      </c>
      <c r="C144" s="1"/>
      <c r="D144" s="6">
        <v>3.1990740740740743E-2</v>
      </c>
      <c r="E144" s="3" t="s">
        <v>683</v>
      </c>
      <c r="F144">
        <f>ROUNDUP((VLOOKUP(G144,$K$5:$N$9,2,FALSE)-D144)*10/VLOOKUP(G144,$K$5:$N$9,3,FALSE)+50,3)</f>
        <v>31.553000000000001</v>
      </c>
      <c r="G144" t="s">
        <v>969</v>
      </c>
    </row>
    <row r="145" spans="2:7" x14ac:dyDescent="0.15">
      <c r="B145" s="4" t="s">
        <v>350</v>
      </c>
      <c r="C145" s="1"/>
      <c r="D145" s="3" t="s">
        <v>22</v>
      </c>
      <c r="E145" s="3" t="s">
        <v>683</v>
      </c>
      <c r="F145">
        <f>F144</f>
        <v>31.553000000000001</v>
      </c>
      <c r="G145" t="s">
        <v>969</v>
      </c>
    </row>
    <row r="146" spans="2:7" x14ac:dyDescent="0.15">
      <c r="B146" s="4" t="s">
        <v>772</v>
      </c>
      <c r="C146" s="1">
        <v>66</v>
      </c>
      <c r="D146" s="6">
        <v>2.4571759259259262E-2</v>
      </c>
      <c r="E146" s="3" t="s">
        <v>770</v>
      </c>
      <c r="F146">
        <f t="shared" ref="F146:F160" si="9">ROUNDUP((VLOOKUP(G146,$K$5:$N$9,2,FALSE)-D146)*10/VLOOKUP(G146,$K$5:$N$9,3,FALSE)+50,3)</f>
        <v>42.387</v>
      </c>
      <c r="G146" t="s">
        <v>969</v>
      </c>
    </row>
    <row r="147" spans="2:7" x14ac:dyDescent="0.15">
      <c r="B147" s="4" t="s">
        <v>142</v>
      </c>
      <c r="C147" s="1">
        <v>2</v>
      </c>
      <c r="D147" s="6">
        <v>1.0520833333333333E-2</v>
      </c>
      <c r="E147" s="3" t="s">
        <v>28</v>
      </c>
      <c r="F147">
        <f t="shared" si="9"/>
        <v>62.905999999999999</v>
      </c>
      <c r="G147" t="s">
        <v>970</v>
      </c>
    </row>
    <row r="148" spans="2:7" x14ac:dyDescent="0.15">
      <c r="B148" s="4" t="s">
        <v>184</v>
      </c>
      <c r="C148" s="1">
        <v>12</v>
      </c>
      <c r="D148" s="6">
        <v>1.2141203703703704E-2</v>
      </c>
      <c r="E148" s="3" t="s">
        <v>28</v>
      </c>
      <c r="F148">
        <f t="shared" si="9"/>
        <v>60.538999999999994</v>
      </c>
      <c r="G148" t="s">
        <v>969</v>
      </c>
    </row>
    <row r="149" spans="2:7" x14ac:dyDescent="0.15">
      <c r="B149" s="4" t="s">
        <v>635</v>
      </c>
      <c r="C149" s="1">
        <v>34</v>
      </c>
      <c r="D149" s="6">
        <v>1.6932870370370369E-2</v>
      </c>
      <c r="E149" s="3" t="s">
        <v>28</v>
      </c>
      <c r="F149">
        <f t="shared" si="9"/>
        <v>53.541999999999994</v>
      </c>
      <c r="G149" t="s">
        <v>969</v>
      </c>
    </row>
    <row r="150" spans="2:7" x14ac:dyDescent="0.15">
      <c r="B150" s="4" t="s">
        <v>543</v>
      </c>
      <c r="C150" s="1">
        <v>35</v>
      </c>
      <c r="D150" s="6">
        <v>1.7083333333333336E-2</v>
      </c>
      <c r="E150" s="3" t="s">
        <v>28</v>
      </c>
      <c r="F150">
        <f t="shared" si="9"/>
        <v>53.321999999999996</v>
      </c>
      <c r="G150" t="s">
        <v>969</v>
      </c>
    </row>
    <row r="151" spans="2:7" x14ac:dyDescent="0.15">
      <c r="B151" s="4" t="s">
        <v>943</v>
      </c>
      <c r="C151" s="1">
        <v>52</v>
      </c>
      <c r="D151" s="6">
        <v>2.0671296296296295E-2</v>
      </c>
      <c r="E151" s="3" t="s">
        <v>28</v>
      </c>
      <c r="F151">
        <f t="shared" si="9"/>
        <v>48.082999999999998</v>
      </c>
      <c r="G151" t="s">
        <v>969</v>
      </c>
    </row>
    <row r="152" spans="2:7" x14ac:dyDescent="0.15">
      <c r="B152" s="4" t="s">
        <v>962</v>
      </c>
      <c r="C152" s="1"/>
      <c r="D152" s="6">
        <v>4.4363425925925924E-2</v>
      </c>
      <c r="E152" s="3" t="s">
        <v>28</v>
      </c>
      <c r="F152">
        <f t="shared" si="9"/>
        <v>13.484999999999999</v>
      </c>
      <c r="G152" t="s">
        <v>969</v>
      </c>
    </row>
    <row r="153" spans="2:7" x14ac:dyDescent="0.15">
      <c r="B153" s="4" t="s">
        <v>399</v>
      </c>
      <c r="C153" s="1">
        <v>20</v>
      </c>
      <c r="D153" s="6">
        <v>1.4814814814814814E-2</v>
      </c>
      <c r="E153" s="3" t="s">
        <v>21</v>
      </c>
      <c r="F153">
        <f t="shared" si="9"/>
        <v>56.634999999999998</v>
      </c>
      <c r="G153" t="s">
        <v>969</v>
      </c>
    </row>
    <row r="154" spans="2:7" x14ac:dyDescent="0.15">
      <c r="B154" s="4" t="s">
        <v>662</v>
      </c>
      <c r="C154" s="1">
        <v>48</v>
      </c>
      <c r="D154" s="6">
        <v>1.9479166666666669E-2</v>
      </c>
      <c r="E154" s="3" t="s">
        <v>21</v>
      </c>
      <c r="F154">
        <f t="shared" si="9"/>
        <v>49.823999999999998</v>
      </c>
      <c r="G154" t="s">
        <v>969</v>
      </c>
    </row>
    <row r="155" spans="2:7" x14ac:dyDescent="0.15">
      <c r="B155" s="4" t="s">
        <v>676</v>
      </c>
      <c r="C155" s="1">
        <v>50</v>
      </c>
      <c r="D155" s="6">
        <v>1.9629629629629629E-2</v>
      </c>
      <c r="E155" s="3" t="s">
        <v>21</v>
      </c>
      <c r="F155">
        <f t="shared" si="9"/>
        <v>49.603999999999999</v>
      </c>
      <c r="G155" t="s">
        <v>969</v>
      </c>
    </row>
    <row r="156" spans="2:7" x14ac:dyDescent="0.15">
      <c r="B156" s="4" t="s">
        <v>721</v>
      </c>
      <c r="C156" s="1">
        <v>57</v>
      </c>
      <c r="D156" s="6">
        <v>2.1851851851851848E-2</v>
      </c>
      <c r="E156" s="3" t="s">
        <v>21</v>
      </c>
      <c r="F156">
        <f t="shared" si="9"/>
        <v>46.358999999999995</v>
      </c>
      <c r="G156" t="s">
        <v>969</v>
      </c>
    </row>
    <row r="157" spans="2:7" x14ac:dyDescent="0.15">
      <c r="B157" s="4" t="s">
        <v>717</v>
      </c>
      <c r="C157" s="1">
        <v>62</v>
      </c>
      <c r="D157" s="6">
        <v>2.3634259259259258E-2</v>
      </c>
      <c r="E157" s="3" t="s">
        <v>21</v>
      </c>
      <c r="F157">
        <f t="shared" si="9"/>
        <v>43.756</v>
      </c>
      <c r="G157" t="s">
        <v>969</v>
      </c>
    </row>
    <row r="158" spans="2:7" x14ac:dyDescent="0.15">
      <c r="B158" s="4" t="s">
        <v>581</v>
      </c>
      <c r="C158" s="1">
        <v>63</v>
      </c>
      <c r="D158" s="6">
        <v>2.3796296296296298E-2</v>
      </c>
      <c r="E158" s="3" t="s">
        <v>21</v>
      </c>
      <c r="F158">
        <f t="shared" si="9"/>
        <v>43.518999999999998</v>
      </c>
      <c r="G158" t="s">
        <v>969</v>
      </c>
    </row>
    <row r="159" spans="2:7" x14ac:dyDescent="0.15">
      <c r="B159" s="4" t="s">
        <v>604</v>
      </c>
      <c r="C159" s="1">
        <v>75</v>
      </c>
      <c r="D159" s="6">
        <v>2.8321759259259258E-2</v>
      </c>
      <c r="E159" s="3" t="s">
        <v>21</v>
      </c>
      <c r="F159">
        <f t="shared" si="9"/>
        <v>36.910999999999994</v>
      </c>
      <c r="G159" t="s">
        <v>969</v>
      </c>
    </row>
    <row r="160" spans="2:7" x14ac:dyDescent="0.15">
      <c r="B160" s="4" t="s">
        <v>674</v>
      </c>
      <c r="C160" s="1">
        <v>76</v>
      </c>
      <c r="D160" s="6">
        <v>2.9166666666666664E-2</v>
      </c>
      <c r="E160" s="3" t="s">
        <v>21</v>
      </c>
      <c r="F160">
        <f t="shared" si="9"/>
        <v>35.677</v>
      </c>
      <c r="G160" t="s">
        <v>969</v>
      </c>
    </row>
    <row r="161" spans="2:7" x14ac:dyDescent="0.15">
      <c r="B161" s="4" t="s">
        <v>756</v>
      </c>
      <c r="C161" s="1"/>
      <c r="D161" s="3" t="s">
        <v>22</v>
      </c>
      <c r="E161" s="3" t="s">
        <v>21</v>
      </c>
      <c r="F161">
        <f>F160</f>
        <v>35.677</v>
      </c>
      <c r="G161" t="s">
        <v>969</v>
      </c>
    </row>
    <row r="162" spans="2:7" x14ac:dyDescent="0.15">
      <c r="B162" s="4" t="s">
        <v>636</v>
      </c>
      <c r="C162" s="1"/>
      <c r="D162" s="3" t="s">
        <v>22</v>
      </c>
      <c r="E162" s="3" t="s">
        <v>21</v>
      </c>
      <c r="F162">
        <f>F161</f>
        <v>35.677</v>
      </c>
      <c r="G162" t="s">
        <v>969</v>
      </c>
    </row>
    <row r="163" spans="2:7" x14ac:dyDescent="0.15">
      <c r="B163" s="4" t="s">
        <v>198</v>
      </c>
      <c r="C163" s="1">
        <v>5</v>
      </c>
      <c r="D163" s="6">
        <v>1.1319444444444444E-2</v>
      </c>
      <c r="E163" s="3" t="s">
        <v>4</v>
      </c>
      <c r="F163">
        <f>ROUNDUP((VLOOKUP(G163,$K$5:$N$9,2,FALSE)-D163)*10/VLOOKUP(G163,$K$5:$N$9,3,FALSE)+50,3)</f>
        <v>61.738999999999997</v>
      </c>
      <c r="G163" t="s">
        <v>969</v>
      </c>
    </row>
    <row r="164" spans="2:7" x14ac:dyDescent="0.15">
      <c r="B164" s="4" t="s">
        <v>169</v>
      </c>
      <c r="C164" s="1">
        <v>14</v>
      </c>
      <c r="D164" s="6">
        <v>1.2592592592592593E-2</v>
      </c>
      <c r="E164" s="3" t="s">
        <v>4</v>
      </c>
      <c r="F164">
        <f>ROUNDUP((VLOOKUP(G164,$K$5:$N$9,2,FALSE)-D164)*10/VLOOKUP(G164,$K$5:$N$9,3,FALSE)+50,3)</f>
        <v>59.879999999999995</v>
      </c>
      <c r="G164" t="s">
        <v>969</v>
      </c>
    </row>
    <row r="165" spans="2:7" x14ac:dyDescent="0.15">
      <c r="B165" s="4" t="s">
        <v>567</v>
      </c>
      <c r="C165" s="1">
        <v>15</v>
      </c>
      <c r="D165" s="6">
        <v>1.2662037037037039E-2</v>
      </c>
      <c r="E165" s="3" t="s">
        <v>4</v>
      </c>
      <c r="F165">
        <f>ROUNDUP((VLOOKUP(G165,$K$5:$N$9,2,FALSE)-D165)*10/VLOOKUP(G165,$K$5:$N$9,3,FALSE)+50,3)</f>
        <v>59.778999999999996</v>
      </c>
      <c r="G165" t="s">
        <v>969</v>
      </c>
    </row>
    <row r="166" spans="2:7" x14ac:dyDescent="0.15">
      <c r="B166" s="4" t="s">
        <v>211</v>
      </c>
      <c r="C166" s="1">
        <v>19</v>
      </c>
      <c r="D166" s="6">
        <v>1.3680555555555555E-2</v>
      </c>
      <c r="E166" s="3" t="s">
        <v>4</v>
      </c>
      <c r="F166">
        <f>ROUNDUP((VLOOKUP(G166,$K$5:$N$9,2,FALSE)-D166)*10/VLOOKUP(G166,$K$5:$N$9,3,FALSE)+50,3)</f>
        <v>58.290999999999997</v>
      </c>
      <c r="G166" t="s">
        <v>969</v>
      </c>
    </row>
    <row r="167" spans="2:7" x14ac:dyDescent="0.15">
      <c r="B167" s="4" t="s">
        <v>771</v>
      </c>
      <c r="C167" s="1"/>
      <c r="D167" s="3" t="s">
        <v>22</v>
      </c>
      <c r="E167" s="3" t="s">
        <v>4</v>
      </c>
      <c r="F167">
        <f>F166</f>
        <v>58.290999999999997</v>
      </c>
      <c r="G167" t="s">
        <v>969</v>
      </c>
    </row>
    <row r="168" spans="2:7" x14ac:dyDescent="0.15">
      <c r="B168" s="4" t="s">
        <v>561</v>
      </c>
      <c r="C168" s="1"/>
      <c r="D168" s="3" t="s">
        <v>22</v>
      </c>
      <c r="E168" s="3" t="s">
        <v>4</v>
      </c>
      <c r="F168">
        <f>F167</f>
        <v>58.290999999999997</v>
      </c>
      <c r="G168" t="s">
        <v>969</v>
      </c>
    </row>
    <row r="169" spans="2:7" x14ac:dyDescent="0.15">
      <c r="B169" s="4" t="s">
        <v>503</v>
      </c>
      <c r="C169" s="1">
        <v>21</v>
      </c>
      <c r="D169" s="6">
        <v>1.4953703703703705E-2</v>
      </c>
      <c r="E169" s="3" t="s">
        <v>14</v>
      </c>
      <c r="F169">
        <f t="shared" ref="F169:F180" si="10">ROUNDUP((VLOOKUP(G169,$K$5:$N$9,2,FALSE)-D169)*10/VLOOKUP(G169,$K$5:$N$9,3,FALSE)+50,3)</f>
        <v>56.431999999999995</v>
      </c>
      <c r="G169" t="s">
        <v>969</v>
      </c>
    </row>
    <row r="170" spans="2:7" x14ac:dyDescent="0.15">
      <c r="B170" s="4" t="s">
        <v>696</v>
      </c>
      <c r="C170" s="1">
        <v>33</v>
      </c>
      <c r="D170" s="6">
        <v>1.6527777777777777E-2</v>
      </c>
      <c r="E170" s="3" t="s">
        <v>14</v>
      </c>
      <c r="F170">
        <f t="shared" si="10"/>
        <v>54.134</v>
      </c>
      <c r="G170" t="s">
        <v>969</v>
      </c>
    </row>
    <row r="171" spans="2:7" x14ac:dyDescent="0.15">
      <c r="B171" s="4" t="s">
        <v>708</v>
      </c>
      <c r="C171" s="1">
        <v>39</v>
      </c>
      <c r="D171" s="6">
        <v>1.7604166666666667E-2</v>
      </c>
      <c r="E171" s="3" t="s">
        <v>14</v>
      </c>
      <c r="F171">
        <f t="shared" si="10"/>
        <v>52.561999999999998</v>
      </c>
      <c r="G171" t="s">
        <v>969</v>
      </c>
    </row>
    <row r="172" spans="2:7" x14ac:dyDescent="0.15">
      <c r="B172" s="4" t="s">
        <v>352</v>
      </c>
      <c r="C172" s="1">
        <v>40</v>
      </c>
      <c r="D172" s="6">
        <v>1.7685185185185182E-2</v>
      </c>
      <c r="E172" s="3" t="s">
        <v>14</v>
      </c>
      <c r="F172">
        <f t="shared" si="10"/>
        <v>52.443999999999996</v>
      </c>
      <c r="G172" t="s">
        <v>969</v>
      </c>
    </row>
    <row r="173" spans="2:7" x14ac:dyDescent="0.15">
      <c r="B173" s="4" t="s">
        <v>940</v>
      </c>
      <c r="C173" s="1">
        <v>46</v>
      </c>
      <c r="D173" s="6">
        <v>1.9282407407407408E-2</v>
      </c>
      <c r="E173" s="3" t="s">
        <v>14</v>
      </c>
      <c r="F173">
        <f t="shared" si="10"/>
        <v>50.110999999999997</v>
      </c>
      <c r="G173" t="s">
        <v>969</v>
      </c>
    </row>
    <row r="174" spans="2:7" x14ac:dyDescent="0.15">
      <c r="B174" s="4" t="s">
        <v>941</v>
      </c>
      <c r="C174" s="1">
        <v>47</v>
      </c>
      <c r="D174" s="6">
        <v>1.9467592592592595E-2</v>
      </c>
      <c r="E174" s="3" t="s">
        <v>14</v>
      </c>
      <c r="F174">
        <f t="shared" si="10"/>
        <v>49.841000000000001</v>
      </c>
      <c r="G174" t="s">
        <v>969</v>
      </c>
    </row>
    <row r="175" spans="2:7" x14ac:dyDescent="0.15">
      <c r="B175" s="4" t="s">
        <v>945</v>
      </c>
      <c r="C175" s="1">
        <v>55</v>
      </c>
      <c r="D175" s="6">
        <v>2.0983796296296296E-2</v>
      </c>
      <c r="E175" s="3" t="s">
        <v>14</v>
      </c>
      <c r="F175">
        <f t="shared" si="10"/>
        <v>47.626999999999995</v>
      </c>
      <c r="G175" t="s">
        <v>969</v>
      </c>
    </row>
    <row r="176" spans="2:7" x14ac:dyDescent="0.15">
      <c r="B176" s="4" t="s">
        <v>949</v>
      </c>
      <c r="C176" s="1">
        <v>64</v>
      </c>
      <c r="D176" s="6">
        <v>2.3912037037037034E-2</v>
      </c>
      <c r="E176" s="3" t="s">
        <v>14</v>
      </c>
      <c r="F176">
        <f t="shared" si="10"/>
        <v>43.349999999999994</v>
      </c>
      <c r="G176" t="s">
        <v>969</v>
      </c>
    </row>
    <row r="177" spans="2:7" x14ac:dyDescent="0.15">
      <c r="B177" s="4" t="s">
        <v>950</v>
      </c>
      <c r="C177" s="1">
        <v>65</v>
      </c>
      <c r="D177" s="6">
        <v>2.4537037037037038E-2</v>
      </c>
      <c r="E177" s="3" t="s">
        <v>14</v>
      </c>
      <c r="F177">
        <f t="shared" si="10"/>
        <v>42.437999999999995</v>
      </c>
      <c r="G177" t="s">
        <v>969</v>
      </c>
    </row>
    <row r="178" spans="2:7" x14ac:dyDescent="0.15">
      <c r="B178" s="4" t="s">
        <v>956</v>
      </c>
      <c r="C178" s="1">
        <v>72</v>
      </c>
      <c r="D178" s="6">
        <v>2.7291666666666662E-2</v>
      </c>
      <c r="E178" s="3" t="s">
        <v>14</v>
      </c>
      <c r="F178">
        <f t="shared" si="10"/>
        <v>38.414999999999999</v>
      </c>
      <c r="G178" t="s">
        <v>969</v>
      </c>
    </row>
    <row r="179" spans="2:7" x14ac:dyDescent="0.15">
      <c r="B179" s="4" t="s">
        <v>958</v>
      </c>
      <c r="C179" s="1">
        <v>74</v>
      </c>
      <c r="D179" s="6">
        <v>2.7893518518518515E-2</v>
      </c>
      <c r="E179" s="3" t="s">
        <v>14</v>
      </c>
      <c r="F179">
        <f t="shared" si="10"/>
        <v>37.535999999999994</v>
      </c>
      <c r="G179" t="s">
        <v>969</v>
      </c>
    </row>
    <row r="180" spans="2:7" x14ac:dyDescent="0.15">
      <c r="B180" s="4" t="s">
        <v>960</v>
      </c>
      <c r="C180" s="1">
        <v>78</v>
      </c>
      <c r="D180" s="6">
        <v>2.9988425925925922E-2</v>
      </c>
      <c r="E180" s="3" t="s">
        <v>14</v>
      </c>
      <c r="F180">
        <f t="shared" si="10"/>
        <v>34.476999999999997</v>
      </c>
      <c r="G180" t="s">
        <v>969</v>
      </c>
    </row>
    <row r="181" spans="2:7" x14ac:dyDescent="0.15">
      <c r="B181" s="4" t="s">
        <v>964</v>
      </c>
      <c r="C181" s="1"/>
      <c r="D181" s="3" t="s">
        <v>22</v>
      </c>
      <c r="E181" s="3" t="s">
        <v>14</v>
      </c>
      <c r="F181">
        <f>F180</f>
        <v>34.476999999999997</v>
      </c>
      <c r="G181" t="s">
        <v>969</v>
      </c>
    </row>
    <row r="182" spans="2:7" x14ac:dyDescent="0.15">
      <c r="B182" s="4" t="s">
        <v>282</v>
      </c>
      <c r="C182" s="1"/>
      <c r="D182" s="3" t="s">
        <v>22</v>
      </c>
      <c r="E182" s="3" t="s">
        <v>14</v>
      </c>
      <c r="F182">
        <f>F181</f>
        <v>34.476999999999997</v>
      </c>
      <c r="G182" t="s">
        <v>969</v>
      </c>
    </row>
    <row r="183" spans="2:7" x14ac:dyDescent="0.15">
      <c r="B183" s="4" t="s">
        <v>163</v>
      </c>
      <c r="C183" s="1">
        <v>10</v>
      </c>
      <c r="D183" s="6">
        <v>1.2060185185185186E-2</v>
      </c>
      <c r="E183" s="3" t="s">
        <v>10</v>
      </c>
      <c r="F183">
        <f t="shared" ref="F183:F202" si="11">ROUNDUP((VLOOKUP(G183,$K$5:$N$9,2,FALSE)-D183)*10/VLOOKUP(G183,$K$5:$N$9,3,FALSE)+50,3)</f>
        <v>60.657999999999994</v>
      </c>
      <c r="G183" t="s">
        <v>969</v>
      </c>
    </row>
    <row r="184" spans="2:7" x14ac:dyDescent="0.15">
      <c r="B184" s="4" t="s">
        <v>166</v>
      </c>
      <c r="C184" s="1">
        <v>11</v>
      </c>
      <c r="D184" s="6">
        <v>1.2129629629629629E-2</v>
      </c>
      <c r="E184" s="3" t="s">
        <v>10</v>
      </c>
      <c r="F184">
        <f t="shared" si="11"/>
        <v>60.555999999999997</v>
      </c>
      <c r="G184" t="s">
        <v>969</v>
      </c>
    </row>
    <row r="185" spans="2:7" x14ac:dyDescent="0.15">
      <c r="B185" s="4" t="s">
        <v>504</v>
      </c>
      <c r="C185" s="1">
        <v>22</v>
      </c>
      <c r="D185" s="6">
        <v>1.5104166666666667E-2</v>
      </c>
      <c r="E185" s="3" t="s">
        <v>10</v>
      </c>
      <c r="F185">
        <f t="shared" si="11"/>
        <v>56.213000000000001</v>
      </c>
      <c r="G185" t="s">
        <v>969</v>
      </c>
    </row>
    <row r="186" spans="2:7" x14ac:dyDescent="0.15">
      <c r="B186" s="4" t="s">
        <v>423</v>
      </c>
      <c r="C186" s="1">
        <v>25</v>
      </c>
      <c r="D186" s="6">
        <v>1.5347222222222222E-2</v>
      </c>
      <c r="E186" s="3" t="s">
        <v>10</v>
      </c>
      <c r="F186">
        <f t="shared" si="11"/>
        <v>55.857999999999997</v>
      </c>
      <c r="G186" t="s">
        <v>969</v>
      </c>
    </row>
    <row r="187" spans="2:7" x14ac:dyDescent="0.15">
      <c r="B187" s="4" t="s">
        <v>538</v>
      </c>
      <c r="C187" s="1">
        <v>26</v>
      </c>
      <c r="D187" s="6">
        <v>1.5578703703703704E-2</v>
      </c>
      <c r="E187" s="3" t="s">
        <v>10</v>
      </c>
      <c r="F187">
        <f t="shared" si="11"/>
        <v>55.519999999999996</v>
      </c>
      <c r="G187" t="s">
        <v>969</v>
      </c>
    </row>
    <row r="188" spans="2:7" x14ac:dyDescent="0.15">
      <c r="B188" s="4" t="s">
        <v>221</v>
      </c>
      <c r="C188" s="1">
        <v>28</v>
      </c>
      <c r="D188" s="6">
        <v>1.5763888888888886E-2</v>
      </c>
      <c r="E188" s="3" t="s">
        <v>10</v>
      </c>
      <c r="F188">
        <f t="shared" si="11"/>
        <v>55.248999999999995</v>
      </c>
      <c r="G188" t="s">
        <v>969</v>
      </c>
    </row>
    <row r="189" spans="2:7" x14ac:dyDescent="0.15">
      <c r="B189" s="4" t="s">
        <v>650</v>
      </c>
      <c r="C189" s="1">
        <v>32</v>
      </c>
      <c r="D189" s="6">
        <v>1.6435185185185188E-2</v>
      </c>
      <c r="E189" s="3" t="s">
        <v>10</v>
      </c>
      <c r="F189">
        <f t="shared" si="11"/>
        <v>54.268999999999998</v>
      </c>
      <c r="G189" t="s">
        <v>969</v>
      </c>
    </row>
    <row r="190" spans="2:7" x14ac:dyDescent="0.15">
      <c r="B190" s="4" t="s">
        <v>710</v>
      </c>
      <c r="C190" s="1">
        <v>45</v>
      </c>
      <c r="D190" s="6">
        <v>1.861111111111111E-2</v>
      </c>
      <c r="E190" s="3" t="s">
        <v>10</v>
      </c>
      <c r="F190">
        <f t="shared" si="11"/>
        <v>51.091000000000001</v>
      </c>
      <c r="G190" t="s">
        <v>969</v>
      </c>
    </row>
    <row r="191" spans="2:7" x14ac:dyDescent="0.15">
      <c r="B191" s="4" t="s">
        <v>715</v>
      </c>
      <c r="C191" s="1">
        <v>49</v>
      </c>
      <c r="D191" s="6">
        <v>1.9583333333333331E-2</v>
      </c>
      <c r="E191" s="3" t="s">
        <v>10</v>
      </c>
      <c r="F191">
        <f t="shared" si="11"/>
        <v>49.671999999999997</v>
      </c>
      <c r="G191" t="s">
        <v>969</v>
      </c>
    </row>
    <row r="192" spans="2:7" x14ac:dyDescent="0.15">
      <c r="B192" s="4" t="s">
        <v>942</v>
      </c>
      <c r="C192" s="1">
        <v>51</v>
      </c>
      <c r="D192" s="6">
        <v>1.9675925925925927E-2</v>
      </c>
      <c r="E192" s="3" t="s">
        <v>10</v>
      </c>
      <c r="F192">
        <f t="shared" si="11"/>
        <v>49.535999999999994</v>
      </c>
      <c r="G192" t="s">
        <v>969</v>
      </c>
    </row>
    <row r="193" spans="2:7" x14ac:dyDescent="0.15">
      <c r="B193" s="4" t="s">
        <v>605</v>
      </c>
      <c r="C193" s="1">
        <v>52</v>
      </c>
      <c r="D193" s="6">
        <v>2.0671296296296295E-2</v>
      </c>
      <c r="E193" s="3" t="s">
        <v>10</v>
      </c>
      <c r="F193">
        <f t="shared" si="11"/>
        <v>48.082999999999998</v>
      </c>
      <c r="G193" t="s">
        <v>969</v>
      </c>
    </row>
    <row r="194" spans="2:7" x14ac:dyDescent="0.15">
      <c r="B194" s="4" t="s">
        <v>876</v>
      </c>
      <c r="C194" s="1">
        <v>58</v>
      </c>
      <c r="D194" s="6">
        <v>2.2430555555555554E-2</v>
      </c>
      <c r="E194" s="3" t="s">
        <v>10</v>
      </c>
      <c r="F194">
        <f t="shared" si="11"/>
        <v>45.513999999999996</v>
      </c>
      <c r="G194" t="s">
        <v>969</v>
      </c>
    </row>
    <row r="195" spans="2:7" x14ac:dyDescent="0.15">
      <c r="B195" s="4" t="s">
        <v>946</v>
      </c>
      <c r="C195" s="1">
        <v>59</v>
      </c>
      <c r="D195" s="6">
        <v>2.2743055555555555E-2</v>
      </c>
      <c r="E195" s="3" t="s">
        <v>10</v>
      </c>
      <c r="F195">
        <f t="shared" si="11"/>
        <v>45.056999999999995</v>
      </c>
      <c r="G195" t="s">
        <v>969</v>
      </c>
    </row>
    <row r="196" spans="2:7" x14ac:dyDescent="0.15">
      <c r="B196" s="4" t="s">
        <v>947</v>
      </c>
      <c r="C196" s="1">
        <v>60</v>
      </c>
      <c r="D196" s="6">
        <v>2.3194444444444445E-2</v>
      </c>
      <c r="E196" s="3" t="s">
        <v>10</v>
      </c>
      <c r="F196">
        <f t="shared" si="11"/>
        <v>44.397999999999996</v>
      </c>
      <c r="G196" t="s">
        <v>969</v>
      </c>
    </row>
    <row r="197" spans="2:7" x14ac:dyDescent="0.15">
      <c r="B197" s="4" t="s">
        <v>948</v>
      </c>
      <c r="C197" s="1">
        <v>61</v>
      </c>
      <c r="D197" s="6">
        <v>2.3483796296296298E-2</v>
      </c>
      <c r="E197" s="3" t="s">
        <v>10</v>
      </c>
      <c r="F197">
        <f t="shared" si="11"/>
        <v>43.975999999999999</v>
      </c>
      <c r="G197" t="s">
        <v>969</v>
      </c>
    </row>
    <row r="198" spans="2:7" x14ac:dyDescent="0.15">
      <c r="B198" s="4" t="s">
        <v>952</v>
      </c>
      <c r="C198" s="1">
        <v>68</v>
      </c>
      <c r="D198" s="6">
        <v>2.5486111111111112E-2</v>
      </c>
      <c r="E198" s="3" t="s">
        <v>10</v>
      </c>
      <c r="F198">
        <f t="shared" si="11"/>
        <v>41.052</v>
      </c>
      <c r="G198" t="s">
        <v>969</v>
      </c>
    </row>
    <row r="199" spans="2:7" x14ac:dyDescent="0.15">
      <c r="B199" s="4" t="s">
        <v>955</v>
      </c>
      <c r="C199" s="1">
        <v>71</v>
      </c>
      <c r="D199" s="6">
        <v>2.7245370370370368E-2</v>
      </c>
      <c r="E199" s="3" t="s">
        <v>10</v>
      </c>
      <c r="F199">
        <f t="shared" si="11"/>
        <v>38.482999999999997</v>
      </c>
      <c r="G199" t="s">
        <v>969</v>
      </c>
    </row>
    <row r="200" spans="2:7" x14ac:dyDescent="0.15">
      <c r="B200" s="4" t="s">
        <v>957</v>
      </c>
      <c r="C200" s="1">
        <v>73</v>
      </c>
      <c r="D200" s="6">
        <v>2.7534722222222221E-2</v>
      </c>
      <c r="E200" s="3" t="s">
        <v>10</v>
      </c>
      <c r="F200">
        <f t="shared" si="11"/>
        <v>38.059999999999995</v>
      </c>
      <c r="G200" t="s">
        <v>969</v>
      </c>
    </row>
    <row r="201" spans="2:7" x14ac:dyDescent="0.15">
      <c r="B201" s="4" t="s">
        <v>959</v>
      </c>
      <c r="C201" s="1">
        <v>77</v>
      </c>
      <c r="D201" s="6">
        <v>2.9525462962962962E-2</v>
      </c>
      <c r="E201" s="3" t="s">
        <v>10</v>
      </c>
      <c r="F201">
        <f t="shared" si="11"/>
        <v>35.152999999999999</v>
      </c>
      <c r="G201" t="s">
        <v>969</v>
      </c>
    </row>
    <row r="202" spans="2:7" x14ac:dyDescent="0.15">
      <c r="B202" s="4" t="s">
        <v>963</v>
      </c>
      <c r="C202" s="1"/>
      <c r="D202" s="6">
        <v>4.6620370370370368E-2</v>
      </c>
      <c r="E202" s="3" t="s">
        <v>10</v>
      </c>
      <c r="F202">
        <f t="shared" si="11"/>
        <v>10.189</v>
      </c>
      <c r="G202" t="s">
        <v>969</v>
      </c>
    </row>
    <row r="203" spans="2:7" x14ac:dyDescent="0.15">
      <c r="B203" s="4" t="s">
        <v>965</v>
      </c>
      <c r="C203" s="1"/>
      <c r="D203" s="3" t="s">
        <v>22</v>
      </c>
      <c r="E203" s="3" t="s">
        <v>10</v>
      </c>
      <c r="F203">
        <f>F202</f>
        <v>10.189</v>
      </c>
      <c r="G203" t="s">
        <v>969</v>
      </c>
    </row>
    <row r="204" spans="2:7" x14ac:dyDescent="0.15">
      <c r="B204" s="4" t="s">
        <v>966</v>
      </c>
      <c r="C204" s="1"/>
      <c r="D204" s="3" t="s">
        <v>22</v>
      </c>
      <c r="E204" s="3" t="s">
        <v>10</v>
      </c>
      <c r="F204">
        <f>F203</f>
        <v>10.189</v>
      </c>
      <c r="G204" t="s">
        <v>969</v>
      </c>
    </row>
    <row r="205" spans="2:7" x14ac:dyDescent="0.15">
      <c r="B205" s="4" t="s">
        <v>602</v>
      </c>
      <c r="C205" s="1"/>
      <c r="D205" s="3" t="s">
        <v>22</v>
      </c>
      <c r="E205" s="3" t="s">
        <v>10</v>
      </c>
      <c r="F205">
        <f>F204</f>
        <v>10.189</v>
      </c>
      <c r="G205" t="s">
        <v>969</v>
      </c>
    </row>
    <row r="206" spans="2:7" x14ac:dyDescent="0.15">
      <c r="B206" s="4" t="s">
        <v>967</v>
      </c>
      <c r="C206" s="1"/>
      <c r="D206" s="3" t="s">
        <v>22</v>
      </c>
      <c r="E206" s="3" t="s">
        <v>10</v>
      </c>
      <c r="F206">
        <f>F205</f>
        <v>10.189</v>
      </c>
      <c r="G206" t="s">
        <v>969</v>
      </c>
    </row>
    <row r="207" spans="2:7" x14ac:dyDescent="0.15">
      <c r="B207" s="4" t="s">
        <v>188</v>
      </c>
      <c r="C207" s="1">
        <v>3</v>
      </c>
      <c r="D207" s="6">
        <v>1.1168981481481481E-2</v>
      </c>
      <c r="E207" s="3" t="s">
        <v>5</v>
      </c>
      <c r="F207">
        <f t="shared" ref="F207:F220" si="12">ROUNDUP((VLOOKUP(G207,$K$5:$N$9,2,FALSE)-D207)*10/VLOOKUP(G207,$K$5:$N$9,3,FALSE)+50,3)</f>
        <v>61.958999999999996</v>
      </c>
      <c r="G207" t="s">
        <v>969</v>
      </c>
    </row>
    <row r="208" spans="2:7" x14ac:dyDescent="0.15">
      <c r="B208" s="4" t="s">
        <v>159</v>
      </c>
      <c r="C208" s="1">
        <v>4</v>
      </c>
      <c r="D208" s="6">
        <v>1.1249999999999998E-2</v>
      </c>
      <c r="E208" s="3" t="s">
        <v>5</v>
      </c>
      <c r="F208">
        <f t="shared" si="12"/>
        <v>61.841000000000001</v>
      </c>
      <c r="G208" t="s">
        <v>969</v>
      </c>
    </row>
    <row r="209" spans="2:7" x14ac:dyDescent="0.15">
      <c r="B209" s="4" t="s">
        <v>190</v>
      </c>
      <c r="C209" s="1">
        <v>6</v>
      </c>
      <c r="D209" s="6">
        <v>1.1585648148148149E-2</v>
      </c>
      <c r="E209" s="3" t="s">
        <v>5</v>
      </c>
      <c r="F209">
        <f t="shared" si="12"/>
        <v>61.350999999999999</v>
      </c>
      <c r="G209" t="s">
        <v>969</v>
      </c>
    </row>
    <row r="210" spans="2:7" x14ac:dyDescent="0.15">
      <c r="B210" s="4" t="s">
        <v>170</v>
      </c>
      <c r="C210" s="1">
        <v>7</v>
      </c>
      <c r="D210" s="6">
        <v>1.1678240740740741E-2</v>
      </c>
      <c r="E210" s="3" t="s">
        <v>5</v>
      </c>
      <c r="F210">
        <f t="shared" si="12"/>
        <v>61.214999999999996</v>
      </c>
      <c r="G210" t="s">
        <v>969</v>
      </c>
    </row>
    <row r="211" spans="2:7" x14ac:dyDescent="0.15">
      <c r="B211" s="4" t="s">
        <v>172</v>
      </c>
      <c r="C211" s="1">
        <v>9</v>
      </c>
      <c r="D211" s="6">
        <v>1.2002314814814815E-2</v>
      </c>
      <c r="E211" s="3" t="s">
        <v>5</v>
      </c>
      <c r="F211">
        <f t="shared" si="12"/>
        <v>60.741999999999997</v>
      </c>
      <c r="G211" t="s">
        <v>969</v>
      </c>
    </row>
    <row r="212" spans="2:7" x14ac:dyDescent="0.15">
      <c r="B212" s="4" t="s">
        <v>157</v>
      </c>
      <c r="C212" s="1">
        <v>13</v>
      </c>
      <c r="D212" s="6">
        <v>1.2465277777777777E-2</v>
      </c>
      <c r="E212" s="3" t="s">
        <v>5</v>
      </c>
      <c r="F212">
        <f t="shared" si="12"/>
        <v>60.065999999999995</v>
      </c>
      <c r="G212" t="s">
        <v>969</v>
      </c>
    </row>
    <row r="213" spans="2:7" x14ac:dyDescent="0.15">
      <c r="B213" s="4" t="s">
        <v>414</v>
      </c>
      <c r="C213" s="1">
        <v>16</v>
      </c>
      <c r="D213" s="6">
        <v>1.2939814814814814E-2</v>
      </c>
      <c r="E213" s="3" t="s">
        <v>5</v>
      </c>
      <c r="F213">
        <f t="shared" si="12"/>
        <v>59.372999999999998</v>
      </c>
      <c r="G213" t="s">
        <v>969</v>
      </c>
    </row>
    <row r="214" spans="2:7" x14ac:dyDescent="0.15">
      <c r="B214" s="4" t="s">
        <v>647</v>
      </c>
      <c r="C214" s="1">
        <v>23</v>
      </c>
      <c r="D214" s="6">
        <v>1.5150462962962963E-2</v>
      </c>
      <c r="E214" s="3" t="s">
        <v>5</v>
      </c>
      <c r="F214">
        <f t="shared" si="12"/>
        <v>56.144999999999996</v>
      </c>
      <c r="G214" t="s">
        <v>969</v>
      </c>
    </row>
    <row r="215" spans="2:7" x14ac:dyDescent="0.15">
      <c r="B215" s="4" t="s">
        <v>338</v>
      </c>
      <c r="C215" s="1">
        <v>24</v>
      </c>
      <c r="D215" s="6">
        <v>1.5289351851851851E-2</v>
      </c>
      <c r="E215" s="3" t="s">
        <v>5</v>
      </c>
      <c r="F215">
        <f t="shared" si="12"/>
        <v>55.942</v>
      </c>
      <c r="G215" t="s">
        <v>969</v>
      </c>
    </row>
    <row r="216" spans="2:7" x14ac:dyDescent="0.15">
      <c r="B216" s="4" t="s">
        <v>690</v>
      </c>
      <c r="C216" s="1">
        <v>30</v>
      </c>
      <c r="D216" s="6">
        <v>1.5868055555555555E-2</v>
      </c>
      <c r="E216" s="3" t="s">
        <v>5</v>
      </c>
      <c r="F216">
        <f t="shared" si="12"/>
        <v>55.096999999999994</v>
      </c>
      <c r="G216" t="s">
        <v>969</v>
      </c>
    </row>
    <row r="217" spans="2:7" x14ac:dyDescent="0.15">
      <c r="B217" s="4" t="s">
        <v>937</v>
      </c>
      <c r="C217" s="1">
        <v>36</v>
      </c>
      <c r="D217" s="6">
        <v>1.7164351851851851E-2</v>
      </c>
      <c r="E217" s="3" t="s">
        <v>5</v>
      </c>
      <c r="F217">
        <f t="shared" si="12"/>
        <v>53.204000000000001</v>
      </c>
      <c r="G217" t="s">
        <v>969</v>
      </c>
    </row>
    <row r="218" spans="2:7" x14ac:dyDescent="0.15">
      <c r="B218" s="4" t="s">
        <v>938</v>
      </c>
      <c r="C218" s="1">
        <v>37</v>
      </c>
      <c r="D218" s="6">
        <v>1.7245370370370369E-2</v>
      </c>
      <c r="E218" s="3" t="s">
        <v>5</v>
      </c>
      <c r="F218">
        <f t="shared" si="12"/>
        <v>53.085999999999999</v>
      </c>
      <c r="G218" t="s">
        <v>969</v>
      </c>
    </row>
    <row r="219" spans="2:7" x14ac:dyDescent="0.15">
      <c r="B219" s="4" t="s">
        <v>393</v>
      </c>
      <c r="C219" s="1">
        <v>42</v>
      </c>
      <c r="D219" s="6">
        <v>1.8043981481481484E-2</v>
      </c>
      <c r="E219" s="3" t="s">
        <v>5</v>
      </c>
      <c r="F219">
        <f t="shared" si="12"/>
        <v>51.919999999999995</v>
      </c>
      <c r="G219" t="s">
        <v>969</v>
      </c>
    </row>
    <row r="220" spans="2:7" x14ac:dyDescent="0.15">
      <c r="B220" s="4" t="s">
        <v>165</v>
      </c>
      <c r="C220" s="1">
        <v>7</v>
      </c>
      <c r="D220" s="6">
        <v>1.1678240740740741E-2</v>
      </c>
      <c r="E220" s="3" t="s">
        <v>16</v>
      </c>
      <c r="F220">
        <f t="shared" si="12"/>
        <v>61.214999999999996</v>
      </c>
      <c r="G220" t="s">
        <v>969</v>
      </c>
    </row>
    <row r="221" spans="2:7" x14ac:dyDescent="0.15">
      <c r="B221" s="4" t="s">
        <v>528</v>
      </c>
      <c r="C221" s="1"/>
      <c r="D221" s="3" t="s">
        <v>22</v>
      </c>
      <c r="E221" s="3" t="s">
        <v>16</v>
      </c>
      <c r="F221">
        <f>F220</f>
        <v>61.214999999999996</v>
      </c>
      <c r="G221" t="s">
        <v>969</v>
      </c>
    </row>
    <row r="222" spans="2:7" x14ac:dyDescent="0.15">
      <c r="B222" s="4" t="s">
        <v>546</v>
      </c>
      <c r="C222" s="1"/>
      <c r="D222" s="3" t="s">
        <v>22</v>
      </c>
      <c r="E222" s="3" t="s">
        <v>16</v>
      </c>
      <c r="F222">
        <f>F221</f>
        <v>61.214999999999996</v>
      </c>
      <c r="G222" t="s">
        <v>969</v>
      </c>
    </row>
  </sheetData>
  <sortState ref="A5:G222">
    <sortCondition ref="G5:G222"/>
  </sortState>
  <phoneticPr fontId="3"/>
  <hyperlinks>
    <hyperlink ref="B58" r:id="rId1" display="https://mulka2.com/lapcenter/lapcombat2/runner.jsp?event=4664&amp;file=1&amp;runner=0"/>
    <hyperlink ref="B45" r:id="rId2" display="https://mulka2.com/lapcenter/lapcombat2/runner.jsp?event=4664&amp;file=1&amp;runner=1"/>
    <hyperlink ref="B105" r:id="rId3" display="https://mulka2.com/lapcenter/lapcombat2/runner.jsp?event=4664&amp;file=1&amp;runner=2"/>
    <hyperlink ref="B59" r:id="rId4" display="https://mulka2.com/lapcenter/lapcombat2/runner.jsp?event=4664&amp;file=1&amp;runner=3"/>
    <hyperlink ref="B106" r:id="rId5" display="https://mulka2.com/lapcenter/lapcombat2/runner.jsp?event=4664&amp;file=1&amp;runner=4"/>
    <hyperlink ref="B29" r:id="rId6" display="https://mulka2.com/lapcenter/lapcombat2/runner.jsp?event=4664&amp;file=1&amp;runner=5"/>
    <hyperlink ref="B85" r:id="rId7" display="https://mulka2.com/lapcenter/lapcombat2/runner.jsp?event=4664&amp;file=1&amp;runner=6"/>
    <hyperlink ref="B117" r:id="rId8" display="https://mulka2.com/lapcenter/lapcombat2/runner.jsp?event=4664&amp;file=1&amp;runner=7"/>
    <hyperlink ref="B107" r:id="rId9" display="https://mulka2.com/lapcenter/lapcombat2/runner.jsp?event=4664&amp;file=1&amp;runner=8"/>
    <hyperlink ref="B86" r:id="rId10" display="https://mulka2.com/lapcenter/lapcombat2/runner.jsp?event=4664&amp;file=1&amp;runner=9"/>
    <hyperlink ref="B46" r:id="rId11" display="https://mulka2.com/lapcenter/lapcombat2/runner.jsp?event=4664&amp;file=1&amp;runner=10"/>
    <hyperlink ref="B108" r:id="rId12" display="https://mulka2.com/lapcenter/lapcombat2/runner.jsp?event=4664&amp;file=1&amp;runner=11"/>
    <hyperlink ref="B24" r:id="rId13" display="https://mulka2.com/lapcenter/lapcombat2/runner.jsp?event=4664&amp;file=1&amp;runner=12"/>
    <hyperlink ref="B87" r:id="rId14" display="https://mulka2.com/lapcenter/lapcombat2/runner.jsp?event=4664&amp;file=1&amp;runner=13"/>
    <hyperlink ref="B47" r:id="rId15" display="https://mulka2.com/lapcenter/lapcombat2/runner.jsp?event=4664&amp;file=1&amp;runner=14"/>
    <hyperlink ref="B64" r:id="rId16" display="https://mulka2.com/lapcenter/lapcombat2/runner.jsp?event=4664&amp;file=1&amp;runner=15"/>
    <hyperlink ref="B109" r:id="rId17" display="https://mulka2.com/lapcenter/lapcombat2/runner.jsp?event=4664&amp;file=1&amp;runner=16"/>
    <hyperlink ref="B48" r:id="rId18" display="https://mulka2.com/lapcenter/lapcombat2/runner.jsp?event=4664&amp;file=1&amp;runner=17"/>
    <hyperlink ref="B110" r:id="rId19" display="https://mulka2.com/lapcenter/lapcombat2/runner.jsp?event=4664&amp;file=1&amp;runner=18"/>
    <hyperlink ref="B65" r:id="rId20" display="https://mulka2.com/lapcenter/lapcombat2/runner.jsp?event=4664&amp;file=1&amp;runner=19"/>
    <hyperlink ref="B78" r:id="rId21" display="https://mulka2.com/lapcenter/lapcombat2/runner.jsp?event=4664&amp;file=1&amp;runner=20"/>
    <hyperlink ref="B36" r:id="rId22" display="https://mulka2.com/lapcenter/lapcombat2/runner.jsp?event=4664&amp;file=1&amp;runner=21"/>
    <hyperlink ref="B49" r:id="rId23" display="https://mulka2.com/lapcenter/lapcombat2/runner.jsp?event=4664&amp;file=1&amp;runner=22"/>
    <hyperlink ref="B88" r:id="rId24" display="https://mulka2.com/lapcenter/lapcombat2/runner.jsp?event=4664&amp;file=1&amp;runner=23"/>
    <hyperlink ref="B111" r:id="rId25" display="https://mulka2.com/lapcenter/lapcombat2/runner.jsp?event=4664&amp;file=1&amp;runner=24"/>
    <hyperlink ref="B66" r:id="rId26" display="https://mulka2.com/lapcenter/lapcombat2/runner.jsp?event=4664&amp;file=1&amp;runner=25"/>
    <hyperlink ref="B60" r:id="rId27" display="https://mulka2.com/lapcenter/lapcombat2/runner.jsp?event=4664&amp;file=1&amp;runner=26"/>
    <hyperlink ref="B89" r:id="rId28" display="https://mulka2.com/lapcenter/lapcombat2/runner.jsp?event=4664&amp;file=1&amp;runner=27"/>
    <hyperlink ref="B25" r:id="rId29" display="https://mulka2.com/lapcenter/lapcombat2/runner.jsp?event=4664&amp;file=1&amp;runner=28"/>
    <hyperlink ref="B30" r:id="rId30" display="https://mulka2.com/lapcenter/lapcombat2/runner.jsp?event=4664&amp;file=1&amp;runner=29"/>
    <hyperlink ref="B53" r:id="rId31" display="https://mulka2.com/lapcenter/lapcombat2/runner.jsp?event=4664&amp;file=1&amp;runner=30"/>
    <hyperlink ref="B112" r:id="rId32" display="https://mulka2.com/lapcenter/lapcombat2/runner.jsp?event=4664&amp;file=1&amp;runner=31"/>
    <hyperlink ref="B61" r:id="rId33" display="https://mulka2.com/lapcenter/lapcombat2/runner.jsp?event=4664&amp;file=1&amp;runner=32"/>
    <hyperlink ref="B26" r:id="rId34" display="https://mulka2.com/lapcenter/lapcombat2/runner.jsp?event=4664&amp;file=1&amp;runner=33"/>
    <hyperlink ref="B67" r:id="rId35" display="https://mulka2.com/lapcenter/lapcombat2/runner.jsp?event=4664&amp;file=1&amp;runner=34"/>
    <hyperlink ref="B50" r:id="rId36" display="https://mulka2.com/lapcenter/lapcombat2/runner.jsp?event=4664&amp;file=1&amp;runner=35"/>
    <hyperlink ref="B90" r:id="rId37" display="https://mulka2.com/lapcenter/lapcombat2/runner.jsp?event=4664&amp;file=1&amp;runner=36"/>
    <hyperlink ref="B31" r:id="rId38" display="https://mulka2.com/lapcenter/lapcombat2/runner.jsp?event=4664&amp;file=1&amp;runner=37"/>
    <hyperlink ref="B32" r:id="rId39" display="https://mulka2.com/lapcenter/lapcombat2/runner.jsp?event=4664&amp;file=1&amp;runner=38"/>
    <hyperlink ref="B62" r:id="rId40" display="https://mulka2.com/lapcenter/lapcombat2/runner.jsp?event=4664&amp;file=1&amp;runner=39"/>
    <hyperlink ref="B37" r:id="rId41" display="https://mulka2.com/lapcenter/lapcombat2/runner.jsp?event=4664&amp;file=1&amp;runner=40"/>
    <hyperlink ref="B91" r:id="rId42" display="https://mulka2.com/lapcenter/lapcombat2/runner.jsp?event=4664&amp;file=1&amp;runner=41"/>
    <hyperlink ref="B27" r:id="rId43" display="https://mulka2.com/lapcenter/lapcombat2/runner.jsp?event=4664&amp;file=1&amp;runner=42"/>
    <hyperlink ref="B118" r:id="rId44" display="https://mulka2.com/lapcenter/lapcombat2/runner.jsp?event=4664&amp;file=1&amp;runner=43"/>
    <hyperlink ref="B92" r:id="rId45" display="https://mulka2.com/lapcenter/lapcombat2/runner.jsp?event=4664&amp;file=1&amp;runner=44"/>
    <hyperlink ref="B93" r:id="rId46" display="https://mulka2.com/lapcenter/lapcombat2/runner.jsp?event=4664&amp;file=1&amp;runner=45"/>
    <hyperlink ref="B119" r:id="rId47" display="https://mulka2.com/lapcenter/lapcombat2/runner.jsp?event=4664&amp;file=1&amp;runner=46"/>
    <hyperlink ref="B120" r:id="rId48" display="https://mulka2.com/lapcenter/lapcombat2/runner.jsp?event=4664&amp;file=1&amp;runner=47"/>
    <hyperlink ref="B123" r:id="rId49" display="https://mulka2.com/lapcenter/lapcombat2/runner.jsp?event=4664&amp;file=1&amp;runner=48"/>
    <hyperlink ref="B51" r:id="rId50" display="https://mulka2.com/lapcenter/lapcombat2/runner.jsp?event=4664&amp;file=1&amp;runner=49"/>
    <hyperlink ref="B113" r:id="rId51" display="https://mulka2.com/lapcenter/lapcombat2/runner.jsp?event=4664&amp;file=1&amp;runner=50"/>
    <hyperlink ref="B94" r:id="rId52" display="https://mulka2.com/lapcenter/lapcombat2/runner.jsp?event=4664&amp;file=1&amp;runner=51"/>
    <hyperlink ref="B68" r:id="rId53" display="https://mulka2.com/lapcenter/lapcombat2/runner.jsp?event=4664&amp;file=1&amp;runner=52"/>
    <hyperlink ref="B38" r:id="rId54" display="https://mulka2.com/lapcenter/lapcombat2/runner.jsp?event=4664&amp;file=1&amp;runner=53"/>
    <hyperlink ref="B28" r:id="rId55" display="https://mulka2.com/lapcenter/lapcombat2/runner.jsp?event=4664&amp;file=1&amp;runner=54"/>
    <hyperlink ref="B63" r:id="rId56" display="https://mulka2.com/lapcenter/lapcombat2/runner.jsp?event=4664&amp;file=1&amp;runner=55"/>
    <hyperlink ref="B54" r:id="rId57" display="https://mulka2.com/lapcenter/lapcombat2/runner.jsp?event=4664&amp;file=1&amp;runner=56"/>
    <hyperlink ref="B95" r:id="rId58" display="https://mulka2.com/lapcenter/lapcombat2/runner.jsp?event=4664&amp;file=1&amp;runner=57"/>
    <hyperlink ref="B96" r:id="rId59" display="https://mulka2.com/lapcenter/lapcombat2/runner.jsp?event=4664&amp;file=1&amp;runner=58"/>
    <hyperlink ref="B33" r:id="rId60" display="https://mulka2.com/lapcenter/lapcombat2/runner.jsp?event=4664&amp;file=1&amp;runner=59"/>
    <hyperlink ref="B69" r:id="rId61" display="https://mulka2.com/lapcenter/lapcombat2/runner.jsp?event=4664&amp;file=1&amp;runner=60"/>
    <hyperlink ref="B114" r:id="rId62" display="https://mulka2.com/lapcenter/lapcombat2/runner.jsp?event=4664&amp;file=1&amp;runner=61"/>
    <hyperlink ref="B97" r:id="rId63" display="https://mulka2.com/lapcenter/lapcombat2/runner.jsp?event=4664&amp;file=1&amp;runner=62"/>
    <hyperlink ref="B55" r:id="rId64" display="https://mulka2.com/lapcenter/lapcombat2/runner.jsp?event=4664&amp;file=1&amp;runner=63"/>
    <hyperlink ref="B43" r:id="rId65" display="https://mulka2.com/lapcenter/lapcombat2/runner.jsp?event=4664&amp;file=1&amp;runner=64"/>
    <hyperlink ref="B115" r:id="rId66" display="https://mulka2.com/lapcenter/lapcombat2/runner.jsp?event=4664&amp;file=1&amp;runner=65"/>
    <hyperlink ref="B70" r:id="rId67" display="https://mulka2.com/lapcenter/lapcombat2/runner.jsp?event=4664&amp;file=1&amp;runner=66"/>
    <hyperlink ref="B56" r:id="rId68" display="https://mulka2.com/lapcenter/lapcombat2/runner.jsp?event=4664&amp;file=1&amp;runner=67"/>
    <hyperlink ref="B39" r:id="rId69" display="https://mulka2.com/lapcenter/lapcombat2/runner.jsp?event=4664&amp;file=1&amp;runner=68"/>
    <hyperlink ref="B121" r:id="rId70" display="https://mulka2.com/lapcenter/lapcombat2/runner.jsp?event=4664&amp;file=1&amp;runner=69"/>
    <hyperlink ref="B79" r:id="rId71" display="https://mulka2.com/lapcenter/lapcombat2/runner.jsp?event=4664&amp;file=1&amp;runner=70"/>
    <hyperlink ref="B71" r:id="rId72" display="https://mulka2.com/lapcenter/lapcombat2/runner.jsp?event=4664&amp;file=1&amp;runner=71"/>
    <hyperlink ref="B98" r:id="rId73" display="https://mulka2.com/lapcenter/lapcombat2/runner.jsp?event=4664&amp;file=1&amp;runner=72"/>
    <hyperlink ref="B116" r:id="rId74" display="https://mulka2.com/lapcenter/lapcombat2/runner.jsp?event=4664&amp;file=1&amp;runner=73"/>
    <hyperlink ref="B72" r:id="rId75" display="https://mulka2.com/lapcenter/lapcombat2/runner.jsp?event=4664&amp;file=1&amp;runner=74"/>
    <hyperlink ref="B73" r:id="rId76" display="https://mulka2.com/lapcenter/lapcombat2/runner.jsp?event=4664&amp;file=1&amp;runner=75"/>
    <hyperlink ref="B34" r:id="rId77" display="https://mulka2.com/lapcenter/lapcombat2/runner.jsp?event=4664&amp;file=1&amp;runner=76"/>
    <hyperlink ref="B81" r:id="rId78" display="https://mulka2.com/lapcenter/lapcombat2/runner.jsp?event=4664&amp;file=1&amp;runner=77"/>
    <hyperlink ref="B99" r:id="rId79" display="https://mulka2.com/lapcenter/lapcombat2/runner.jsp?event=4664&amp;file=1&amp;runner=78"/>
    <hyperlink ref="B80" r:id="rId80" display="https://mulka2.com/lapcenter/lapcombat2/runner.jsp?event=4664&amp;file=1&amp;runner=79"/>
    <hyperlink ref="B100" r:id="rId81" display="https://mulka2.com/lapcenter/lapcombat2/runner.jsp?event=4664&amp;file=1&amp;runner=80"/>
    <hyperlink ref="B74" r:id="rId82" display="https://mulka2.com/lapcenter/lapcombat2/runner.jsp?event=4664&amp;file=1&amp;runner=81"/>
    <hyperlink ref="B122" r:id="rId83" display="https://mulka2.com/lapcenter/lapcombat2/runner.jsp?event=4664&amp;file=1&amp;runner=82"/>
    <hyperlink ref="B75" r:id="rId84" display="https://mulka2.com/lapcenter/lapcombat2/runner.jsp?event=4664&amp;file=1&amp;runner=83"/>
    <hyperlink ref="B35" r:id="rId85" display="https://mulka2.com/lapcenter/lapcombat2/runner.jsp?event=4664&amp;file=1&amp;runner=84"/>
    <hyperlink ref="B101" r:id="rId86" display="https://mulka2.com/lapcenter/lapcombat2/runner.jsp?event=4664&amp;file=1&amp;runner=85"/>
    <hyperlink ref="B40" r:id="rId87" display="https://mulka2.com/lapcenter/lapcombat2/runner.jsp?event=4664&amp;file=1&amp;runner=86"/>
    <hyperlink ref="B82" r:id="rId88" display="https://mulka2.com/lapcenter/lapcombat2/runner.jsp?event=4664&amp;file=1&amp;runner=87"/>
    <hyperlink ref="B83" r:id="rId89" display="https://mulka2.com/lapcenter/lapcombat2/runner.jsp?event=4664&amp;file=1&amp;runner=88"/>
    <hyperlink ref="B41" r:id="rId90" display="https://mulka2.com/lapcenter/lapcombat2/runner.jsp?event=4664&amp;file=1&amp;runner=89"/>
    <hyperlink ref="B76" r:id="rId91" display="https://mulka2.com/lapcenter/lapcombat2/runner.jsp?event=4664&amp;file=1&amp;runner=90"/>
    <hyperlink ref="B52" r:id="rId92" display="https://mulka2.com/lapcenter/lapcombat2/runner.jsp?event=4664&amp;file=1&amp;runner=91"/>
    <hyperlink ref="B102" r:id="rId93" display="https://mulka2.com/lapcenter/lapcombat2/runner.jsp?event=4664&amp;file=1&amp;runner=97"/>
    <hyperlink ref="B42" r:id="rId94" display="https://mulka2.com/lapcenter/lapcombat2/runner.jsp?event=4664&amp;file=1&amp;runner=99"/>
    <hyperlink ref="B84" r:id="rId95" display="https://mulka2.com/lapcenter/lapcombat2/runner.jsp?event=4664&amp;file=1&amp;runner=94"/>
    <hyperlink ref="B77" r:id="rId96" display="https://mulka2.com/lapcenter/lapcombat2/runner.jsp?event=4664&amp;file=1&amp;runner=98"/>
    <hyperlink ref="B57" r:id="rId97" display="https://mulka2.com/lapcenter/lapcombat2/runner.jsp?event=4664&amp;file=1&amp;runner=95"/>
    <hyperlink ref="B44" r:id="rId98" display="https://mulka2.com/lapcenter/lapcombat2/runner.jsp?event=4664&amp;file=1&amp;runner=92"/>
    <hyperlink ref="B103" r:id="rId99" display="https://mulka2.com/lapcenter/lapcombat2/runner.jsp?event=4664&amp;file=1&amp;runner=96"/>
    <hyperlink ref="B104" r:id="rId100" display="https://mulka2.com/lapcenter/lapcombat2/runner.jsp?event=4664&amp;file=1&amp;runner=93"/>
    <hyperlink ref="B133" r:id="rId101" display="https://mulka2.com/lapcenter/lapcombat2/runner.jsp?event=4664&amp;file=1&amp;runner=100"/>
    <hyperlink ref="B147" r:id="rId102" display="https://mulka2.com/lapcenter/lapcombat2/runner.jsp?event=4664&amp;file=1&amp;runner=101"/>
    <hyperlink ref="B207" r:id="rId103" display="https://mulka2.com/lapcenter/lapcombat2/runner.jsp?event=4664&amp;file=1&amp;runner=102"/>
    <hyperlink ref="B208" r:id="rId104" display="https://mulka2.com/lapcenter/lapcombat2/runner.jsp?event=4664&amp;file=1&amp;runner=103"/>
    <hyperlink ref="B163" r:id="rId105" display="https://mulka2.com/lapcenter/lapcombat2/runner.jsp?event=4664&amp;file=1&amp;runner=104"/>
    <hyperlink ref="B209" r:id="rId106" display="https://mulka2.com/lapcenter/lapcombat2/runner.jsp?event=4664&amp;file=1&amp;runner=105"/>
    <hyperlink ref="B220" r:id="rId107" display="https://mulka2.com/lapcenter/lapcombat2/runner.jsp?event=4664&amp;file=1&amp;runner=106"/>
    <hyperlink ref="B210" r:id="rId108" display="https://mulka2.com/lapcenter/lapcombat2/runner.jsp?event=4664&amp;file=1&amp;runner=107"/>
    <hyperlink ref="B211" r:id="rId109" display="https://mulka2.com/lapcenter/lapcombat2/runner.jsp?event=4664&amp;file=1&amp;runner=108"/>
    <hyperlink ref="B183" r:id="rId110" display="https://mulka2.com/lapcenter/lapcombat2/runner.jsp?event=4664&amp;file=1&amp;runner=109"/>
    <hyperlink ref="B184" r:id="rId111" display="https://mulka2.com/lapcenter/lapcombat2/runner.jsp?event=4664&amp;file=1&amp;runner=110"/>
    <hyperlink ref="B148" r:id="rId112" display="https://mulka2.com/lapcenter/lapcombat2/runner.jsp?event=4664&amp;file=1&amp;runner=111"/>
    <hyperlink ref="B212" r:id="rId113" display="https://mulka2.com/lapcenter/lapcombat2/runner.jsp?event=4664&amp;file=1&amp;runner=112"/>
    <hyperlink ref="B164" r:id="rId114" display="https://mulka2.com/lapcenter/lapcombat2/runner.jsp?event=4664&amp;file=1&amp;runner=113"/>
    <hyperlink ref="B165" r:id="rId115" display="https://mulka2.com/lapcenter/lapcombat2/runner.jsp?event=4664&amp;file=1&amp;runner=114"/>
    <hyperlink ref="B213" r:id="rId116" display="https://mulka2.com/lapcenter/lapcombat2/runner.jsp?event=4664&amp;file=1&amp;runner=115"/>
    <hyperlink ref="B124" r:id="rId117" display="https://mulka2.com/lapcenter/lapcombat2/runner.jsp?event=4664&amp;file=1&amp;runner=116"/>
    <hyperlink ref="B127" r:id="rId118" display="https://mulka2.com/lapcenter/lapcombat2/runner.jsp?event=4664&amp;file=1&amp;runner=117"/>
    <hyperlink ref="B166" r:id="rId119" display="https://mulka2.com/lapcenter/lapcombat2/runner.jsp?event=4664&amp;file=1&amp;runner=118"/>
    <hyperlink ref="B153" r:id="rId120" display="https://mulka2.com/lapcenter/lapcombat2/runner.jsp?event=4664&amp;file=1&amp;runner=119"/>
    <hyperlink ref="B169" r:id="rId121" display="https://mulka2.com/lapcenter/lapcombat2/runner.jsp?event=4664&amp;file=1&amp;runner=120"/>
    <hyperlink ref="B185" r:id="rId122" display="https://mulka2.com/lapcenter/lapcombat2/runner.jsp?event=4664&amp;file=1&amp;runner=121"/>
    <hyperlink ref="B214" r:id="rId123" display="https://mulka2.com/lapcenter/lapcombat2/runner.jsp?event=4664&amp;file=1&amp;runner=122"/>
    <hyperlink ref="B215" r:id="rId124" display="https://mulka2.com/lapcenter/lapcombat2/runner.jsp?event=4664&amp;file=1&amp;runner=123"/>
    <hyperlink ref="B186" r:id="rId125" display="https://mulka2.com/lapcenter/lapcombat2/runner.jsp?event=4664&amp;file=1&amp;runner=124"/>
    <hyperlink ref="B187" r:id="rId126" display="https://mulka2.com/lapcenter/lapcombat2/runner.jsp?event=4664&amp;file=1&amp;runner=125"/>
    <hyperlink ref="B134" r:id="rId127" display="https://mulka2.com/lapcenter/lapcombat2/runner.jsp?event=4664&amp;file=1&amp;runner=126"/>
    <hyperlink ref="B188" r:id="rId128" display="https://mulka2.com/lapcenter/lapcombat2/runner.jsp?event=4664&amp;file=1&amp;runner=127"/>
    <hyperlink ref="B128" r:id="rId129" display="https://mulka2.com/lapcenter/lapcombat2/runner.jsp?event=4664&amp;file=1&amp;runner=128"/>
    <hyperlink ref="B216" r:id="rId130" display="https://mulka2.com/lapcenter/lapcombat2/runner.jsp?event=4664&amp;file=1&amp;runner=129"/>
    <hyperlink ref="B141" r:id="rId131" display="https://mulka2.com/lapcenter/lapcombat2/runner.jsp?event=4664&amp;file=1&amp;runner=130"/>
    <hyperlink ref="B189" r:id="rId132" display="https://mulka2.com/lapcenter/lapcombat2/runner.jsp?event=4664&amp;file=1&amp;runner=131"/>
    <hyperlink ref="B170" r:id="rId133" display="https://mulka2.com/lapcenter/lapcombat2/runner.jsp?event=4664&amp;file=1&amp;runner=132"/>
    <hyperlink ref="B149" r:id="rId134" display="https://mulka2.com/lapcenter/lapcombat2/runner.jsp?event=4664&amp;file=1&amp;runner=133"/>
    <hyperlink ref="B150" r:id="rId135" display="https://mulka2.com/lapcenter/lapcombat2/runner.jsp?event=4664&amp;file=1&amp;runner=134"/>
    <hyperlink ref="B217" r:id="rId136" display="https://mulka2.com/lapcenter/lapcombat2/runner.jsp?event=4664&amp;file=1&amp;runner=135"/>
    <hyperlink ref="B218" r:id="rId137" display="https://mulka2.com/lapcenter/lapcombat2/runner.jsp?event=4664&amp;file=1&amp;runner=136"/>
    <hyperlink ref="B135" r:id="rId138" display="https://mulka2.com/lapcenter/lapcombat2/runner.jsp?event=4664&amp;file=1&amp;runner=137"/>
    <hyperlink ref="B171" r:id="rId139" display="https://mulka2.com/lapcenter/lapcombat2/runner.jsp?event=4664&amp;file=1&amp;runner=138"/>
    <hyperlink ref="B172" r:id="rId140" display="https://mulka2.com/lapcenter/lapcombat2/runner.jsp?event=4664&amp;file=1&amp;runner=139"/>
    <hyperlink ref="B125" r:id="rId141" display="https://mulka2.com/lapcenter/lapcombat2/runner.jsp?event=4664&amp;file=1&amp;runner=140"/>
    <hyperlink ref="B219" r:id="rId142" display="https://mulka2.com/lapcenter/lapcombat2/runner.jsp?event=4664&amp;file=1&amp;runner=141"/>
    <hyperlink ref="B136" r:id="rId143" display="https://mulka2.com/lapcenter/lapcombat2/runner.jsp?event=4664&amp;file=1&amp;runner=142"/>
    <hyperlink ref="B137" r:id="rId144" display="https://mulka2.com/lapcenter/lapcombat2/runner.jsp?event=4664&amp;file=1&amp;runner=143"/>
    <hyperlink ref="B190" r:id="rId145" display="https://mulka2.com/lapcenter/lapcombat2/runner.jsp?event=4664&amp;file=1&amp;runner=144"/>
    <hyperlink ref="B173" r:id="rId146" display="https://mulka2.com/lapcenter/lapcombat2/runner.jsp?event=4664&amp;file=1&amp;runner=145"/>
    <hyperlink ref="B174" r:id="rId147" display="https://mulka2.com/lapcenter/lapcombat2/runner.jsp?event=4664&amp;file=1&amp;runner=146"/>
    <hyperlink ref="B154" r:id="rId148" display="https://mulka2.com/lapcenter/lapcombat2/runner.jsp?event=4664&amp;file=1&amp;runner=147"/>
    <hyperlink ref="B191" r:id="rId149" display="https://mulka2.com/lapcenter/lapcombat2/runner.jsp?event=4664&amp;file=1&amp;runner=148"/>
    <hyperlink ref="B155" r:id="rId150" display="https://mulka2.com/lapcenter/lapcombat2/runner.jsp?event=4664&amp;file=1&amp;runner=149"/>
    <hyperlink ref="B192" r:id="rId151" display="https://mulka2.com/lapcenter/lapcombat2/runner.jsp?event=4664&amp;file=1&amp;runner=150"/>
    <hyperlink ref="B193" r:id="rId152" display="https://mulka2.com/lapcenter/lapcombat2/runner.jsp?event=4664&amp;file=1&amp;runner=151"/>
    <hyperlink ref="B151" r:id="rId153" display="https://mulka2.com/lapcenter/lapcombat2/runner.jsp?event=4664&amp;file=1&amp;runner=152"/>
    <hyperlink ref="B129" r:id="rId154" display="https://mulka2.com/lapcenter/lapcombat2/runner.jsp?event=4664&amp;file=1&amp;runner=153"/>
    <hyperlink ref="B175" r:id="rId155" display="https://mulka2.com/lapcenter/lapcombat2/runner.jsp?event=4664&amp;file=1&amp;runner=154"/>
    <hyperlink ref="B126" r:id="rId156" display="https://mulka2.com/lapcenter/lapcombat2/runner.jsp?event=4664&amp;file=1&amp;runner=155"/>
    <hyperlink ref="B156" r:id="rId157" display="https://mulka2.com/lapcenter/lapcombat2/runner.jsp?event=4664&amp;file=1&amp;runner=156"/>
    <hyperlink ref="B194" r:id="rId158" display="https://mulka2.com/lapcenter/lapcombat2/runner.jsp?event=4664&amp;file=1&amp;runner=157"/>
    <hyperlink ref="B195" r:id="rId159" display="https://mulka2.com/lapcenter/lapcombat2/runner.jsp?event=4664&amp;file=1&amp;runner=158"/>
    <hyperlink ref="B196" r:id="rId160" display="https://mulka2.com/lapcenter/lapcombat2/runner.jsp?event=4664&amp;file=1&amp;runner=159"/>
    <hyperlink ref="B197" r:id="rId161" display="https://mulka2.com/lapcenter/lapcombat2/runner.jsp?event=4664&amp;file=1&amp;runner=160"/>
    <hyperlink ref="B157" r:id="rId162" display="https://mulka2.com/lapcenter/lapcombat2/runner.jsp?event=4664&amp;file=1&amp;runner=161"/>
    <hyperlink ref="B158" r:id="rId163" display="https://mulka2.com/lapcenter/lapcombat2/runner.jsp?event=4664&amp;file=1&amp;runner=162"/>
    <hyperlink ref="B176" r:id="rId164" display="https://mulka2.com/lapcenter/lapcombat2/runner.jsp?event=4664&amp;file=1&amp;runner=163"/>
    <hyperlink ref="B177" r:id="rId165" display="https://mulka2.com/lapcenter/lapcombat2/runner.jsp?event=4664&amp;file=1&amp;runner=164"/>
    <hyperlink ref="B146" r:id="rId166" display="https://mulka2.com/lapcenter/lapcombat2/runner.jsp?event=4664&amp;file=1&amp;runner=165"/>
    <hyperlink ref="B143" r:id="rId167" display="https://mulka2.com/lapcenter/lapcombat2/runner.jsp?event=4664&amp;file=1&amp;runner=166"/>
    <hyperlink ref="B198" r:id="rId168" display="https://mulka2.com/lapcenter/lapcombat2/runner.jsp?event=4664&amp;file=1&amp;runner=167"/>
    <hyperlink ref="B130" r:id="rId169" display="https://mulka2.com/lapcenter/lapcombat2/runner.jsp?event=4664&amp;file=1&amp;runner=168"/>
    <hyperlink ref="B138" r:id="rId170" display="https://mulka2.com/lapcenter/lapcombat2/runner.jsp?event=4664&amp;file=1&amp;runner=169"/>
    <hyperlink ref="B199" r:id="rId171" display="https://mulka2.com/lapcenter/lapcombat2/runner.jsp?event=4664&amp;file=1&amp;runner=170"/>
    <hyperlink ref="B178" r:id="rId172" display="https://mulka2.com/lapcenter/lapcombat2/runner.jsp?event=4664&amp;file=1&amp;runner=171"/>
    <hyperlink ref="B200" r:id="rId173" display="https://mulka2.com/lapcenter/lapcombat2/runner.jsp?event=4664&amp;file=1&amp;runner=172"/>
    <hyperlink ref="B179" r:id="rId174" display="https://mulka2.com/lapcenter/lapcombat2/runner.jsp?event=4664&amp;file=1&amp;runner=173"/>
    <hyperlink ref="B159" r:id="rId175" display="https://mulka2.com/lapcenter/lapcombat2/runner.jsp?event=4664&amp;file=1&amp;runner=174"/>
    <hyperlink ref="B160" r:id="rId176" display="https://mulka2.com/lapcenter/lapcombat2/runner.jsp?event=4664&amp;file=1&amp;runner=175"/>
    <hyperlink ref="B201" r:id="rId177" display="https://mulka2.com/lapcenter/lapcombat2/runner.jsp?event=4664&amp;file=1&amp;runner=176"/>
    <hyperlink ref="B180" r:id="rId178" display="https://mulka2.com/lapcenter/lapcombat2/runner.jsp?event=4664&amp;file=1&amp;runner=177"/>
    <hyperlink ref="B144" r:id="rId179" display="https://mulka2.com/lapcenter/lapcombat2/runner.jsp?event=4664&amp;file=1&amp;runner=178"/>
    <hyperlink ref="B152" r:id="rId180" display="https://mulka2.com/lapcenter/lapcombat2/runner.jsp?event=4664&amp;file=1&amp;runner=179"/>
    <hyperlink ref="B202" r:id="rId181" display="https://mulka2.com/lapcenter/lapcombat2/runner.jsp?event=4664&amp;file=1&amp;runner=180"/>
    <hyperlink ref="B131" r:id="rId182" display="https://mulka2.com/lapcenter/lapcombat2/runner.jsp?event=4664&amp;file=1&amp;runner=191"/>
    <hyperlink ref="B181" r:id="rId183" display="https://mulka2.com/lapcenter/lapcombat2/runner.jsp?event=4664&amp;file=1&amp;runner=195"/>
    <hyperlink ref="B203" r:id="rId184" display="https://mulka2.com/lapcenter/lapcombat2/runner.jsp?event=4664&amp;file=1&amp;runner=194"/>
    <hyperlink ref="B204" r:id="rId185" display="https://mulka2.com/lapcenter/lapcombat2/runner.jsp?event=4664&amp;file=1&amp;runner=193"/>
    <hyperlink ref="B132" r:id="rId186" display="https://mulka2.com/lapcenter/lapcombat2/runner.jsp?event=4664&amp;file=1&amp;runner=196"/>
    <hyperlink ref="B182" r:id="rId187" display="https://mulka2.com/lapcenter/lapcombat2/runner.jsp?event=4664&amp;file=1&amp;runner=182"/>
    <hyperlink ref="B221" r:id="rId188" display="https://mulka2.com/lapcenter/lapcombat2/runner.jsp?event=4664&amp;file=1&amp;runner=184"/>
    <hyperlink ref="B205" r:id="rId189" display="https://mulka2.com/lapcenter/lapcombat2/runner.jsp?event=4664&amp;file=1&amp;runner=190"/>
    <hyperlink ref="B167" r:id="rId190" display="https://mulka2.com/lapcenter/lapcombat2/runner.jsp?event=4664&amp;file=1&amp;runner=183"/>
    <hyperlink ref="B142" r:id="rId191" display="https://mulka2.com/lapcenter/lapcombat2/runner.jsp?event=4664&amp;file=1&amp;runner=185"/>
    <hyperlink ref="B206" r:id="rId192" display="https://mulka2.com/lapcenter/lapcombat2/runner.jsp?event=4664&amp;file=1&amp;runner=197"/>
    <hyperlink ref="B139" r:id="rId193" display="https://mulka2.com/lapcenter/lapcombat2/runner.jsp?event=4664&amp;file=1&amp;runner=198"/>
    <hyperlink ref="B145" r:id="rId194" display="https://mulka2.com/lapcenter/lapcombat2/runner.jsp?event=4664&amp;file=1&amp;runner=181"/>
    <hyperlink ref="B140" r:id="rId195" display="https://mulka2.com/lapcenter/lapcombat2/runner.jsp?event=4664&amp;file=1&amp;runner=186"/>
    <hyperlink ref="B161" r:id="rId196" display="https://mulka2.com/lapcenter/lapcombat2/runner.jsp?event=4664&amp;file=1&amp;runner=192"/>
    <hyperlink ref="B162" r:id="rId197" display="https://mulka2.com/lapcenter/lapcombat2/runner.jsp?event=4664&amp;file=1&amp;runner=188"/>
    <hyperlink ref="B222" r:id="rId198" display="https://mulka2.com/lapcenter/lapcombat2/runner.jsp?event=4664&amp;file=1&amp;runner=189"/>
    <hyperlink ref="B168" r:id="rId199" display="https://mulka2.com/lapcenter/lapcombat2/runner.jsp?event=4664&amp;file=1&amp;runner=187"/>
    <hyperlink ref="B5" r:id="rId200" display="https://mulka2.com/lapcenter/lapcombat2/runner.jsp?event=4664&amp;file=1&amp;runner=294"/>
    <hyperlink ref="B17" r:id="rId201" display="https://mulka2.com/lapcenter/lapcombat2/runner.jsp?event=4664&amp;file=1&amp;runner=295"/>
    <hyperlink ref="B6" r:id="rId202" display="https://mulka2.com/lapcenter/lapcombat2/runner.jsp?event=4664&amp;file=1&amp;runner=296"/>
    <hyperlink ref="B9" r:id="rId203" display="https://mulka2.com/lapcenter/lapcombat2/runner.jsp?event=4664&amp;file=1&amp;runner=297"/>
    <hyperlink ref="B22" r:id="rId204" display="https://mulka2.com/lapcenter/lapcombat2/runner.jsp?event=4664&amp;file=1&amp;runner=298"/>
    <hyperlink ref="B7" r:id="rId205" display="https://mulka2.com/lapcenter/lapcombat2/runner.jsp?event=4664&amp;file=1&amp;runner=299"/>
    <hyperlink ref="B15" r:id="rId206" display="https://mulka2.com/lapcenter/lapcombat2/runner.jsp?event=4664&amp;file=1&amp;runner=300"/>
    <hyperlink ref="B18" r:id="rId207" display="https://mulka2.com/lapcenter/lapcombat2/runner.jsp?event=4664&amp;file=1&amp;runner=301"/>
    <hyperlink ref="B19" r:id="rId208" display="https://mulka2.com/lapcenter/lapcombat2/runner.jsp?event=4664&amp;file=1&amp;runner=302"/>
    <hyperlink ref="B10" r:id="rId209" display="https://mulka2.com/lapcenter/lapcombat2/runner.jsp?event=4664&amp;file=1&amp;runner=303"/>
    <hyperlink ref="B11" r:id="rId210" display="https://mulka2.com/lapcenter/lapcombat2/runner.jsp?event=4664&amp;file=1&amp;runner=304"/>
    <hyperlink ref="B23" r:id="rId211" display="https://mulka2.com/lapcenter/lapcombat2/runner.jsp?event=4664&amp;file=1&amp;runner=305"/>
    <hyperlink ref="B12" r:id="rId212" display="https://mulka2.com/lapcenter/lapcombat2/runner.jsp?event=4664&amp;file=1&amp;runner=306"/>
    <hyperlink ref="B16" r:id="rId213" display="https://mulka2.com/lapcenter/lapcombat2/runner.jsp?event=4664&amp;file=1&amp;runner=307"/>
    <hyperlink ref="B20" r:id="rId214" display="https://mulka2.com/lapcenter/lapcombat2/runner.jsp?event=4664&amp;file=1&amp;runner=308"/>
    <hyperlink ref="B21" r:id="rId215" display="https://mulka2.com/lapcenter/lapcombat2/runner.jsp?event=4664&amp;file=1&amp;runner=309"/>
    <hyperlink ref="B8" r:id="rId216" display="https://mulka2.com/lapcenter/lapcombat2/runner.jsp?event=4664&amp;file=1&amp;runner=311"/>
    <hyperlink ref="B13" r:id="rId217" display="https://mulka2.com/lapcenter/lapcombat2/runner.jsp?event=4664&amp;file=1&amp;runner=310"/>
    <hyperlink ref="B14" r:id="rId218" display="https://mulka2.com/lapcenter/lapcombat2/runner.jsp?event=4664&amp;file=1&amp;runner=312"/>
  </hyperlinks>
  <pageMargins left="0.7" right="0.7" top="0.75" bottom="0.75" header="0.3" footer="0.3"/>
  <pageSetup paperSize="9" orientation="portrait" horizontalDpi="4294967293" verticalDpi="0" r:id="rId2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74"/>
  <sheetViews>
    <sheetView workbookViewId="0">
      <selection activeCell="M5" sqref="L5:M5"/>
    </sheetView>
  </sheetViews>
  <sheetFormatPr defaultRowHeight="13.5" x14ac:dyDescent="0.15"/>
  <cols>
    <col min="2" max="2" width="15.125" customWidth="1"/>
    <col min="3" max="3" width="9.75" customWidth="1"/>
    <col min="5" max="5" width="13.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40</v>
      </c>
      <c r="C5" s="1">
        <v>1</v>
      </c>
      <c r="D5" s="6">
        <v>1.2152777777777778E-2</v>
      </c>
      <c r="E5" s="3" t="s">
        <v>37</v>
      </c>
      <c r="F5">
        <f t="shared" ref="F5:F36" si="0">ROUNDUP((VLOOKUP(G5,$K$5:$N$6,2,FALSE)-D5)*10/VLOOKUP(G5,$K$5:$N$6,3,FALSE)+50,3)</f>
        <v>63.44</v>
      </c>
      <c r="G5" t="s">
        <v>487</v>
      </c>
      <c r="H5" s="4"/>
      <c r="I5" s="3"/>
      <c r="K5" t="s">
        <v>826</v>
      </c>
      <c r="L5" s="5">
        <f t="shared" ref="L5" si="1">AVERAGEIF($G$4:$G$400,K5,$D$4:$D$400)</f>
        <v>1.5920524691358028E-2</v>
      </c>
      <c r="M5">
        <f t="array" ref="M5">_xlfn.STDEV.P(IF($G$4:$G$400=K5,$D$4:$D$400,""))</f>
        <v>2.8034456343989413E-3</v>
      </c>
    </row>
    <row r="6" spans="2:14" x14ac:dyDescent="0.15">
      <c r="B6" s="4" t="s">
        <v>152</v>
      </c>
      <c r="C6" s="1">
        <v>2</v>
      </c>
      <c r="D6" s="6">
        <v>1.2175925925925929E-2</v>
      </c>
      <c r="E6" s="3" t="s">
        <v>7</v>
      </c>
      <c r="F6">
        <f t="shared" si="0"/>
        <v>63.357999999999997</v>
      </c>
      <c r="G6" t="s">
        <v>487</v>
      </c>
      <c r="H6" s="4"/>
      <c r="I6" s="3"/>
    </row>
    <row r="7" spans="2:14" x14ac:dyDescent="0.15">
      <c r="B7" s="4" t="s">
        <v>194</v>
      </c>
      <c r="C7" s="1">
        <v>3</v>
      </c>
      <c r="D7" s="6">
        <v>1.2511574074074073E-2</v>
      </c>
      <c r="E7" s="3" t="s">
        <v>7</v>
      </c>
      <c r="F7">
        <f t="shared" si="0"/>
        <v>62.16</v>
      </c>
      <c r="G7" t="s">
        <v>487</v>
      </c>
      <c r="H7" s="4"/>
      <c r="I7" s="3"/>
    </row>
    <row r="8" spans="2:14" x14ac:dyDescent="0.15">
      <c r="B8" s="4" t="s">
        <v>251</v>
      </c>
      <c r="C8" s="1">
        <v>4</v>
      </c>
      <c r="D8" s="6">
        <v>1.269675925925926E-2</v>
      </c>
      <c r="E8" s="3" t="s">
        <v>229</v>
      </c>
      <c r="F8">
        <f t="shared" si="0"/>
        <v>61.5</v>
      </c>
      <c r="G8" t="s">
        <v>487</v>
      </c>
      <c r="H8" s="4"/>
      <c r="I8" s="3"/>
    </row>
    <row r="9" spans="2:14" x14ac:dyDescent="0.15">
      <c r="B9" s="4" t="s">
        <v>250</v>
      </c>
      <c r="C9" s="1">
        <v>5</v>
      </c>
      <c r="D9" s="6">
        <v>1.2951388888888887E-2</v>
      </c>
      <c r="E9" s="3" t="s">
        <v>228</v>
      </c>
      <c r="F9">
        <f t="shared" si="0"/>
        <v>60.591999999999999</v>
      </c>
      <c r="G9" t="s">
        <v>487</v>
      </c>
      <c r="H9" s="4"/>
      <c r="I9" s="3"/>
    </row>
    <row r="10" spans="2:14" x14ac:dyDescent="0.15">
      <c r="B10" s="4" t="s">
        <v>147</v>
      </c>
      <c r="C10" s="1">
        <v>6</v>
      </c>
      <c r="D10" s="6">
        <v>1.2962962962962963E-2</v>
      </c>
      <c r="E10" s="3" t="s">
        <v>7</v>
      </c>
      <c r="F10">
        <f t="shared" si="0"/>
        <v>60.55</v>
      </c>
      <c r="G10" t="s">
        <v>487</v>
      </c>
      <c r="H10" s="4"/>
      <c r="I10" s="3"/>
    </row>
    <row r="11" spans="2:14" x14ac:dyDescent="0.15">
      <c r="B11" s="4" t="s">
        <v>397</v>
      </c>
      <c r="C11" s="1">
        <v>7</v>
      </c>
      <c r="D11" s="6">
        <v>1.2974537037037036E-2</v>
      </c>
      <c r="E11" s="3" t="s">
        <v>7</v>
      </c>
      <c r="F11">
        <f t="shared" si="0"/>
        <v>60.509</v>
      </c>
      <c r="G11" t="s">
        <v>487</v>
      </c>
      <c r="H11" s="4"/>
      <c r="I11" s="3"/>
    </row>
    <row r="12" spans="2:14" x14ac:dyDescent="0.15">
      <c r="B12" s="4" t="s">
        <v>151</v>
      </c>
      <c r="C12" s="1">
        <v>8</v>
      </c>
      <c r="D12" s="6">
        <v>1.3206018518518518E-2</v>
      </c>
      <c r="E12" s="3" t="s">
        <v>13</v>
      </c>
      <c r="F12">
        <f t="shared" si="0"/>
        <v>59.683</v>
      </c>
      <c r="G12" t="s">
        <v>487</v>
      </c>
      <c r="H12" s="4"/>
      <c r="I12" s="3"/>
    </row>
    <row r="13" spans="2:14" x14ac:dyDescent="0.15">
      <c r="B13" s="4" t="s">
        <v>207</v>
      </c>
      <c r="C13" s="1">
        <v>9</v>
      </c>
      <c r="D13" s="6">
        <v>1.3356481481481483E-2</v>
      </c>
      <c r="E13" s="3" t="s">
        <v>7</v>
      </c>
      <c r="F13">
        <f t="shared" si="0"/>
        <v>59.146999999999998</v>
      </c>
      <c r="G13" t="s">
        <v>487</v>
      </c>
      <c r="H13" s="4"/>
      <c r="I13" s="3"/>
    </row>
    <row r="14" spans="2:14" x14ac:dyDescent="0.15">
      <c r="B14" s="4" t="s">
        <v>56</v>
      </c>
      <c r="C14" s="1">
        <v>10</v>
      </c>
      <c r="D14" s="6">
        <v>1.3449074074074073E-2</v>
      </c>
      <c r="E14" s="3" t="s">
        <v>37</v>
      </c>
      <c r="F14">
        <f t="shared" si="0"/>
        <v>58.815999999999995</v>
      </c>
      <c r="G14" t="s">
        <v>487</v>
      </c>
      <c r="H14" s="4"/>
      <c r="I14" s="3"/>
    </row>
    <row r="15" spans="2:14" x14ac:dyDescent="0.15">
      <c r="B15" s="4" t="s">
        <v>466</v>
      </c>
      <c r="C15" s="1">
        <v>11</v>
      </c>
      <c r="D15" s="6">
        <v>1.3472222222222221E-2</v>
      </c>
      <c r="E15" s="3" t="s">
        <v>12</v>
      </c>
      <c r="F15">
        <f t="shared" si="0"/>
        <v>58.733999999999995</v>
      </c>
      <c r="G15" t="s">
        <v>487</v>
      </c>
      <c r="H15" s="4"/>
      <c r="I15" s="3"/>
    </row>
    <row r="16" spans="2:14" x14ac:dyDescent="0.15">
      <c r="B16" s="4" t="s">
        <v>150</v>
      </c>
      <c r="C16" s="1">
        <v>12</v>
      </c>
      <c r="D16" s="6">
        <v>1.3541666666666667E-2</v>
      </c>
      <c r="E16" s="3" t="s">
        <v>7</v>
      </c>
      <c r="F16">
        <f t="shared" si="0"/>
        <v>58.485999999999997</v>
      </c>
      <c r="G16" t="s">
        <v>487</v>
      </c>
      <c r="H16" s="4"/>
      <c r="I16" s="3"/>
    </row>
    <row r="17" spans="2:9" x14ac:dyDescent="0.15">
      <c r="B17" s="4" t="s">
        <v>810</v>
      </c>
      <c r="C17" s="1">
        <v>12</v>
      </c>
      <c r="D17" s="6">
        <v>1.3541666666666667E-2</v>
      </c>
      <c r="E17" s="3" t="s">
        <v>449</v>
      </c>
      <c r="F17">
        <f t="shared" si="0"/>
        <v>58.485999999999997</v>
      </c>
      <c r="G17" t="s">
        <v>487</v>
      </c>
      <c r="H17" s="4"/>
      <c r="I17" s="3"/>
    </row>
    <row r="18" spans="2:9" x14ac:dyDescent="0.15">
      <c r="B18" s="4" t="s">
        <v>811</v>
      </c>
      <c r="C18" s="1">
        <v>14</v>
      </c>
      <c r="D18" s="6">
        <v>1.3611111111111114E-2</v>
      </c>
      <c r="E18" s="3" t="s">
        <v>235</v>
      </c>
      <c r="F18">
        <f t="shared" si="0"/>
        <v>58.238</v>
      </c>
      <c r="G18" t="s">
        <v>487</v>
      </c>
      <c r="H18" s="4"/>
      <c r="I18" s="3"/>
    </row>
    <row r="19" spans="2:9" x14ac:dyDescent="0.15">
      <c r="B19" s="4" t="s">
        <v>201</v>
      </c>
      <c r="C19" s="1">
        <v>15</v>
      </c>
      <c r="D19" s="6">
        <v>1.3622685185185184E-2</v>
      </c>
      <c r="E19" s="3" t="s">
        <v>7</v>
      </c>
      <c r="F19">
        <f t="shared" si="0"/>
        <v>58.196999999999996</v>
      </c>
      <c r="G19" t="s">
        <v>487</v>
      </c>
      <c r="H19" s="4"/>
      <c r="I19" s="3"/>
    </row>
    <row r="20" spans="2:9" x14ac:dyDescent="0.15">
      <c r="B20" s="4" t="s">
        <v>54</v>
      </c>
      <c r="C20" s="1">
        <v>16</v>
      </c>
      <c r="D20" s="6">
        <v>1.4085648148148151E-2</v>
      </c>
      <c r="E20" s="3" t="s">
        <v>37</v>
      </c>
      <c r="F20">
        <f t="shared" si="0"/>
        <v>56.545999999999999</v>
      </c>
      <c r="G20" t="s">
        <v>487</v>
      </c>
      <c r="H20" s="4"/>
      <c r="I20" s="3"/>
    </row>
    <row r="21" spans="2:9" x14ac:dyDescent="0.15">
      <c r="B21" s="4" t="s">
        <v>705</v>
      </c>
      <c r="C21" s="1">
        <v>17</v>
      </c>
      <c r="D21" s="6">
        <v>1.4212962962962962E-2</v>
      </c>
      <c r="E21" s="3" t="s">
        <v>12</v>
      </c>
      <c r="F21">
        <f t="shared" si="0"/>
        <v>56.091000000000001</v>
      </c>
      <c r="G21" t="s">
        <v>487</v>
      </c>
      <c r="H21" s="4"/>
      <c r="I21" s="3"/>
    </row>
    <row r="22" spans="2:9" x14ac:dyDescent="0.15">
      <c r="B22" s="4" t="s">
        <v>694</v>
      </c>
      <c r="C22" s="1">
        <v>18</v>
      </c>
      <c r="D22" s="6">
        <v>1.4282407407407409E-2</v>
      </c>
      <c r="E22" s="3" t="s">
        <v>12</v>
      </c>
      <c r="F22">
        <f t="shared" si="0"/>
        <v>55.844000000000001</v>
      </c>
      <c r="G22" t="s">
        <v>487</v>
      </c>
      <c r="H22" s="4"/>
      <c r="I22" s="3"/>
    </row>
    <row r="23" spans="2:9" x14ac:dyDescent="0.15">
      <c r="B23" s="4" t="s">
        <v>45</v>
      </c>
      <c r="C23" s="1">
        <v>19</v>
      </c>
      <c r="D23" s="6">
        <v>1.4374999999999999E-2</v>
      </c>
      <c r="E23" s="3" t="s">
        <v>37</v>
      </c>
      <c r="F23">
        <f t="shared" si="0"/>
        <v>55.512999999999998</v>
      </c>
      <c r="G23" t="s">
        <v>487</v>
      </c>
      <c r="H23" s="4"/>
      <c r="I23" s="3"/>
    </row>
    <row r="24" spans="2:9" x14ac:dyDescent="0.15">
      <c r="B24" s="4" t="s">
        <v>197</v>
      </c>
      <c r="C24" s="1">
        <v>20</v>
      </c>
      <c r="D24" s="6">
        <v>1.4421296296296295E-2</v>
      </c>
      <c r="E24" s="3" t="s">
        <v>12</v>
      </c>
      <c r="F24">
        <f t="shared" si="0"/>
        <v>55.347999999999999</v>
      </c>
      <c r="G24" t="s">
        <v>487</v>
      </c>
      <c r="H24" s="4"/>
      <c r="I24" s="3"/>
    </row>
    <row r="25" spans="2:9" x14ac:dyDescent="0.15">
      <c r="B25" s="4" t="s">
        <v>623</v>
      </c>
      <c r="C25" s="1">
        <v>21</v>
      </c>
      <c r="D25" s="6">
        <v>1.4432870370370372E-2</v>
      </c>
      <c r="E25" s="3" t="s">
        <v>7</v>
      </c>
      <c r="F25">
        <f t="shared" si="0"/>
        <v>55.306999999999995</v>
      </c>
      <c r="G25" t="s">
        <v>487</v>
      </c>
      <c r="H25" s="4"/>
      <c r="I25" s="3"/>
    </row>
    <row r="26" spans="2:9" x14ac:dyDescent="0.15">
      <c r="B26" s="4" t="s">
        <v>812</v>
      </c>
      <c r="C26" s="1">
        <v>22</v>
      </c>
      <c r="D26" s="6">
        <v>1.4571759259259258E-2</v>
      </c>
      <c r="E26" s="3" t="s">
        <v>235</v>
      </c>
      <c r="F26">
        <f t="shared" si="0"/>
        <v>54.811999999999998</v>
      </c>
      <c r="G26" t="s">
        <v>487</v>
      </c>
      <c r="H26" s="4"/>
      <c r="I26" s="3"/>
    </row>
    <row r="27" spans="2:9" x14ac:dyDescent="0.15">
      <c r="B27" s="4" t="s">
        <v>210</v>
      </c>
      <c r="C27" s="1">
        <v>23</v>
      </c>
      <c r="D27" s="6">
        <v>1.4606481481481482E-2</v>
      </c>
      <c r="E27" s="3" t="s">
        <v>7</v>
      </c>
      <c r="F27">
        <f t="shared" si="0"/>
        <v>54.687999999999995</v>
      </c>
      <c r="G27" t="s">
        <v>487</v>
      </c>
      <c r="H27" s="4"/>
      <c r="I27" s="3"/>
    </row>
    <row r="28" spans="2:9" x14ac:dyDescent="0.15">
      <c r="B28" s="4" t="s">
        <v>813</v>
      </c>
      <c r="C28" s="1">
        <v>24</v>
      </c>
      <c r="D28" s="6">
        <v>1.4756944444444446E-2</v>
      </c>
      <c r="E28" s="3" t="s">
        <v>313</v>
      </c>
      <c r="F28">
        <f t="shared" si="0"/>
        <v>54.150999999999996</v>
      </c>
      <c r="G28" t="s">
        <v>487</v>
      </c>
      <c r="H28" s="4"/>
      <c r="I28" s="3"/>
    </row>
    <row r="29" spans="2:9" x14ac:dyDescent="0.15">
      <c r="B29" s="4" t="s">
        <v>626</v>
      </c>
      <c r="C29" s="1">
        <v>25</v>
      </c>
      <c r="D29" s="6">
        <v>1.4768518518518519E-2</v>
      </c>
      <c r="E29" s="3" t="s">
        <v>12</v>
      </c>
      <c r="F29">
        <f t="shared" si="0"/>
        <v>54.11</v>
      </c>
      <c r="G29" t="s">
        <v>487</v>
      </c>
      <c r="H29" s="4"/>
      <c r="I29" s="3"/>
    </row>
    <row r="30" spans="2:9" x14ac:dyDescent="0.15">
      <c r="B30" s="4" t="s">
        <v>774</v>
      </c>
      <c r="C30" s="1">
        <v>26</v>
      </c>
      <c r="D30" s="6">
        <v>1.4826388888888889E-2</v>
      </c>
      <c r="E30" s="3" t="s">
        <v>12</v>
      </c>
      <c r="F30">
        <f t="shared" si="0"/>
        <v>53.902999999999999</v>
      </c>
      <c r="G30" t="s">
        <v>487</v>
      </c>
      <c r="H30" s="4"/>
      <c r="I30" s="3"/>
    </row>
    <row r="31" spans="2:9" x14ac:dyDescent="0.15">
      <c r="B31" s="4" t="s">
        <v>586</v>
      </c>
      <c r="C31" s="1">
        <v>27</v>
      </c>
      <c r="D31" s="6">
        <v>1.4837962962962963E-2</v>
      </c>
      <c r="E31" s="3" t="s">
        <v>12</v>
      </c>
      <c r="F31">
        <f t="shared" si="0"/>
        <v>53.861999999999995</v>
      </c>
      <c r="G31" t="s">
        <v>487</v>
      </c>
      <c r="H31" s="4"/>
      <c r="I31" s="3"/>
    </row>
    <row r="32" spans="2:9" x14ac:dyDescent="0.15">
      <c r="B32" s="4" t="s">
        <v>814</v>
      </c>
      <c r="C32" s="1">
        <v>28</v>
      </c>
      <c r="D32" s="6">
        <v>1.4988425925925926E-2</v>
      </c>
      <c r="E32" s="3" t="s">
        <v>808</v>
      </c>
      <c r="F32">
        <f t="shared" si="0"/>
        <v>53.324999999999996</v>
      </c>
      <c r="G32" t="s">
        <v>487</v>
      </c>
      <c r="H32" s="4"/>
      <c r="I32" s="3"/>
    </row>
    <row r="33" spans="2:9" x14ac:dyDescent="0.15">
      <c r="B33" s="4" t="s">
        <v>815</v>
      </c>
      <c r="C33" s="1">
        <v>29</v>
      </c>
      <c r="D33" s="6">
        <v>1.5150462962962963E-2</v>
      </c>
      <c r="E33" s="3" t="s">
        <v>313</v>
      </c>
      <c r="F33">
        <f t="shared" si="0"/>
        <v>52.747</v>
      </c>
      <c r="G33" t="s">
        <v>487</v>
      </c>
      <c r="H33" s="4"/>
      <c r="I33" s="3"/>
    </row>
    <row r="34" spans="2:9" x14ac:dyDescent="0.15">
      <c r="B34" s="4" t="s">
        <v>580</v>
      </c>
      <c r="C34" s="1">
        <v>30</v>
      </c>
      <c r="D34" s="6">
        <v>1.5277777777777777E-2</v>
      </c>
      <c r="E34" s="3" t="s">
        <v>7</v>
      </c>
      <c r="F34">
        <f t="shared" si="0"/>
        <v>52.292999999999999</v>
      </c>
      <c r="G34" t="s">
        <v>487</v>
      </c>
      <c r="H34" s="4"/>
      <c r="I34" s="3"/>
    </row>
    <row r="35" spans="2:9" x14ac:dyDescent="0.15">
      <c r="B35" s="4" t="s">
        <v>202</v>
      </c>
      <c r="C35" s="1">
        <v>31</v>
      </c>
      <c r="D35" s="6">
        <v>1.5381944444444443E-2</v>
      </c>
      <c r="E35" s="3" t="s">
        <v>7</v>
      </c>
      <c r="F35">
        <f t="shared" si="0"/>
        <v>51.921999999999997</v>
      </c>
      <c r="G35" t="s">
        <v>487</v>
      </c>
      <c r="H35" s="4"/>
      <c r="I35" s="3"/>
    </row>
    <row r="36" spans="2:9" x14ac:dyDescent="0.15">
      <c r="B36" s="4" t="s">
        <v>49</v>
      </c>
      <c r="C36" s="1">
        <v>32</v>
      </c>
      <c r="D36" s="6">
        <v>1.539351851851852E-2</v>
      </c>
      <c r="E36" s="3" t="s">
        <v>37</v>
      </c>
      <c r="F36">
        <f t="shared" si="0"/>
        <v>51.879999999999995</v>
      </c>
      <c r="G36" t="s">
        <v>487</v>
      </c>
      <c r="H36" s="4"/>
      <c r="I36" s="3"/>
    </row>
    <row r="37" spans="2:9" x14ac:dyDescent="0.15">
      <c r="B37" s="4" t="s">
        <v>357</v>
      </c>
      <c r="C37" s="1">
        <v>33</v>
      </c>
      <c r="D37" s="6">
        <v>1.5659722222222224E-2</v>
      </c>
      <c r="E37" s="3" t="s">
        <v>313</v>
      </c>
      <c r="F37">
        <f t="shared" ref="F37:F64" si="2">ROUNDUP((VLOOKUP(G37,$K$5:$N$6,2,FALSE)-D37)*10/VLOOKUP(G37,$K$5:$N$6,3,FALSE)+50,3)</f>
        <v>50.930999999999997</v>
      </c>
      <c r="G37" t="s">
        <v>487</v>
      </c>
      <c r="H37" s="4"/>
      <c r="I37" s="3"/>
    </row>
    <row r="38" spans="2:9" x14ac:dyDescent="0.15">
      <c r="B38" s="4" t="s">
        <v>519</v>
      </c>
      <c r="C38" s="1">
        <v>34</v>
      </c>
      <c r="D38" s="6">
        <v>1.5914351851851853E-2</v>
      </c>
      <c r="E38" s="3" t="s">
        <v>12</v>
      </c>
      <c r="F38">
        <f t="shared" si="2"/>
        <v>50.022999999999996</v>
      </c>
      <c r="G38" t="s">
        <v>487</v>
      </c>
      <c r="H38" s="4"/>
      <c r="I38" s="3"/>
    </row>
    <row r="39" spans="2:9" x14ac:dyDescent="0.15">
      <c r="B39" s="4" t="s">
        <v>816</v>
      </c>
      <c r="C39" s="1">
        <v>35</v>
      </c>
      <c r="D39" s="6">
        <v>1.5914351851851853E-2</v>
      </c>
      <c r="E39" s="3" t="s">
        <v>367</v>
      </c>
      <c r="F39">
        <f t="shared" si="2"/>
        <v>50.022999999999996</v>
      </c>
      <c r="G39" t="s">
        <v>487</v>
      </c>
      <c r="H39" s="4"/>
      <c r="I39" s="3"/>
    </row>
    <row r="40" spans="2:9" x14ac:dyDescent="0.15">
      <c r="B40" s="4" t="s">
        <v>731</v>
      </c>
      <c r="C40" s="1">
        <v>36</v>
      </c>
      <c r="D40" s="6">
        <v>1.6249999999999997E-2</v>
      </c>
      <c r="E40" s="3" t="s">
        <v>12</v>
      </c>
      <c r="F40">
        <f t="shared" si="2"/>
        <v>48.824999999999996</v>
      </c>
      <c r="G40" t="s">
        <v>487</v>
      </c>
      <c r="H40" s="4"/>
      <c r="I40" s="3"/>
    </row>
    <row r="41" spans="2:9" x14ac:dyDescent="0.15">
      <c r="B41" s="4" t="s">
        <v>790</v>
      </c>
      <c r="C41" s="1">
        <v>37</v>
      </c>
      <c r="D41" s="6">
        <v>1.6284722222222221E-2</v>
      </c>
      <c r="E41" s="3" t="s">
        <v>7</v>
      </c>
      <c r="F41">
        <f t="shared" si="2"/>
        <v>48.701000000000001</v>
      </c>
      <c r="G41" t="s">
        <v>487</v>
      </c>
      <c r="H41" s="4"/>
      <c r="I41" s="3"/>
    </row>
    <row r="42" spans="2:9" x14ac:dyDescent="0.15">
      <c r="B42" s="4" t="s">
        <v>501</v>
      </c>
      <c r="C42" s="1">
        <v>38</v>
      </c>
      <c r="D42" s="6">
        <v>1.6331018518518519E-2</v>
      </c>
      <c r="E42" s="3" t="s">
        <v>7</v>
      </c>
      <c r="F42">
        <f t="shared" si="2"/>
        <v>48.535999999999994</v>
      </c>
      <c r="G42" t="s">
        <v>487</v>
      </c>
      <c r="H42" s="4"/>
      <c r="I42" s="3"/>
    </row>
    <row r="43" spans="2:9" x14ac:dyDescent="0.15">
      <c r="B43" s="4" t="s">
        <v>474</v>
      </c>
      <c r="C43" s="1">
        <v>39</v>
      </c>
      <c r="D43" s="6">
        <v>1.6342592592592593E-2</v>
      </c>
      <c r="E43" s="3" t="s">
        <v>7</v>
      </c>
      <c r="F43">
        <f t="shared" si="2"/>
        <v>48.494999999999997</v>
      </c>
      <c r="G43" t="s">
        <v>487</v>
      </c>
      <c r="H43" s="4"/>
      <c r="I43" s="3"/>
    </row>
    <row r="44" spans="2:9" x14ac:dyDescent="0.15">
      <c r="B44" s="4" t="s">
        <v>817</v>
      </c>
      <c r="C44" s="1">
        <v>40</v>
      </c>
      <c r="D44" s="6">
        <v>1.6354166666666666E-2</v>
      </c>
      <c r="E44" s="3" t="s">
        <v>7</v>
      </c>
      <c r="F44">
        <f t="shared" si="2"/>
        <v>48.454000000000001</v>
      </c>
      <c r="G44" t="s">
        <v>487</v>
      </c>
      <c r="H44" s="4"/>
      <c r="I44" s="3"/>
    </row>
    <row r="45" spans="2:9" x14ac:dyDescent="0.15">
      <c r="B45" s="4" t="s">
        <v>627</v>
      </c>
      <c r="C45" s="1">
        <v>41</v>
      </c>
      <c r="D45" s="6">
        <v>1.6412037037037037E-2</v>
      </c>
      <c r="E45" s="3" t="s">
        <v>12</v>
      </c>
      <c r="F45">
        <f t="shared" si="2"/>
        <v>48.247</v>
      </c>
      <c r="G45" t="s">
        <v>487</v>
      </c>
      <c r="H45" s="4"/>
      <c r="I45" s="3"/>
    </row>
    <row r="46" spans="2:9" x14ac:dyDescent="0.15">
      <c r="B46" s="4" t="s">
        <v>818</v>
      </c>
      <c r="C46" s="1">
        <v>42</v>
      </c>
      <c r="D46" s="6">
        <v>1.6481481481481482E-2</v>
      </c>
      <c r="E46" s="3" t="s">
        <v>7</v>
      </c>
      <c r="F46">
        <f t="shared" si="2"/>
        <v>48</v>
      </c>
      <c r="G46" t="s">
        <v>487</v>
      </c>
      <c r="H46" s="4"/>
      <c r="I46" s="3"/>
    </row>
    <row r="47" spans="2:9" x14ac:dyDescent="0.15">
      <c r="B47" s="4" t="s">
        <v>759</v>
      </c>
      <c r="C47" s="1">
        <v>43</v>
      </c>
      <c r="D47" s="6">
        <v>1.6666666666666666E-2</v>
      </c>
      <c r="E47" s="3" t="s">
        <v>7</v>
      </c>
      <c r="F47">
        <f t="shared" si="2"/>
        <v>47.338999999999999</v>
      </c>
      <c r="G47" t="s">
        <v>487</v>
      </c>
      <c r="H47" s="4"/>
      <c r="I47" s="3"/>
    </row>
    <row r="48" spans="2:9" x14ac:dyDescent="0.15">
      <c r="B48" s="4" t="s">
        <v>819</v>
      </c>
      <c r="C48" s="1">
        <v>44</v>
      </c>
      <c r="D48" s="6">
        <v>1.6724537037037034E-2</v>
      </c>
      <c r="E48" s="3" t="s">
        <v>809</v>
      </c>
      <c r="F48">
        <f t="shared" si="2"/>
        <v>47.132999999999996</v>
      </c>
      <c r="G48" t="s">
        <v>487</v>
      </c>
      <c r="H48" s="4"/>
      <c r="I48" s="3"/>
    </row>
    <row r="49" spans="2:9" x14ac:dyDescent="0.15">
      <c r="B49" s="4" t="s">
        <v>596</v>
      </c>
      <c r="C49" s="1">
        <v>45</v>
      </c>
      <c r="D49" s="6">
        <v>1.7013888888888887E-2</v>
      </c>
      <c r="E49" s="3" t="s">
        <v>13</v>
      </c>
      <c r="F49">
        <f t="shared" si="2"/>
        <v>46.099999999999994</v>
      </c>
      <c r="G49" t="s">
        <v>487</v>
      </c>
      <c r="H49" s="4"/>
      <c r="I49" s="3"/>
    </row>
    <row r="50" spans="2:9" x14ac:dyDescent="0.15">
      <c r="B50" s="4" t="s">
        <v>742</v>
      </c>
      <c r="C50" s="1">
        <v>46</v>
      </c>
      <c r="D50" s="6">
        <v>1.7048611111111112E-2</v>
      </c>
      <c r="E50" s="3" t="s">
        <v>12</v>
      </c>
      <c r="F50">
        <f t="shared" si="2"/>
        <v>45.976999999999997</v>
      </c>
      <c r="G50" t="s">
        <v>487</v>
      </c>
      <c r="H50" s="4"/>
      <c r="I50" s="3"/>
    </row>
    <row r="51" spans="2:9" x14ac:dyDescent="0.15">
      <c r="B51" s="4" t="s">
        <v>767</v>
      </c>
      <c r="C51" s="1">
        <v>47</v>
      </c>
      <c r="D51" s="6">
        <v>1.7291666666666667E-2</v>
      </c>
      <c r="E51" s="3" t="s">
        <v>7</v>
      </c>
      <c r="F51">
        <f t="shared" si="2"/>
        <v>45.11</v>
      </c>
      <c r="G51" t="s">
        <v>487</v>
      </c>
      <c r="H51" s="1"/>
      <c r="I51" s="3"/>
    </row>
    <row r="52" spans="2:9" x14ac:dyDescent="0.15">
      <c r="B52" s="4" t="s">
        <v>820</v>
      </c>
      <c r="C52" s="1">
        <v>48</v>
      </c>
      <c r="D52" s="6">
        <v>1.7337962962962961E-2</v>
      </c>
      <c r="E52" s="3" t="s">
        <v>13</v>
      </c>
      <c r="F52">
        <f t="shared" si="2"/>
        <v>44.943999999999996</v>
      </c>
      <c r="G52" t="s">
        <v>487</v>
      </c>
      <c r="H52" s="1"/>
      <c r="I52" s="3"/>
    </row>
    <row r="53" spans="2:9" x14ac:dyDescent="0.15">
      <c r="B53" s="4" t="s">
        <v>645</v>
      </c>
      <c r="C53" s="1">
        <v>49</v>
      </c>
      <c r="D53" s="6">
        <v>1.7395833333333336E-2</v>
      </c>
      <c r="E53" s="3" t="s">
        <v>12</v>
      </c>
      <c r="F53">
        <f t="shared" si="2"/>
        <v>44.738</v>
      </c>
      <c r="G53" t="s">
        <v>487</v>
      </c>
      <c r="H53" s="1"/>
      <c r="I53" s="3"/>
    </row>
    <row r="54" spans="2:9" x14ac:dyDescent="0.15">
      <c r="B54" s="4" t="s">
        <v>660</v>
      </c>
      <c r="C54" s="1">
        <v>50</v>
      </c>
      <c r="D54" s="6">
        <v>1.7916666666666668E-2</v>
      </c>
      <c r="E54" s="3" t="s">
        <v>7</v>
      </c>
      <c r="F54">
        <f t="shared" si="2"/>
        <v>42.879999999999995</v>
      </c>
      <c r="G54" t="s">
        <v>487</v>
      </c>
      <c r="H54" s="1"/>
      <c r="I54" s="3"/>
    </row>
    <row r="55" spans="2:9" x14ac:dyDescent="0.15">
      <c r="B55" s="4" t="s">
        <v>821</v>
      </c>
      <c r="C55" s="1">
        <v>51</v>
      </c>
      <c r="D55" s="6">
        <v>1.800925925925926E-2</v>
      </c>
      <c r="E55" s="3" t="s">
        <v>367</v>
      </c>
      <c r="F55">
        <f t="shared" si="2"/>
        <v>42.55</v>
      </c>
      <c r="G55" t="s">
        <v>487</v>
      </c>
      <c r="H55" s="1"/>
      <c r="I55" s="3"/>
    </row>
    <row r="56" spans="2:9" x14ac:dyDescent="0.15">
      <c r="B56" s="4" t="s">
        <v>822</v>
      </c>
      <c r="C56" s="1">
        <v>52</v>
      </c>
      <c r="D56" s="6">
        <v>1.8240740740740741E-2</v>
      </c>
      <c r="E56" s="3" t="s">
        <v>307</v>
      </c>
      <c r="F56">
        <f t="shared" si="2"/>
        <v>41.723999999999997</v>
      </c>
      <c r="G56" t="s">
        <v>487</v>
      </c>
      <c r="H56" s="1"/>
      <c r="I56" s="3"/>
    </row>
    <row r="57" spans="2:9" x14ac:dyDescent="0.15">
      <c r="B57" s="4" t="s">
        <v>823</v>
      </c>
      <c r="C57" s="1">
        <v>53</v>
      </c>
      <c r="D57" s="6">
        <v>1.8391203703703705E-2</v>
      </c>
      <c r="E57" s="3" t="s">
        <v>13</v>
      </c>
      <c r="F57">
        <f t="shared" si="2"/>
        <v>41.186999999999998</v>
      </c>
      <c r="G57" t="s">
        <v>487</v>
      </c>
      <c r="H57" s="1"/>
      <c r="I57" s="3"/>
    </row>
    <row r="58" spans="2:9" x14ac:dyDescent="0.15">
      <c r="B58" s="4" t="s">
        <v>824</v>
      </c>
      <c r="C58" s="1">
        <v>54</v>
      </c>
      <c r="D58" s="6">
        <v>1.9224537037037037E-2</v>
      </c>
      <c r="E58" s="3" t="s">
        <v>7</v>
      </c>
      <c r="F58">
        <f t="shared" si="2"/>
        <v>38.214999999999996</v>
      </c>
      <c r="G58" t="s">
        <v>487</v>
      </c>
      <c r="H58" s="1"/>
      <c r="I58" s="3"/>
    </row>
    <row r="59" spans="2:9" x14ac:dyDescent="0.15">
      <c r="B59" s="4" t="s">
        <v>606</v>
      </c>
      <c r="C59" s="1">
        <v>55</v>
      </c>
      <c r="D59" s="6">
        <v>1.9768518518518515E-2</v>
      </c>
      <c r="E59" s="3" t="s">
        <v>13</v>
      </c>
      <c r="F59">
        <f t="shared" si="2"/>
        <v>36.274999999999999</v>
      </c>
      <c r="G59" t="s">
        <v>487</v>
      </c>
      <c r="H59" s="1"/>
      <c r="I59" s="3"/>
    </row>
    <row r="60" spans="2:9" x14ac:dyDescent="0.15">
      <c r="B60" s="4" t="s">
        <v>763</v>
      </c>
      <c r="C60" s="1">
        <v>56</v>
      </c>
      <c r="D60" s="6">
        <v>2.2395833333333334E-2</v>
      </c>
      <c r="E60" s="3" t="s">
        <v>7</v>
      </c>
      <c r="F60">
        <f t="shared" si="2"/>
        <v>26.903000000000002</v>
      </c>
      <c r="G60" t="s">
        <v>487</v>
      </c>
      <c r="H60" s="1"/>
      <c r="I60" s="3"/>
    </row>
    <row r="61" spans="2:9" x14ac:dyDescent="0.15">
      <c r="B61" s="4" t="s">
        <v>761</v>
      </c>
      <c r="C61" s="1">
        <v>57</v>
      </c>
      <c r="D61" s="6">
        <v>2.2407407407407407E-2</v>
      </c>
      <c r="E61" s="3" t="s">
        <v>7</v>
      </c>
      <c r="F61">
        <f t="shared" si="2"/>
        <v>26.862000000000002</v>
      </c>
      <c r="G61" t="s">
        <v>487</v>
      </c>
      <c r="H61" s="1"/>
      <c r="I61" s="3"/>
    </row>
    <row r="62" spans="2:9" x14ac:dyDescent="0.15">
      <c r="B62" s="4" t="s">
        <v>825</v>
      </c>
      <c r="C62" s="1">
        <v>58</v>
      </c>
      <c r="D62" s="6">
        <v>2.2685185185185183E-2</v>
      </c>
      <c r="E62" s="3" t="s">
        <v>7</v>
      </c>
      <c r="F62">
        <f t="shared" si="2"/>
        <v>25.871000000000002</v>
      </c>
      <c r="G62" t="s">
        <v>487</v>
      </c>
      <c r="H62" s="1"/>
      <c r="I62" s="3"/>
    </row>
    <row r="63" spans="2:9" x14ac:dyDescent="0.15">
      <c r="B63" s="4" t="s">
        <v>760</v>
      </c>
      <c r="C63" s="1">
        <v>59</v>
      </c>
      <c r="D63" s="6">
        <v>2.361111111111111E-2</v>
      </c>
      <c r="E63" s="3" t="s">
        <v>7</v>
      </c>
      <c r="F63">
        <f t="shared" si="2"/>
        <v>22.568000000000001</v>
      </c>
      <c r="G63" t="s">
        <v>487</v>
      </c>
      <c r="H63" s="1"/>
      <c r="I63" s="3"/>
    </row>
    <row r="64" spans="2:9" x14ac:dyDescent="0.15">
      <c r="B64" s="4" t="s">
        <v>752</v>
      </c>
      <c r="C64" s="1">
        <v>60</v>
      </c>
      <c r="D64" s="6">
        <v>2.4560185185185185E-2</v>
      </c>
      <c r="E64" s="3" t="s">
        <v>7</v>
      </c>
      <c r="F64">
        <f t="shared" si="2"/>
        <v>19.182000000000002</v>
      </c>
      <c r="G64" t="s">
        <v>487</v>
      </c>
      <c r="H64" s="1"/>
      <c r="I64" s="3"/>
    </row>
    <row r="65" spans="2:9" x14ac:dyDescent="0.15">
      <c r="B65" s="4" t="s">
        <v>217</v>
      </c>
      <c r="C65" s="1"/>
      <c r="D65" s="3" t="s">
        <v>22</v>
      </c>
      <c r="E65" s="3" t="s">
        <v>7</v>
      </c>
      <c r="F65">
        <v>0</v>
      </c>
      <c r="G65" t="s">
        <v>487</v>
      </c>
      <c r="H65" s="1"/>
      <c r="I65" s="3"/>
    </row>
    <row r="66" spans="2:9" x14ac:dyDescent="0.15">
      <c r="B66" s="4" t="s">
        <v>218</v>
      </c>
      <c r="C66" s="1"/>
      <c r="D66" s="3" t="s">
        <v>22</v>
      </c>
      <c r="E66" s="3" t="s">
        <v>12</v>
      </c>
      <c r="F66">
        <v>0</v>
      </c>
      <c r="G66" t="s">
        <v>487</v>
      </c>
      <c r="H66" s="1"/>
      <c r="I66" s="3"/>
    </row>
    <row r="67" spans="2:9" x14ac:dyDescent="0.15">
      <c r="B67" s="4" t="s">
        <v>574</v>
      </c>
      <c r="C67" s="1"/>
      <c r="D67" s="3" t="s">
        <v>22</v>
      </c>
      <c r="E67" s="3" t="s">
        <v>12</v>
      </c>
      <c r="F67">
        <v>0</v>
      </c>
      <c r="G67" t="s">
        <v>487</v>
      </c>
      <c r="H67" s="1"/>
      <c r="I67" s="3"/>
    </row>
    <row r="68" spans="2:9" x14ac:dyDescent="0.15">
      <c r="B68" s="4" t="s">
        <v>208</v>
      </c>
      <c r="C68" s="1"/>
      <c r="D68" s="3" t="s">
        <v>22</v>
      </c>
      <c r="E68" s="3" t="s">
        <v>7</v>
      </c>
      <c r="F68">
        <v>0</v>
      </c>
      <c r="G68" t="s">
        <v>487</v>
      </c>
      <c r="H68" s="1"/>
      <c r="I68" s="3"/>
    </row>
    <row r="69" spans="2:9" x14ac:dyDescent="0.15">
      <c r="B69" s="4" t="s">
        <v>223</v>
      </c>
      <c r="C69" s="1"/>
      <c r="D69" s="3" t="s">
        <v>22</v>
      </c>
      <c r="E69" s="3" t="s">
        <v>12</v>
      </c>
      <c r="F69">
        <v>0</v>
      </c>
      <c r="G69" t="s">
        <v>487</v>
      </c>
      <c r="H69" s="1"/>
      <c r="I69" s="3"/>
    </row>
    <row r="70" spans="2:9" x14ac:dyDescent="0.15">
      <c r="B70" s="4"/>
      <c r="C70" s="1"/>
      <c r="D70" s="3"/>
      <c r="E70" s="3"/>
      <c r="H70" s="1"/>
      <c r="I70" s="3"/>
    </row>
    <row r="71" spans="2:9" x14ac:dyDescent="0.15">
      <c r="B71" s="4"/>
      <c r="C71" s="1"/>
      <c r="D71" s="3"/>
      <c r="E71" s="3"/>
      <c r="H71" s="1"/>
      <c r="I71" s="3"/>
    </row>
    <row r="72" spans="2:9" x14ac:dyDescent="0.15">
      <c r="B72" s="4"/>
      <c r="C72" s="1"/>
      <c r="D72" s="3"/>
      <c r="E72" s="3"/>
      <c r="H72" s="1"/>
      <c r="I72" s="3"/>
    </row>
    <row r="73" spans="2:9" x14ac:dyDescent="0.15">
      <c r="B73" s="4"/>
      <c r="C73" s="1"/>
      <c r="D73" s="3"/>
      <c r="E73" s="3"/>
      <c r="H73" s="1"/>
      <c r="I73" s="3"/>
    </row>
    <row r="74" spans="2:9" x14ac:dyDescent="0.15">
      <c r="B74" s="4"/>
      <c r="C74" s="1"/>
      <c r="D74" s="3"/>
      <c r="E74" s="3"/>
      <c r="H74" s="1"/>
      <c r="I74" s="3"/>
    </row>
  </sheetData>
  <phoneticPr fontId="3"/>
  <hyperlinks>
    <hyperlink ref="B69" r:id="rId1" display="https://mulka2.com/lapcenter/lapcombat2/runner.jsp?event=4683&amp;file=1&amp;runner=60"/>
    <hyperlink ref="B68" r:id="rId2" display="https://mulka2.com/lapcenter/lapcombat2/runner.jsp?event=4683&amp;file=1&amp;runner=62"/>
    <hyperlink ref="B67" r:id="rId3" display="https://mulka2.com/lapcenter/lapcombat2/runner.jsp?event=4683&amp;file=1&amp;runner=61"/>
    <hyperlink ref="B66" r:id="rId4" display="https://mulka2.com/lapcenter/lapcombat2/runner.jsp?event=4683&amp;file=1&amp;runner=64"/>
    <hyperlink ref="B65" r:id="rId5" display="https://mulka2.com/lapcenter/lapcombat2/runner.jsp?event=4683&amp;file=1&amp;runner=63"/>
    <hyperlink ref="B64" r:id="rId6" display="https://mulka2.com/lapcenter/lapcombat2/runner.jsp?event=4683&amp;file=1&amp;runner=59"/>
    <hyperlink ref="B63" r:id="rId7" display="https://mulka2.com/lapcenter/lapcombat2/runner.jsp?event=4683&amp;file=1&amp;runner=58"/>
    <hyperlink ref="B62" r:id="rId8" display="https://mulka2.com/lapcenter/lapcombat2/runner.jsp?event=4683&amp;file=1&amp;runner=57"/>
    <hyperlink ref="B61" r:id="rId9" display="https://mulka2.com/lapcenter/lapcombat2/runner.jsp?event=4683&amp;file=1&amp;runner=56"/>
    <hyperlink ref="B60" r:id="rId10" display="https://mulka2.com/lapcenter/lapcombat2/runner.jsp?event=4683&amp;file=1&amp;runner=55"/>
    <hyperlink ref="B59" r:id="rId11" display="https://mulka2.com/lapcenter/lapcombat2/runner.jsp?event=4683&amp;file=1&amp;runner=54"/>
    <hyperlink ref="B58" r:id="rId12" display="https://mulka2.com/lapcenter/lapcombat2/runner.jsp?event=4683&amp;file=1&amp;runner=53"/>
    <hyperlink ref="B57" r:id="rId13" display="https://mulka2.com/lapcenter/lapcombat2/runner.jsp?event=4683&amp;file=1&amp;runner=52"/>
    <hyperlink ref="B56" r:id="rId14" display="https://mulka2.com/lapcenter/lapcombat2/runner.jsp?event=4683&amp;file=1&amp;runner=51"/>
    <hyperlink ref="B55" r:id="rId15" display="https://mulka2.com/lapcenter/lapcombat2/runner.jsp?event=4683&amp;file=1&amp;runner=50"/>
    <hyperlink ref="B54" r:id="rId16" display="https://mulka2.com/lapcenter/lapcombat2/runner.jsp?event=4683&amp;file=1&amp;runner=49"/>
    <hyperlink ref="B53" r:id="rId17" display="https://mulka2.com/lapcenter/lapcombat2/runner.jsp?event=4683&amp;file=1&amp;runner=48"/>
    <hyperlink ref="B52" r:id="rId18" display="https://mulka2.com/lapcenter/lapcombat2/runner.jsp?event=4683&amp;file=1&amp;runner=47"/>
    <hyperlink ref="B51" r:id="rId19" display="https://mulka2.com/lapcenter/lapcombat2/runner.jsp?event=4683&amp;file=1&amp;runner=46"/>
    <hyperlink ref="B50" r:id="rId20" display="https://mulka2.com/lapcenter/lapcombat2/runner.jsp?event=4683&amp;file=1&amp;runner=45"/>
    <hyperlink ref="B49" r:id="rId21" display="https://mulka2.com/lapcenter/lapcombat2/runner.jsp?event=4683&amp;file=1&amp;runner=44"/>
    <hyperlink ref="B48" r:id="rId22" display="https://mulka2.com/lapcenter/lapcombat2/runner.jsp?event=4683&amp;file=1&amp;runner=43"/>
    <hyperlink ref="B47" r:id="rId23" display="https://mulka2.com/lapcenter/lapcombat2/runner.jsp?event=4683&amp;file=1&amp;runner=42"/>
    <hyperlink ref="B46" r:id="rId24" display="https://mulka2.com/lapcenter/lapcombat2/runner.jsp?event=4683&amp;file=1&amp;runner=41"/>
    <hyperlink ref="B45" r:id="rId25" display="https://mulka2.com/lapcenter/lapcombat2/runner.jsp?event=4683&amp;file=1&amp;runner=40"/>
    <hyperlink ref="B44" r:id="rId26" display="https://mulka2.com/lapcenter/lapcombat2/runner.jsp?event=4683&amp;file=1&amp;runner=39"/>
    <hyperlink ref="B43" r:id="rId27" display="https://mulka2.com/lapcenter/lapcombat2/runner.jsp?event=4683&amp;file=1&amp;runner=38"/>
    <hyperlink ref="B42" r:id="rId28" display="https://mulka2.com/lapcenter/lapcombat2/runner.jsp?event=4683&amp;file=1&amp;runner=37"/>
    <hyperlink ref="B41" r:id="rId29" display="https://mulka2.com/lapcenter/lapcombat2/runner.jsp?event=4683&amp;file=1&amp;runner=36"/>
    <hyperlink ref="B40" r:id="rId30" display="https://mulka2.com/lapcenter/lapcombat2/runner.jsp?event=4683&amp;file=1&amp;runner=35"/>
    <hyperlink ref="B39" r:id="rId31" display="https://mulka2.com/lapcenter/lapcombat2/runner.jsp?event=4683&amp;file=1&amp;runner=33"/>
    <hyperlink ref="B38" r:id="rId32" display="https://mulka2.com/lapcenter/lapcombat2/runner.jsp?event=4683&amp;file=1&amp;runner=34"/>
    <hyperlink ref="B37" r:id="rId33" display="https://mulka2.com/lapcenter/lapcombat2/runner.jsp?event=4683&amp;file=1&amp;runner=32"/>
    <hyperlink ref="B36" r:id="rId34" display="https://mulka2.com/lapcenter/lapcombat2/runner.jsp?event=4683&amp;file=1&amp;runner=31"/>
    <hyperlink ref="B35" r:id="rId35" display="https://mulka2.com/lapcenter/lapcombat2/runner.jsp?event=4683&amp;file=1&amp;runner=30"/>
    <hyperlink ref="B34" r:id="rId36" display="https://mulka2.com/lapcenter/lapcombat2/runner.jsp?event=4683&amp;file=1&amp;runner=29"/>
    <hyperlink ref="B33" r:id="rId37" display="https://mulka2.com/lapcenter/lapcombat2/runner.jsp?event=4683&amp;file=1&amp;runner=28"/>
    <hyperlink ref="B32" r:id="rId38" display="https://mulka2.com/lapcenter/lapcombat2/runner.jsp?event=4683&amp;file=1&amp;runner=27"/>
    <hyperlink ref="B31" r:id="rId39" display="https://mulka2.com/lapcenter/lapcombat2/runner.jsp?event=4683&amp;file=1&amp;runner=26"/>
    <hyperlink ref="B30" r:id="rId40" display="https://mulka2.com/lapcenter/lapcombat2/runner.jsp?event=4683&amp;file=1&amp;runner=25"/>
    <hyperlink ref="B29" r:id="rId41" display="https://mulka2.com/lapcenter/lapcombat2/runner.jsp?event=4683&amp;file=1&amp;runner=24"/>
    <hyperlink ref="B28" r:id="rId42" display="https://mulka2.com/lapcenter/lapcombat2/runner.jsp?event=4683&amp;file=1&amp;runner=23"/>
    <hyperlink ref="B27" r:id="rId43" display="https://mulka2.com/lapcenter/lapcombat2/runner.jsp?event=4683&amp;file=1&amp;runner=22"/>
    <hyperlink ref="B26" r:id="rId44" display="https://mulka2.com/lapcenter/lapcombat2/runner.jsp?event=4683&amp;file=1&amp;runner=21"/>
    <hyperlink ref="B25" r:id="rId45" display="https://mulka2.com/lapcenter/lapcombat2/runner.jsp?event=4683&amp;file=1&amp;runner=20"/>
    <hyperlink ref="B24" r:id="rId46" display="https://mulka2.com/lapcenter/lapcombat2/runner.jsp?event=4683&amp;file=1&amp;runner=19"/>
    <hyperlink ref="B23" r:id="rId47" display="https://mulka2.com/lapcenter/lapcombat2/runner.jsp?event=4683&amp;file=1&amp;runner=18"/>
    <hyperlink ref="B22" r:id="rId48" display="https://mulka2.com/lapcenter/lapcombat2/runner.jsp?event=4683&amp;file=1&amp;runner=17"/>
    <hyperlink ref="B21" r:id="rId49" display="https://mulka2.com/lapcenter/lapcombat2/runner.jsp?event=4683&amp;file=1&amp;runner=16"/>
    <hyperlink ref="B20" r:id="rId50" display="https://mulka2.com/lapcenter/lapcombat2/runner.jsp?event=4683&amp;file=1&amp;runner=15"/>
    <hyperlink ref="B19" r:id="rId51" display="https://mulka2.com/lapcenter/lapcombat2/runner.jsp?event=4683&amp;file=1&amp;runner=14"/>
    <hyperlink ref="B18" r:id="rId52" display="https://mulka2.com/lapcenter/lapcombat2/runner.jsp?event=4683&amp;file=1&amp;runner=13"/>
    <hyperlink ref="B17" r:id="rId53" display="https://mulka2.com/lapcenter/lapcombat2/runner.jsp?event=4683&amp;file=1&amp;runner=11"/>
    <hyperlink ref="B16" r:id="rId54" display="https://mulka2.com/lapcenter/lapcombat2/runner.jsp?event=4683&amp;file=1&amp;runner=12"/>
    <hyperlink ref="B15" r:id="rId55" display="https://mulka2.com/lapcenter/lapcombat2/runner.jsp?event=4683&amp;file=1&amp;runner=10"/>
    <hyperlink ref="B14" r:id="rId56" display="https://mulka2.com/lapcenter/lapcombat2/runner.jsp?event=4683&amp;file=1&amp;runner=9"/>
    <hyperlink ref="B13" r:id="rId57" display="https://mulka2.com/lapcenter/lapcombat2/runner.jsp?event=4683&amp;file=1&amp;runner=8"/>
    <hyperlink ref="B12" r:id="rId58" display="https://mulka2.com/lapcenter/lapcombat2/runner.jsp?event=4683&amp;file=1&amp;runner=7"/>
    <hyperlink ref="B11" r:id="rId59" display="https://mulka2.com/lapcenter/lapcombat2/runner.jsp?event=4683&amp;file=1&amp;runner=6"/>
    <hyperlink ref="B10" r:id="rId60" display="https://mulka2.com/lapcenter/lapcombat2/runner.jsp?event=4683&amp;file=1&amp;runner=5"/>
    <hyperlink ref="B9" r:id="rId61" display="https://mulka2.com/lapcenter/lapcombat2/runner.jsp?event=4683&amp;file=1&amp;runner=4"/>
    <hyperlink ref="B8" r:id="rId62" display="https://mulka2.com/lapcenter/lapcombat2/runner.jsp?event=4683&amp;file=1&amp;runner=3"/>
    <hyperlink ref="B7" r:id="rId63" display="https://mulka2.com/lapcenter/lapcombat2/runner.jsp?event=4683&amp;file=1&amp;runner=2"/>
    <hyperlink ref="B6" r:id="rId64" display="https://mulka2.com/lapcenter/lapcombat2/runner.jsp?event=4683&amp;file=1&amp;runner=1"/>
    <hyperlink ref="B5" r:id="rId65" display="https://mulka2.com/lapcenter/lapcombat2/runner.jsp?event=4683&amp;file=1&amp;runner=0"/>
  </hyperlinks>
  <pageMargins left="0.7" right="0.7" top="0.75" bottom="0.75" header="0.3" footer="0.3"/>
  <pageSetup paperSize="9" orientation="portrait" horizontalDpi="4294967293" verticalDpi="0" r:id="rId6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74"/>
  <sheetViews>
    <sheetView workbookViewId="0">
      <selection activeCell="F5" sqref="F5:F20"/>
    </sheetView>
  </sheetViews>
  <sheetFormatPr defaultRowHeight="13.5" x14ac:dyDescent="0.15"/>
  <cols>
    <col min="2" max="2" width="15.75" customWidth="1"/>
    <col min="3" max="3" width="11.5" customWidth="1"/>
    <col min="5" max="5" width="13.5" customWidth="1"/>
    <col min="8" max="8" width="15.75" customWidth="1"/>
    <col min="9" max="9" width="13.5" customWidth="1"/>
    <col min="13" max="13" width="12.75" bestFit="1" customWidth="1"/>
  </cols>
  <sheetData>
    <row r="4" spans="2:14" x14ac:dyDescent="0.15">
      <c r="B4" s="2" t="s">
        <v>1</v>
      </c>
      <c r="C4" s="2" t="s">
        <v>0</v>
      </c>
      <c r="D4" s="2" t="s">
        <v>2</v>
      </c>
      <c r="E4" s="2" t="s">
        <v>3</v>
      </c>
      <c r="H4" s="2"/>
      <c r="I4" s="2"/>
      <c r="L4" t="s">
        <v>23</v>
      </c>
      <c r="M4" t="s">
        <v>26</v>
      </c>
      <c r="N4" t="s">
        <v>25</v>
      </c>
    </row>
    <row r="5" spans="2:14" x14ac:dyDescent="0.15">
      <c r="B5" s="4" t="s">
        <v>152</v>
      </c>
      <c r="C5" s="1">
        <v>1</v>
      </c>
      <c r="D5" s="6">
        <v>4.3009259259259254E-2</v>
      </c>
      <c r="E5" s="3" t="s">
        <v>781</v>
      </c>
      <c r="F5">
        <f t="shared" ref="F5:F45" si="0">ROUNDUP( (VLOOKUP(G5,$K$5:$N$6,2,FALSE) - D5) * 10 / VLOOKUP(G5,$K$5:$N$6,3,FALSE)+50,3)</f>
        <v>63.492999999999995</v>
      </c>
      <c r="G5" t="s">
        <v>445</v>
      </c>
      <c r="H5" s="4"/>
      <c r="I5" s="3"/>
      <c r="K5" t="s">
        <v>802</v>
      </c>
      <c r="L5" s="5">
        <f t="shared" ref="L5" si="1">AVERAGEIF($G$4:$G$400,K5,$D$4:$D$400)</f>
        <v>7.6987353206865408E-2</v>
      </c>
      <c r="M5">
        <f t="array" ref="M5">_xlfn.STDEV.P(IF($G$4:$G$400=K5,$D$4:$D$400,""))</f>
        <v>2.5183469596662005E-2</v>
      </c>
    </row>
    <row r="6" spans="2:14" x14ac:dyDescent="0.15">
      <c r="B6" s="4" t="s">
        <v>147</v>
      </c>
      <c r="C6" s="1">
        <v>2</v>
      </c>
      <c r="D6" s="6">
        <v>4.4930555555555557E-2</v>
      </c>
      <c r="E6" s="3" t="s">
        <v>782</v>
      </c>
      <c r="F6">
        <f t="shared" si="0"/>
        <v>62.73</v>
      </c>
      <c r="G6" t="s">
        <v>445</v>
      </c>
      <c r="H6" s="4"/>
      <c r="I6" s="3"/>
    </row>
    <row r="7" spans="2:14" x14ac:dyDescent="0.15">
      <c r="B7" s="4" t="s">
        <v>194</v>
      </c>
      <c r="C7" s="1">
        <v>3</v>
      </c>
      <c r="D7" s="6">
        <v>4.5011574074074072E-2</v>
      </c>
      <c r="E7" s="3" t="s">
        <v>781</v>
      </c>
      <c r="F7">
        <f t="shared" si="0"/>
        <v>62.698</v>
      </c>
      <c r="G7" t="s">
        <v>445</v>
      </c>
      <c r="H7" s="4"/>
      <c r="I7" s="3"/>
    </row>
    <row r="8" spans="2:14" x14ac:dyDescent="0.15">
      <c r="B8" s="4" t="s">
        <v>201</v>
      </c>
      <c r="C8" s="1">
        <v>4</v>
      </c>
      <c r="D8" s="6">
        <v>4.7222222222222221E-2</v>
      </c>
      <c r="E8" s="3" t="s">
        <v>782</v>
      </c>
      <c r="F8">
        <f t="shared" si="0"/>
        <v>61.82</v>
      </c>
      <c r="G8" t="s">
        <v>445</v>
      </c>
      <c r="H8" s="4"/>
      <c r="I8" s="3"/>
    </row>
    <row r="9" spans="2:14" x14ac:dyDescent="0.15">
      <c r="B9" s="4" t="s">
        <v>197</v>
      </c>
      <c r="C9" s="1">
        <v>5</v>
      </c>
      <c r="D9" s="6">
        <v>5.1967592592592593E-2</v>
      </c>
      <c r="E9" s="3" t="s">
        <v>783</v>
      </c>
      <c r="F9">
        <f t="shared" si="0"/>
        <v>59.934999999999995</v>
      </c>
      <c r="G9" t="s">
        <v>445</v>
      </c>
      <c r="H9" s="4"/>
      <c r="I9" s="3"/>
    </row>
    <row r="10" spans="2:14" x14ac:dyDescent="0.15">
      <c r="B10" s="4" t="s">
        <v>150</v>
      </c>
      <c r="C10" s="1">
        <v>6</v>
      </c>
      <c r="D10" s="6">
        <v>5.2106481481481483E-2</v>
      </c>
      <c r="E10" s="3" t="s">
        <v>782</v>
      </c>
      <c r="F10">
        <f t="shared" si="0"/>
        <v>59.879999999999995</v>
      </c>
      <c r="G10" t="s">
        <v>445</v>
      </c>
      <c r="H10" s="4"/>
      <c r="I10" s="3"/>
    </row>
    <row r="11" spans="2:14" x14ac:dyDescent="0.15">
      <c r="B11" s="4" t="s">
        <v>208</v>
      </c>
      <c r="C11" s="1">
        <v>7</v>
      </c>
      <c r="D11" s="6">
        <v>5.2152777777777777E-2</v>
      </c>
      <c r="E11" s="3" t="s">
        <v>784</v>
      </c>
      <c r="F11">
        <f t="shared" si="0"/>
        <v>59.861999999999995</v>
      </c>
      <c r="G11" t="s">
        <v>445</v>
      </c>
      <c r="H11" s="4"/>
      <c r="I11" s="3"/>
    </row>
    <row r="12" spans="2:14" x14ac:dyDescent="0.15">
      <c r="B12" s="4" t="s">
        <v>151</v>
      </c>
      <c r="C12" s="1">
        <v>8</v>
      </c>
      <c r="D12" s="6">
        <v>5.2164351851851858E-2</v>
      </c>
      <c r="E12" s="3" t="s">
        <v>785</v>
      </c>
      <c r="F12">
        <f t="shared" si="0"/>
        <v>59.856999999999999</v>
      </c>
      <c r="G12" t="s">
        <v>445</v>
      </c>
      <c r="H12" s="4"/>
      <c r="I12" s="3"/>
    </row>
    <row r="13" spans="2:14" x14ac:dyDescent="0.15">
      <c r="B13" s="4" t="s">
        <v>224</v>
      </c>
      <c r="C13" s="1">
        <v>9</v>
      </c>
      <c r="D13" s="6">
        <v>5.6574074074074075E-2</v>
      </c>
      <c r="E13" s="3" t="s">
        <v>784</v>
      </c>
      <c r="F13">
        <f t="shared" si="0"/>
        <v>58.105999999999995</v>
      </c>
      <c r="G13" t="s">
        <v>445</v>
      </c>
      <c r="H13" s="4"/>
      <c r="I13" s="3"/>
    </row>
    <row r="14" spans="2:14" x14ac:dyDescent="0.15">
      <c r="B14" s="4" t="s">
        <v>210</v>
      </c>
      <c r="C14" s="1">
        <v>10</v>
      </c>
      <c r="D14" s="6">
        <v>5.8831018518518519E-2</v>
      </c>
      <c r="E14" s="3" t="s">
        <v>786</v>
      </c>
      <c r="F14">
        <f t="shared" si="0"/>
        <v>57.21</v>
      </c>
      <c r="G14" t="s">
        <v>445</v>
      </c>
      <c r="H14" s="4"/>
      <c r="I14" s="3"/>
    </row>
    <row r="15" spans="2:14" x14ac:dyDescent="0.15">
      <c r="B15" s="4" t="s">
        <v>465</v>
      </c>
      <c r="C15" s="1">
        <v>11</v>
      </c>
      <c r="D15" s="6">
        <v>5.8981481481481489E-2</v>
      </c>
      <c r="E15" s="3" t="s">
        <v>784</v>
      </c>
      <c r="F15">
        <f t="shared" si="0"/>
        <v>57.15</v>
      </c>
      <c r="G15" t="s">
        <v>445</v>
      </c>
      <c r="H15" s="4"/>
      <c r="I15" s="3"/>
    </row>
    <row r="16" spans="2:14" x14ac:dyDescent="0.15">
      <c r="B16" s="4" t="s">
        <v>217</v>
      </c>
      <c r="C16" s="1">
        <v>12</v>
      </c>
      <c r="D16" s="6">
        <v>6.2025462962962963E-2</v>
      </c>
      <c r="E16" s="3" t="s">
        <v>784</v>
      </c>
      <c r="F16">
        <f t="shared" si="0"/>
        <v>55.942</v>
      </c>
      <c r="G16" t="s">
        <v>445</v>
      </c>
      <c r="H16" s="4"/>
      <c r="I16" s="3"/>
    </row>
    <row r="17" spans="2:9" x14ac:dyDescent="0.15">
      <c r="B17" s="4" t="s">
        <v>464</v>
      </c>
      <c r="C17" s="1">
        <v>13</v>
      </c>
      <c r="D17" s="6">
        <v>6.2314814814814816E-2</v>
      </c>
      <c r="E17" s="3" t="s">
        <v>784</v>
      </c>
      <c r="F17">
        <f t="shared" si="0"/>
        <v>55.826999999999998</v>
      </c>
      <c r="G17" t="s">
        <v>445</v>
      </c>
      <c r="H17" s="4"/>
      <c r="I17" s="3"/>
    </row>
    <row r="18" spans="2:9" x14ac:dyDescent="0.15">
      <c r="B18" s="4" t="s">
        <v>689</v>
      </c>
      <c r="C18" s="1">
        <v>14</v>
      </c>
      <c r="D18" s="6">
        <v>6.4930555555555561E-2</v>
      </c>
      <c r="E18" s="3" t="s">
        <v>781</v>
      </c>
      <c r="F18">
        <f t="shared" si="0"/>
        <v>54.787999999999997</v>
      </c>
      <c r="G18" t="s">
        <v>445</v>
      </c>
      <c r="H18" s="4"/>
      <c r="I18" s="3"/>
    </row>
    <row r="19" spans="2:9" x14ac:dyDescent="0.15">
      <c r="B19" s="4" t="s">
        <v>519</v>
      </c>
      <c r="C19" s="1">
        <v>15</v>
      </c>
      <c r="D19" s="6">
        <v>6.5636574074074069E-2</v>
      </c>
      <c r="E19" s="3" t="s">
        <v>787</v>
      </c>
      <c r="F19">
        <f t="shared" si="0"/>
        <v>54.507999999999996</v>
      </c>
      <c r="G19" t="s">
        <v>445</v>
      </c>
      <c r="H19" s="4"/>
      <c r="I19" s="3"/>
    </row>
    <row r="20" spans="2:9" x14ac:dyDescent="0.15">
      <c r="B20" s="4" t="s">
        <v>223</v>
      </c>
      <c r="C20" s="1">
        <v>16</v>
      </c>
      <c r="D20" s="6">
        <v>6.5879629629629635E-2</v>
      </c>
      <c r="E20" s="3" t="s">
        <v>788</v>
      </c>
      <c r="F20">
        <f t="shared" si="0"/>
        <v>54.410999999999994</v>
      </c>
      <c r="G20" t="s">
        <v>445</v>
      </c>
      <c r="H20" s="4"/>
      <c r="I20" s="3"/>
    </row>
    <row r="21" spans="2:9" x14ac:dyDescent="0.15">
      <c r="B21" s="4" t="s">
        <v>790</v>
      </c>
      <c r="C21" s="1">
        <v>17</v>
      </c>
      <c r="D21" s="6">
        <v>6.8101851851851858E-2</v>
      </c>
      <c r="E21" s="3" t="s">
        <v>786</v>
      </c>
      <c r="F21">
        <f t="shared" si="0"/>
        <v>53.528999999999996</v>
      </c>
      <c r="G21" t="s">
        <v>445</v>
      </c>
      <c r="H21" s="4"/>
      <c r="I21" s="3"/>
    </row>
    <row r="22" spans="2:9" x14ac:dyDescent="0.15">
      <c r="B22" s="4" t="s">
        <v>791</v>
      </c>
      <c r="C22" s="1">
        <v>18</v>
      </c>
      <c r="D22" s="6">
        <v>6.8287037037037035E-2</v>
      </c>
      <c r="E22" s="3" t="s">
        <v>789</v>
      </c>
      <c r="F22">
        <f t="shared" si="0"/>
        <v>53.454999999999998</v>
      </c>
      <c r="G22" t="s">
        <v>445</v>
      </c>
      <c r="H22" s="4"/>
      <c r="I22" s="3"/>
    </row>
    <row r="23" spans="2:9" x14ac:dyDescent="0.15">
      <c r="B23" s="4" t="s">
        <v>623</v>
      </c>
      <c r="C23" s="1">
        <v>19</v>
      </c>
      <c r="D23" s="6">
        <v>6.9351851851851845E-2</v>
      </c>
      <c r="E23" s="3" t="s">
        <v>784</v>
      </c>
      <c r="F23">
        <f t="shared" si="0"/>
        <v>53.031999999999996</v>
      </c>
      <c r="G23" t="s">
        <v>445</v>
      </c>
      <c r="H23" s="4"/>
      <c r="I23" s="3"/>
    </row>
    <row r="24" spans="2:9" x14ac:dyDescent="0.15">
      <c r="B24" s="4" t="s">
        <v>626</v>
      </c>
      <c r="C24" s="1">
        <v>20</v>
      </c>
      <c r="D24" s="6">
        <v>7.0532407407407405E-2</v>
      </c>
      <c r="E24" s="3" t="s">
        <v>788</v>
      </c>
      <c r="F24">
        <f t="shared" si="0"/>
        <v>52.564</v>
      </c>
      <c r="G24" t="s">
        <v>445</v>
      </c>
      <c r="H24" s="4"/>
      <c r="I24" s="3"/>
    </row>
    <row r="25" spans="2:9" x14ac:dyDescent="0.15">
      <c r="B25" s="4" t="s">
        <v>645</v>
      </c>
      <c r="C25" s="1">
        <v>21</v>
      </c>
      <c r="D25" s="6">
        <v>7.0810185185185184E-2</v>
      </c>
      <c r="E25" s="3" t="s">
        <v>788</v>
      </c>
      <c r="F25">
        <f t="shared" si="0"/>
        <v>52.452999999999996</v>
      </c>
      <c r="G25" t="s">
        <v>445</v>
      </c>
      <c r="H25" s="4"/>
      <c r="I25" s="3"/>
    </row>
    <row r="26" spans="2:9" x14ac:dyDescent="0.15">
      <c r="B26" s="4" t="s">
        <v>638</v>
      </c>
      <c r="C26" s="1">
        <v>22</v>
      </c>
      <c r="D26" s="6">
        <v>7.1192129629629633E-2</v>
      </c>
      <c r="E26" s="3" t="s">
        <v>784</v>
      </c>
      <c r="F26">
        <f t="shared" si="0"/>
        <v>52.302</v>
      </c>
      <c r="G26" t="s">
        <v>445</v>
      </c>
      <c r="H26" s="4"/>
      <c r="I26" s="3"/>
    </row>
    <row r="27" spans="2:9" x14ac:dyDescent="0.15">
      <c r="B27" s="4" t="s">
        <v>601</v>
      </c>
      <c r="C27" s="1">
        <v>23</v>
      </c>
      <c r="D27" s="6">
        <v>7.2256944444444443E-2</v>
      </c>
      <c r="E27" s="3" t="s">
        <v>781</v>
      </c>
      <c r="F27">
        <f t="shared" si="0"/>
        <v>51.878999999999998</v>
      </c>
      <c r="G27" t="s">
        <v>445</v>
      </c>
      <c r="H27" s="4"/>
      <c r="I27" s="3"/>
    </row>
    <row r="28" spans="2:9" x14ac:dyDescent="0.15">
      <c r="B28" s="4" t="s">
        <v>792</v>
      </c>
      <c r="C28" s="1">
        <v>24</v>
      </c>
      <c r="D28" s="6">
        <v>7.2326388888888885E-2</v>
      </c>
      <c r="E28" s="3" t="s">
        <v>784</v>
      </c>
      <c r="F28">
        <f t="shared" si="0"/>
        <v>51.850999999999999</v>
      </c>
      <c r="G28" t="s">
        <v>445</v>
      </c>
      <c r="H28" s="4"/>
      <c r="I28" s="3"/>
    </row>
    <row r="29" spans="2:9" x14ac:dyDescent="0.15">
      <c r="B29" s="4" t="s">
        <v>466</v>
      </c>
      <c r="C29" s="1">
        <v>25</v>
      </c>
      <c r="D29" s="6">
        <v>7.2418981481481473E-2</v>
      </c>
      <c r="E29" s="3" t="s">
        <v>787</v>
      </c>
      <c r="F29">
        <f t="shared" si="0"/>
        <v>51.814999999999998</v>
      </c>
      <c r="G29" t="s">
        <v>445</v>
      </c>
      <c r="H29" s="4"/>
      <c r="I29" s="3"/>
    </row>
    <row r="30" spans="2:9" x14ac:dyDescent="0.15">
      <c r="B30" s="4" t="s">
        <v>574</v>
      </c>
      <c r="C30" s="1">
        <v>26</v>
      </c>
      <c r="D30" s="6">
        <v>7.7442129629629639E-2</v>
      </c>
      <c r="E30" s="3" t="s">
        <v>783</v>
      </c>
      <c r="F30">
        <f t="shared" si="0"/>
        <v>49.82</v>
      </c>
      <c r="G30" t="s">
        <v>445</v>
      </c>
      <c r="H30" s="4"/>
      <c r="I30" s="3"/>
    </row>
    <row r="31" spans="2:9" x14ac:dyDescent="0.15">
      <c r="B31" s="4" t="s">
        <v>202</v>
      </c>
      <c r="C31" s="1">
        <v>27</v>
      </c>
      <c r="D31" s="6">
        <v>7.9502314814814817E-2</v>
      </c>
      <c r="E31" s="3" t="s">
        <v>781</v>
      </c>
      <c r="F31">
        <f t="shared" si="0"/>
        <v>49.001999999999995</v>
      </c>
      <c r="G31" t="s">
        <v>445</v>
      </c>
      <c r="H31" s="4"/>
      <c r="I31" s="3"/>
    </row>
    <row r="32" spans="2:9" x14ac:dyDescent="0.15">
      <c r="B32" s="4" t="s">
        <v>218</v>
      </c>
      <c r="C32" s="1">
        <v>28</v>
      </c>
      <c r="D32" s="6">
        <v>8.1666666666666665E-2</v>
      </c>
      <c r="E32" s="3" t="s">
        <v>783</v>
      </c>
      <c r="F32">
        <f t="shared" si="0"/>
        <v>48.141999999999996</v>
      </c>
      <c r="G32" t="s">
        <v>445</v>
      </c>
      <c r="H32" s="4"/>
      <c r="I32" s="3"/>
    </row>
    <row r="33" spans="2:9" x14ac:dyDescent="0.15">
      <c r="B33" s="4" t="s">
        <v>596</v>
      </c>
      <c r="C33" s="1">
        <v>29</v>
      </c>
      <c r="D33" s="6">
        <v>8.2523148148148151E-2</v>
      </c>
      <c r="E33" s="3" t="s">
        <v>789</v>
      </c>
      <c r="F33">
        <f t="shared" si="0"/>
        <v>47.802</v>
      </c>
      <c r="G33" t="s">
        <v>445</v>
      </c>
      <c r="H33" s="4"/>
      <c r="I33" s="3"/>
    </row>
    <row r="34" spans="2:9" x14ac:dyDescent="0.15">
      <c r="B34" s="4" t="s">
        <v>501</v>
      </c>
      <c r="C34" s="1">
        <v>30</v>
      </c>
      <c r="D34" s="6">
        <v>8.3125000000000004E-2</v>
      </c>
      <c r="E34" s="3" t="s">
        <v>782</v>
      </c>
      <c r="F34">
        <f t="shared" si="0"/>
        <v>47.562999999999995</v>
      </c>
      <c r="G34" t="s">
        <v>445</v>
      </c>
      <c r="H34" s="4"/>
      <c r="I34" s="3"/>
    </row>
    <row r="35" spans="2:9" x14ac:dyDescent="0.15">
      <c r="B35" s="4" t="s">
        <v>663</v>
      </c>
      <c r="C35" s="1">
        <v>31</v>
      </c>
      <c r="D35" s="6">
        <v>8.5034722222222234E-2</v>
      </c>
      <c r="E35" s="3" t="s">
        <v>782</v>
      </c>
      <c r="F35">
        <f t="shared" si="0"/>
        <v>46.805</v>
      </c>
      <c r="G35" t="s">
        <v>445</v>
      </c>
      <c r="H35" s="4"/>
      <c r="I35" s="3"/>
    </row>
    <row r="36" spans="2:9" x14ac:dyDescent="0.15">
      <c r="B36" s="4" t="s">
        <v>702</v>
      </c>
      <c r="C36" s="1">
        <v>32</v>
      </c>
      <c r="D36" s="6">
        <v>8.5474537037037043E-2</v>
      </c>
      <c r="E36" s="3" t="s">
        <v>784</v>
      </c>
      <c r="F36">
        <f t="shared" si="0"/>
        <v>46.629999999999995</v>
      </c>
      <c r="G36" t="s">
        <v>445</v>
      </c>
      <c r="H36" s="4"/>
      <c r="I36" s="3"/>
    </row>
    <row r="37" spans="2:9" x14ac:dyDescent="0.15">
      <c r="B37" s="4" t="s">
        <v>580</v>
      </c>
      <c r="C37" s="1">
        <v>33</v>
      </c>
      <c r="D37" s="6">
        <v>9.8287037037037048E-2</v>
      </c>
      <c r="E37" s="3" t="s">
        <v>784</v>
      </c>
      <c r="F37">
        <f t="shared" si="0"/>
        <v>41.542999999999999</v>
      </c>
      <c r="G37" t="s">
        <v>445</v>
      </c>
      <c r="H37" s="4"/>
      <c r="I37" s="3"/>
    </row>
    <row r="38" spans="2:9" x14ac:dyDescent="0.15">
      <c r="B38" s="4" t="s">
        <v>586</v>
      </c>
      <c r="C38" s="1">
        <v>34</v>
      </c>
      <c r="D38" s="6">
        <v>0.10648148148148147</v>
      </c>
      <c r="E38" s="3" t="s">
        <v>787</v>
      </c>
      <c r="F38">
        <f t="shared" si="0"/>
        <v>38.288999999999994</v>
      </c>
      <c r="G38" t="s">
        <v>445</v>
      </c>
      <c r="H38" s="4"/>
      <c r="I38" s="3"/>
    </row>
    <row r="39" spans="2:9" x14ac:dyDescent="0.15">
      <c r="B39" s="4" t="s">
        <v>693</v>
      </c>
      <c r="C39" s="1">
        <v>35</v>
      </c>
      <c r="D39" s="6">
        <v>0.106875</v>
      </c>
      <c r="E39" s="3" t="s">
        <v>788</v>
      </c>
      <c r="F39">
        <f t="shared" si="0"/>
        <v>38.132999999999996</v>
      </c>
      <c r="G39" t="s">
        <v>445</v>
      </c>
      <c r="H39" s="4"/>
      <c r="I39" s="3"/>
    </row>
    <row r="40" spans="2:9" x14ac:dyDescent="0.15">
      <c r="B40" s="4" t="s">
        <v>606</v>
      </c>
      <c r="C40" s="1">
        <v>36</v>
      </c>
      <c r="D40" s="6">
        <v>0.11221064814814814</v>
      </c>
      <c r="E40" s="3" t="s">
        <v>785</v>
      </c>
      <c r="F40">
        <f t="shared" si="0"/>
        <v>36.013999999999996</v>
      </c>
      <c r="G40" t="s">
        <v>445</v>
      </c>
      <c r="H40" s="4"/>
      <c r="I40" s="3"/>
    </row>
    <row r="41" spans="2:9" x14ac:dyDescent="0.15">
      <c r="B41" s="4" t="s">
        <v>793</v>
      </c>
      <c r="C41" s="1">
        <v>37</v>
      </c>
      <c r="D41" s="6">
        <v>0.11410879629629629</v>
      </c>
      <c r="E41" s="3" t="s">
        <v>785</v>
      </c>
      <c r="F41">
        <f t="shared" si="0"/>
        <v>35.26</v>
      </c>
      <c r="G41" t="s">
        <v>445</v>
      </c>
      <c r="H41" s="4"/>
      <c r="I41" s="3"/>
    </row>
    <row r="42" spans="2:9" x14ac:dyDescent="0.15">
      <c r="B42" s="4" t="s">
        <v>794</v>
      </c>
      <c r="C42" s="1">
        <v>38</v>
      </c>
      <c r="D42" s="6">
        <v>0.12336805555555556</v>
      </c>
      <c r="E42" s="3" t="s">
        <v>789</v>
      </c>
      <c r="F42">
        <f t="shared" si="0"/>
        <v>31.583000000000002</v>
      </c>
      <c r="G42" t="s">
        <v>445</v>
      </c>
      <c r="H42" s="4"/>
      <c r="I42" s="3"/>
    </row>
    <row r="43" spans="2:9" x14ac:dyDescent="0.15">
      <c r="B43" s="4" t="s">
        <v>752</v>
      </c>
      <c r="C43" s="1">
        <v>39</v>
      </c>
      <c r="D43" s="6">
        <v>0.12418981481481482</v>
      </c>
      <c r="E43" s="3" t="s">
        <v>784</v>
      </c>
      <c r="F43">
        <f t="shared" si="0"/>
        <v>31.257000000000001</v>
      </c>
      <c r="G43" t="s">
        <v>445</v>
      </c>
      <c r="H43" s="4"/>
      <c r="I43" s="3"/>
    </row>
    <row r="44" spans="2:9" x14ac:dyDescent="0.15">
      <c r="B44" s="4" t="s">
        <v>760</v>
      </c>
      <c r="C44" s="1"/>
      <c r="D44" s="6">
        <v>0.13159722222222223</v>
      </c>
      <c r="E44" s="3" t="s">
        <v>784</v>
      </c>
      <c r="F44">
        <f t="shared" si="0"/>
        <v>28.316000000000003</v>
      </c>
      <c r="G44" t="s">
        <v>445</v>
      </c>
      <c r="H44" s="4"/>
      <c r="I44" s="3"/>
    </row>
    <row r="45" spans="2:9" x14ac:dyDescent="0.15">
      <c r="B45" s="4" t="s">
        <v>795</v>
      </c>
      <c r="C45" s="1"/>
      <c r="D45" s="6">
        <v>0.14557870370370371</v>
      </c>
      <c r="E45" s="3" t="s">
        <v>783</v>
      </c>
      <c r="F45">
        <f t="shared" si="0"/>
        <v>22.764000000000003</v>
      </c>
      <c r="G45" t="s">
        <v>445</v>
      </c>
      <c r="H45" s="4"/>
      <c r="I45" s="3"/>
    </row>
    <row r="46" spans="2:9" x14ac:dyDescent="0.15">
      <c r="B46" s="4" t="s">
        <v>627</v>
      </c>
      <c r="C46" s="1"/>
      <c r="D46" s="3" t="s">
        <v>22</v>
      </c>
      <c r="E46" s="3" t="s">
        <v>787</v>
      </c>
      <c r="F46">
        <v>0</v>
      </c>
      <c r="G46" t="s">
        <v>445</v>
      </c>
      <c r="H46" s="4"/>
      <c r="I46" s="3"/>
    </row>
    <row r="47" spans="2:9" x14ac:dyDescent="0.15">
      <c r="B47" s="4" t="s">
        <v>653</v>
      </c>
      <c r="C47" s="1"/>
      <c r="D47" s="3" t="s">
        <v>22</v>
      </c>
      <c r="E47" s="3" t="s">
        <v>781</v>
      </c>
      <c r="F47">
        <f>F46</f>
        <v>0</v>
      </c>
      <c r="G47" t="s">
        <v>445</v>
      </c>
      <c r="H47" s="4"/>
      <c r="I47" s="3"/>
    </row>
    <row r="48" spans="2:9" x14ac:dyDescent="0.15">
      <c r="B48" s="4" t="s">
        <v>660</v>
      </c>
      <c r="C48" s="1"/>
      <c r="D48" s="3" t="s">
        <v>22</v>
      </c>
      <c r="E48" s="3" t="s">
        <v>781</v>
      </c>
      <c r="F48">
        <f t="shared" ref="F48:F49" si="2">F47</f>
        <v>0</v>
      </c>
      <c r="G48" t="s">
        <v>445</v>
      </c>
      <c r="H48" s="4"/>
      <c r="I48" s="3"/>
    </row>
    <row r="49" spans="2:9" x14ac:dyDescent="0.15">
      <c r="B49" s="4" t="s">
        <v>474</v>
      </c>
      <c r="C49" s="1"/>
      <c r="D49" s="3" t="s">
        <v>22</v>
      </c>
      <c r="E49" s="3" t="s">
        <v>781</v>
      </c>
      <c r="F49">
        <f t="shared" si="2"/>
        <v>0</v>
      </c>
      <c r="G49" t="s">
        <v>445</v>
      </c>
      <c r="H49" s="4"/>
      <c r="I49" s="3"/>
    </row>
    <row r="50" spans="2:9" x14ac:dyDescent="0.15">
      <c r="B50" s="4" t="s">
        <v>694</v>
      </c>
      <c r="C50" s="1"/>
      <c r="D50" s="3" t="s">
        <v>22</v>
      </c>
      <c r="E50" s="3" t="s">
        <v>783</v>
      </c>
      <c r="F50">
        <f>F49</f>
        <v>0</v>
      </c>
      <c r="G50" t="s">
        <v>445</v>
      </c>
      <c r="H50" s="4"/>
      <c r="I50" s="3"/>
    </row>
    <row r="51" spans="2:9" x14ac:dyDescent="0.15">
      <c r="B51" s="1"/>
      <c r="C51" s="4"/>
      <c r="D51" s="6"/>
      <c r="E51" s="3"/>
      <c r="H51" s="1"/>
      <c r="I51" s="3"/>
    </row>
    <row r="52" spans="2:9" x14ac:dyDescent="0.15">
      <c r="B52" s="1"/>
      <c r="C52" s="4"/>
      <c r="D52" s="6"/>
      <c r="E52" s="3"/>
      <c r="H52" s="1"/>
      <c r="I52" s="3"/>
    </row>
    <row r="53" spans="2:9" x14ac:dyDescent="0.15">
      <c r="B53" s="1"/>
      <c r="C53" s="4"/>
      <c r="D53" s="6"/>
      <c r="E53" s="3"/>
      <c r="H53" s="1"/>
      <c r="I53" s="3"/>
    </row>
    <row r="54" spans="2:9" x14ac:dyDescent="0.15">
      <c r="B54" s="1"/>
      <c r="C54" s="4"/>
      <c r="D54" s="6"/>
      <c r="E54" s="3"/>
      <c r="H54" s="1"/>
      <c r="I54" s="3"/>
    </row>
    <row r="55" spans="2:9" x14ac:dyDescent="0.15">
      <c r="B55" s="1"/>
      <c r="C55" s="4"/>
      <c r="D55" s="6"/>
      <c r="E55" s="3"/>
      <c r="H55" s="1"/>
      <c r="I55" s="3"/>
    </row>
    <row r="56" spans="2:9" x14ac:dyDescent="0.15">
      <c r="B56" s="1"/>
      <c r="C56" s="4"/>
      <c r="D56" s="6"/>
      <c r="E56" s="3"/>
      <c r="H56" s="1"/>
      <c r="I56" s="3"/>
    </row>
    <row r="57" spans="2:9" x14ac:dyDescent="0.15">
      <c r="B57" s="1"/>
      <c r="C57" s="4"/>
      <c r="D57" s="6"/>
      <c r="E57" s="3"/>
      <c r="H57" s="1"/>
      <c r="I57" s="3"/>
    </row>
    <row r="58" spans="2:9" x14ac:dyDescent="0.15">
      <c r="B58" s="1"/>
      <c r="C58" s="4"/>
      <c r="D58" s="6"/>
      <c r="E58" s="3"/>
      <c r="H58" s="1"/>
      <c r="I58" s="3"/>
    </row>
    <row r="59" spans="2:9" x14ac:dyDescent="0.15">
      <c r="B59" s="1"/>
      <c r="C59" s="4"/>
      <c r="D59" s="6"/>
      <c r="E59" s="3"/>
      <c r="H59" s="1"/>
      <c r="I59" s="3"/>
    </row>
    <row r="60" spans="2:9" x14ac:dyDescent="0.15">
      <c r="B60" s="1"/>
      <c r="C60" s="4"/>
      <c r="D60" s="6"/>
      <c r="E60" s="3"/>
      <c r="H60" s="1"/>
      <c r="I60" s="3"/>
    </row>
    <row r="61" spans="2:9" x14ac:dyDescent="0.15">
      <c r="B61" s="1"/>
      <c r="C61" s="4"/>
      <c r="D61" s="6"/>
      <c r="E61" s="3"/>
      <c r="H61" s="1"/>
      <c r="I61" s="3"/>
    </row>
    <row r="62" spans="2:9" x14ac:dyDescent="0.15">
      <c r="B62" s="1"/>
      <c r="C62" s="4"/>
      <c r="D62" s="6"/>
      <c r="E62" s="3"/>
      <c r="H62" s="1"/>
      <c r="I62" s="3"/>
    </row>
    <row r="63" spans="2:9" x14ac:dyDescent="0.15">
      <c r="B63" s="1"/>
      <c r="C63" s="4"/>
      <c r="D63" s="6"/>
      <c r="E63" s="3"/>
      <c r="H63" s="1"/>
      <c r="I63" s="3"/>
    </row>
    <row r="64" spans="2:9" x14ac:dyDescent="0.15">
      <c r="B64" s="1"/>
      <c r="C64" s="4"/>
      <c r="D64" s="6"/>
      <c r="E64" s="3"/>
      <c r="H64" s="1"/>
      <c r="I64" s="3"/>
    </row>
    <row r="65" spans="2:9" x14ac:dyDescent="0.15">
      <c r="B65" s="1"/>
      <c r="C65" s="4"/>
      <c r="D65" s="6"/>
      <c r="E65" s="3"/>
      <c r="H65" s="1"/>
      <c r="I65" s="3"/>
    </row>
    <row r="66" spans="2:9" x14ac:dyDescent="0.15">
      <c r="B66" s="1"/>
      <c r="C66" s="4"/>
      <c r="D66" s="6"/>
      <c r="E66" s="3"/>
      <c r="H66" s="1"/>
      <c r="I66" s="3"/>
    </row>
    <row r="67" spans="2:9" x14ac:dyDescent="0.15">
      <c r="B67" s="1"/>
      <c r="C67" s="4"/>
      <c r="D67" s="6"/>
      <c r="E67" s="3"/>
      <c r="H67" s="1"/>
      <c r="I67" s="3"/>
    </row>
    <row r="68" spans="2:9" x14ac:dyDescent="0.15">
      <c r="B68" s="1"/>
      <c r="C68" s="4"/>
      <c r="D68" s="6"/>
      <c r="E68" s="3"/>
      <c r="H68" s="1"/>
      <c r="I68" s="3"/>
    </row>
    <row r="69" spans="2:9" x14ac:dyDescent="0.15">
      <c r="B69" s="1"/>
      <c r="C69" s="4"/>
      <c r="D69" s="6"/>
      <c r="E69" s="3"/>
      <c r="H69" s="1"/>
      <c r="I69" s="3"/>
    </row>
    <row r="70" spans="2:9" x14ac:dyDescent="0.15">
      <c r="B70" s="1"/>
      <c r="C70" s="4"/>
      <c r="D70" s="3"/>
      <c r="E70" s="3"/>
      <c r="H70" s="1"/>
      <c r="I70" s="3"/>
    </row>
    <row r="71" spans="2:9" x14ac:dyDescent="0.15">
      <c r="B71" s="1"/>
      <c r="C71" s="4"/>
      <c r="D71" s="3"/>
      <c r="E71" s="3"/>
      <c r="H71" s="1"/>
      <c r="I71" s="3"/>
    </row>
    <row r="72" spans="2:9" x14ac:dyDescent="0.15">
      <c r="B72" s="1"/>
      <c r="C72" s="4"/>
      <c r="D72" s="3"/>
      <c r="E72" s="3"/>
      <c r="H72" s="1"/>
      <c r="I72" s="3"/>
    </row>
    <row r="73" spans="2:9" x14ac:dyDescent="0.15">
      <c r="B73" s="1"/>
      <c r="C73" s="4"/>
      <c r="D73" s="3"/>
      <c r="E73" s="3"/>
      <c r="H73" s="1"/>
      <c r="I73" s="3"/>
    </row>
    <row r="74" spans="2:9" x14ac:dyDescent="0.15">
      <c r="B74" s="1"/>
      <c r="C74" s="4"/>
      <c r="D74" s="3"/>
      <c r="E74" s="3"/>
      <c r="H74" s="1"/>
      <c r="I74" s="3"/>
    </row>
  </sheetData>
  <phoneticPr fontId="3"/>
  <hyperlinks>
    <hyperlink ref="B5" r:id="rId1" display="https://mulka2.com/lapcenter/lapcombat2/runner.jsp?event=4678&amp;file=1&amp;runner=0"/>
    <hyperlink ref="B6" r:id="rId2" display="https://mulka2.com/lapcenter/lapcombat2/runner.jsp?event=4678&amp;file=1&amp;runner=1"/>
    <hyperlink ref="B7" r:id="rId3" display="https://mulka2.com/lapcenter/lapcombat2/runner.jsp?event=4678&amp;file=1&amp;runner=2"/>
    <hyperlink ref="B8" r:id="rId4" display="https://mulka2.com/lapcenter/lapcombat2/runner.jsp?event=4678&amp;file=1&amp;runner=3"/>
    <hyperlink ref="B9" r:id="rId5" display="https://mulka2.com/lapcenter/lapcombat2/runner.jsp?event=4678&amp;file=1&amp;runner=4"/>
    <hyperlink ref="B10" r:id="rId6" display="https://mulka2.com/lapcenter/lapcombat2/runner.jsp?event=4678&amp;file=1&amp;runner=5"/>
    <hyperlink ref="B11" r:id="rId7" display="https://mulka2.com/lapcenter/lapcombat2/runner.jsp?event=4678&amp;file=1&amp;runner=6"/>
    <hyperlink ref="B12" r:id="rId8" display="https://mulka2.com/lapcenter/lapcombat2/runner.jsp?event=4678&amp;file=1&amp;runner=7"/>
    <hyperlink ref="B13" r:id="rId9" display="https://mulka2.com/lapcenter/lapcombat2/runner.jsp?event=4678&amp;file=1&amp;runner=8"/>
    <hyperlink ref="B14" r:id="rId10" display="https://mulka2.com/lapcenter/lapcombat2/runner.jsp?event=4678&amp;file=1&amp;runner=9"/>
    <hyperlink ref="B15" r:id="rId11" display="https://mulka2.com/lapcenter/lapcombat2/runner.jsp?event=4678&amp;file=1&amp;runner=10"/>
    <hyperlink ref="B16" r:id="rId12" display="https://mulka2.com/lapcenter/lapcombat2/runner.jsp?event=4678&amp;file=1&amp;runner=11"/>
    <hyperlink ref="B17" r:id="rId13" display="https://mulka2.com/lapcenter/lapcombat2/runner.jsp?event=4678&amp;file=1&amp;runner=12"/>
    <hyperlink ref="B18" r:id="rId14" display="https://mulka2.com/lapcenter/lapcombat2/runner.jsp?event=4678&amp;file=1&amp;runner=13"/>
    <hyperlink ref="B19" r:id="rId15" display="https://mulka2.com/lapcenter/lapcombat2/runner.jsp?event=4678&amp;file=1&amp;runner=14"/>
    <hyperlink ref="B20" r:id="rId16" display="https://mulka2.com/lapcenter/lapcombat2/runner.jsp?event=4678&amp;file=1&amp;runner=15"/>
    <hyperlink ref="B21" r:id="rId17" display="https://mulka2.com/lapcenter/lapcombat2/runner.jsp?event=4678&amp;file=1&amp;runner=16"/>
    <hyperlink ref="B22" r:id="rId18" display="https://mulka2.com/lapcenter/lapcombat2/runner.jsp?event=4678&amp;file=1&amp;runner=17"/>
    <hyperlink ref="B23" r:id="rId19" display="https://mulka2.com/lapcenter/lapcombat2/runner.jsp?event=4678&amp;file=1&amp;runner=18"/>
    <hyperlink ref="B24" r:id="rId20" display="https://mulka2.com/lapcenter/lapcombat2/runner.jsp?event=4678&amp;file=1&amp;runner=19"/>
    <hyperlink ref="B25" r:id="rId21" display="https://mulka2.com/lapcenter/lapcombat2/runner.jsp?event=4678&amp;file=1&amp;runner=20"/>
    <hyperlink ref="B26" r:id="rId22" display="https://mulka2.com/lapcenter/lapcombat2/runner.jsp?event=4678&amp;file=1&amp;runner=21"/>
    <hyperlink ref="B27" r:id="rId23" display="https://mulka2.com/lapcenter/lapcombat2/runner.jsp?event=4678&amp;file=1&amp;runner=22"/>
    <hyperlink ref="B28" r:id="rId24" display="https://mulka2.com/lapcenter/lapcombat2/runner.jsp?event=4678&amp;file=1&amp;runner=23"/>
    <hyperlink ref="B29" r:id="rId25" display="https://mulka2.com/lapcenter/lapcombat2/runner.jsp?event=4678&amp;file=1&amp;runner=24"/>
    <hyperlink ref="B30" r:id="rId26" display="https://mulka2.com/lapcenter/lapcombat2/runner.jsp?event=4678&amp;file=1&amp;runner=25"/>
    <hyperlink ref="B31" r:id="rId27" display="https://mulka2.com/lapcenter/lapcombat2/runner.jsp?event=4678&amp;file=1&amp;runner=26"/>
    <hyperlink ref="B32" r:id="rId28" display="https://mulka2.com/lapcenter/lapcombat2/runner.jsp?event=4678&amp;file=1&amp;runner=27"/>
    <hyperlink ref="B33" r:id="rId29" display="https://mulka2.com/lapcenter/lapcombat2/runner.jsp?event=4678&amp;file=1&amp;runner=28"/>
    <hyperlink ref="B34" r:id="rId30" display="https://mulka2.com/lapcenter/lapcombat2/runner.jsp?event=4678&amp;file=1&amp;runner=29"/>
    <hyperlink ref="B35" r:id="rId31" display="https://mulka2.com/lapcenter/lapcombat2/runner.jsp?event=4678&amp;file=1&amp;runner=30"/>
    <hyperlink ref="B36" r:id="rId32" display="https://mulka2.com/lapcenter/lapcombat2/runner.jsp?event=4678&amp;file=1&amp;runner=31"/>
    <hyperlink ref="B37" r:id="rId33" display="https://mulka2.com/lapcenter/lapcombat2/runner.jsp?event=4678&amp;file=1&amp;runner=32"/>
    <hyperlink ref="B38" r:id="rId34" display="https://mulka2.com/lapcenter/lapcombat2/runner.jsp?event=4678&amp;file=1&amp;runner=33"/>
    <hyperlink ref="B39" r:id="rId35" display="https://mulka2.com/lapcenter/lapcombat2/runner.jsp?event=4678&amp;file=1&amp;runner=34"/>
    <hyperlink ref="B40" r:id="rId36" display="https://mulka2.com/lapcenter/lapcombat2/runner.jsp?event=4678&amp;file=1&amp;runner=35"/>
    <hyperlink ref="B41" r:id="rId37" display="https://mulka2.com/lapcenter/lapcombat2/runner.jsp?event=4678&amp;file=1&amp;runner=36"/>
    <hyperlink ref="B42" r:id="rId38" display="https://mulka2.com/lapcenter/lapcombat2/runner.jsp?event=4678&amp;file=1&amp;runner=37"/>
    <hyperlink ref="B43" r:id="rId39" display="https://mulka2.com/lapcenter/lapcombat2/runner.jsp?event=4678&amp;file=1&amp;runner=38"/>
    <hyperlink ref="B44" r:id="rId40" display="https://mulka2.com/lapcenter/lapcombat2/runner.jsp?event=4678&amp;file=1&amp;runner=39"/>
    <hyperlink ref="B45" r:id="rId41" display="https://mulka2.com/lapcenter/lapcombat2/runner.jsp?event=4678&amp;file=1&amp;runner=40"/>
    <hyperlink ref="B46" r:id="rId42" display="https://mulka2.com/lapcenter/lapcombat2/runner.jsp?event=4678&amp;file=1&amp;runner=45"/>
    <hyperlink ref="B47" r:id="rId43" display="https://mulka2.com/lapcenter/lapcombat2/runner.jsp?event=4678&amp;file=1&amp;runner=43"/>
    <hyperlink ref="B48" r:id="rId44" display="https://mulka2.com/lapcenter/lapcombat2/runner.jsp?event=4678&amp;file=1&amp;runner=44"/>
    <hyperlink ref="B49" r:id="rId45" display="https://mulka2.com/lapcenter/lapcombat2/runner.jsp?event=4678&amp;file=1&amp;runner=42"/>
    <hyperlink ref="B50" r:id="rId46" display="https://mulka2.com/lapcenter/lapcombat2/runner.jsp?event=4678&amp;file=1&amp;runner=41"/>
  </hyperlinks>
  <pageMargins left="0.7" right="0.7" top="0.75" bottom="0.75" header="0.3" footer="0.3"/>
  <pageSetup paperSize="9" orientation="portrait" horizontalDpi="4294967293" verticalDpi="0" r:id="rId4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8"/>
  <sheetViews>
    <sheetView workbookViewId="0">
      <selection activeCell="K190" sqref="K190"/>
    </sheetView>
  </sheetViews>
  <sheetFormatPr defaultRowHeight="13.5" x14ac:dyDescent="0.15"/>
  <cols>
    <col min="2" max="2" width="14.25" customWidth="1"/>
    <col min="3" max="3" width="8.375" customWidth="1"/>
    <col min="5" max="5" width="13.5" customWidth="1"/>
    <col min="13" max="13" width="12.75" bestFit="1" customWidth="1"/>
  </cols>
  <sheetData>
    <row r="3" spans="2:15" x14ac:dyDescent="0.15">
      <c r="B3" s="2" t="s">
        <v>0</v>
      </c>
      <c r="C3" s="2" t="s">
        <v>1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5" x14ac:dyDescent="0.15">
      <c r="B4" s="4" t="s">
        <v>144</v>
      </c>
      <c r="C4" s="1">
        <v>1</v>
      </c>
      <c r="D4" s="6">
        <v>5.2094907407407409E-2</v>
      </c>
      <c r="E4" s="3" t="s">
        <v>236</v>
      </c>
      <c r="F4">
        <f>ROUNDUP( (VLOOKUP(G4,$K$5:$N$9,2,FALSE) - D4) * 10 / VLOOKUP(G4,$K$5:$N$9,3,FALSE)+50,3)</f>
        <v>63.603999999999999</v>
      </c>
      <c r="G4" t="s">
        <v>445</v>
      </c>
      <c r="L4" t="s">
        <v>23</v>
      </c>
      <c r="M4" t="s">
        <v>26</v>
      </c>
      <c r="N4" t="s">
        <v>25</v>
      </c>
    </row>
    <row r="5" spans="2:15" x14ac:dyDescent="0.15">
      <c r="B5" s="4" t="s">
        <v>379</v>
      </c>
      <c r="C5" s="1">
        <v>2</v>
      </c>
      <c r="D5" s="6">
        <v>5.4224537037037036E-2</v>
      </c>
      <c r="E5" s="3" t="s">
        <v>361</v>
      </c>
      <c r="F5">
        <f t="shared" ref="F5:F68" si="0">ROUNDUP( (VLOOKUP(G5,$K$5:$N$9,2,FALSE) - D5) * 10 / VLOOKUP(G5,$K$5:$N$9,3,FALSE)+50,3)</f>
        <v>62.082999999999998</v>
      </c>
      <c r="G5" t="s">
        <v>445</v>
      </c>
      <c r="K5" t="s">
        <v>1044</v>
      </c>
      <c r="L5" s="5">
        <f>AVERAGEIF($G$4:$G$400,K5,$D$4:$D$400)</f>
        <v>6.780307539682541E-2</v>
      </c>
      <c r="M5">
        <f t="array" ref="M5">_xlfn.STDEV.P(IF($G$4:$G$400=K5,$D$4:$D$400,""))</f>
        <v>1.7108262280678084E-2</v>
      </c>
      <c r="N5" s="5">
        <f>MEDIAN(D4:D49)</f>
        <v>6.8321759259259263E-2</v>
      </c>
    </row>
    <row r="6" spans="2:15" x14ac:dyDescent="0.15">
      <c r="B6" s="4" t="s">
        <v>260</v>
      </c>
      <c r="C6" s="1">
        <v>3</v>
      </c>
      <c r="D6" s="6">
        <v>5.4594907407407411E-2</v>
      </c>
      <c r="E6" s="3" t="s">
        <v>999</v>
      </c>
      <c r="F6">
        <f t="shared" si="0"/>
        <v>61.818999999999996</v>
      </c>
      <c r="G6" t="s">
        <v>445</v>
      </c>
      <c r="K6" t="s">
        <v>1064</v>
      </c>
      <c r="L6" s="5">
        <f t="shared" ref="L6:L8" si="1">AVERAGEIF($G$4:$G$400,K6,$D$4:$D$400)</f>
        <v>4.6559307151979569E-2</v>
      </c>
      <c r="M6">
        <f t="array" ref="M6">_xlfn.STDEV.P(IF($G$4:$G$400=K6,$D$4:$D$400,""))</f>
        <v>1.1705911372845225E-2</v>
      </c>
      <c r="N6" s="8">
        <f>_xlfn.STDEV.P(IF($G$4:$G$286=K6,$D$4:$D$286))</f>
        <v>0</v>
      </c>
      <c r="O6">
        <f>_xlfn.STDEV.P(D132:D190)</f>
        <v>2.2692532148159816E-2</v>
      </c>
    </row>
    <row r="7" spans="2:15" x14ac:dyDescent="0.15">
      <c r="B7" s="4" t="s">
        <v>142</v>
      </c>
      <c r="C7" s="1">
        <v>4</v>
      </c>
      <c r="D7" s="6">
        <v>5.6585648148148149E-2</v>
      </c>
      <c r="E7" s="3" t="s">
        <v>236</v>
      </c>
      <c r="F7">
        <f t="shared" si="0"/>
        <v>60.396999999999998</v>
      </c>
      <c r="G7" t="s">
        <v>445</v>
      </c>
      <c r="K7" t="s">
        <v>430</v>
      </c>
      <c r="L7" s="5">
        <f t="shared" si="1"/>
        <v>7.6429166666666673E-2</v>
      </c>
      <c r="M7">
        <f t="array" ref="M7">_xlfn.STDEV.P(IF($G$4:$G$400=K7,$D$4:$D$400,""))</f>
        <v>2.1775956487601889E-2</v>
      </c>
      <c r="N7">
        <f>_xlfn.STDEV.P(IF($G$4:$G$286=K7,$D$4:$D$286))</f>
        <v>0</v>
      </c>
      <c r="O7" s="8" t="e">
        <f>_xlfn.STDEV.P(D191:D286)</f>
        <v>#DIV/0!</v>
      </c>
    </row>
    <row r="8" spans="2:15" x14ac:dyDescent="0.15">
      <c r="B8" s="4" t="s">
        <v>147</v>
      </c>
      <c r="C8" s="1">
        <v>5</v>
      </c>
      <c r="D8" s="6">
        <v>5.6655092592592597E-2</v>
      </c>
      <c r="E8" s="3" t="s">
        <v>450</v>
      </c>
      <c r="F8">
        <f t="shared" si="0"/>
        <v>60.347999999999999</v>
      </c>
      <c r="G8" t="s">
        <v>445</v>
      </c>
      <c r="K8" t="s">
        <v>802</v>
      </c>
      <c r="L8" s="5">
        <f t="shared" si="1"/>
        <v>7.1145833333333339E-2</v>
      </c>
      <c r="M8">
        <f t="array" ref="M8">_xlfn.STDEV.P(IF($G$4:$G$400=K8,$D$4:$D$400,""))</f>
        <v>1.4004607097896948E-2</v>
      </c>
    </row>
    <row r="9" spans="2:15" ht="27" x14ac:dyDescent="0.15">
      <c r="B9" s="4" t="s">
        <v>194</v>
      </c>
      <c r="C9" s="1">
        <v>6</v>
      </c>
      <c r="D9" s="6">
        <v>5.6886574074074076E-2</v>
      </c>
      <c r="E9" s="3" t="s">
        <v>1000</v>
      </c>
      <c r="F9">
        <f t="shared" si="0"/>
        <v>60.181999999999995</v>
      </c>
      <c r="G9" t="s">
        <v>445</v>
      </c>
    </row>
    <row r="10" spans="2:15" x14ac:dyDescent="0.15">
      <c r="B10" s="4" t="s">
        <v>256</v>
      </c>
      <c r="C10" s="1">
        <v>7</v>
      </c>
      <c r="D10" s="6">
        <v>5.7060185185185186E-2</v>
      </c>
      <c r="E10" s="3" t="s">
        <v>235</v>
      </c>
      <c r="F10">
        <f t="shared" si="0"/>
        <v>60.058</v>
      </c>
      <c r="G10" t="s">
        <v>445</v>
      </c>
    </row>
    <row r="11" spans="2:15" x14ac:dyDescent="0.15">
      <c r="B11" s="4" t="s">
        <v>257</v>
      </c>
      <c r="C11" s="1">
        <v>8</v>
      </c>
      <c r="D11" s="6">
        <v>5.7303240740740745E-2</v>
      </c>
      <c r="E11" s="3" t="s">
        <v>1001</v>
      </c>
      <c r="F11">
        <f t="shared" si="0"/>
        <v>59.884999999999998</v>
      </c>
      <c r="G11" t="s">
        <v>445</v>
      </c>
    </row>
    <row r="12" spans="2:15" x14ac:dyDescent="0.15">
      <c r="B12" s="4" t="s">
        <v>192</v>
      </c>
      <c r="C12" s="1">
        <v>9</v>
      </c>
      <c r="D12" s="6">
        <v>5.9120370370370372E-2</v>
      </c>
      <c r="E12" s="3" t="s">
        <v>236</v>
      </c>
      <c r="F12">
        <f t="shared" si="0"/>
        <v>58.586999999999996</v>
      </c>
      <c r="G12" t="s">
        <v>445</v>
      </c>
    </row>
    <row r="13" spans="2:15" x14ac:dyDescent="0.15">
      <c r="B13" s="4" t="s">
        <v>526</v>
      </c>
      <c r="C13" s="1">
        <v>10</v>
      </c>
      <c r="D13" s="6">
        <v>5.9884259259259255E-2</v>
      </c>
      <c r="E13" s="3" t="s">
        <v>301</v>
      </c>
      <c r="F13">
        <f t="shared" si="0"/>
        <v>58.041999999999994</v>
      </c>
      <c r="G13" t="s">
        <v>445</v>
      </c>
    </row>
    <row r="14" spans="2:15" x14ac:dyDescent="0.15">
      <c r="B14" s="4" t="s">
        <v>262</v>
      </c>
      <c r="C14" s="1">
        <v>11</v>
      </c>
      <c r="D14" s="6">
        <v>6.0347222222222219E-2</v>
      </c>
      <c r="E14" s="3" t="s">
        <v>1002</v>
      </c>
      <c r="F14">
        <f t="shared" si="0"/>
        <v>57.710999999999999</v>
      </c>
      <c r="G14" t="s">
        <v>445</v>
      </c>
    </row>
    <row r="15" spans="2:15" x14ac:dyDescent="0.15">
      <c r="B15" s="4" t="s">
        <v>1007</v>
      </c>
      <c r="C15" s="1">
        <v>12</v>
      </c>
      <c r="D15" s="6">
        <v>6.0358796296296292E-2</v>
      </c>
      <c r="E15" s="3" t="s">
        <v>292</v>
      </c>
      <c r="F15">
        <f t="shared" si="0"/>
        <v>57.702999999999996</v>
      </c>
      <c r="G15" t="s">
        <v>445</v>
      </c>
    </row>
    <row r="16" spans="2:15" x14ac:dyDescent="0.15">
      <c r="B16" s="4" t="s">
        <v>268</v>
      </c>
      <c r="C16" s="1">
        <v>13</v>
      </c>
      <c r="D16" s="6">
        <v>6.084490740740741E-2</v>
      </c>
      <c r="E16" s="3" t="s">
        <v>229</v>
      </c>
      <c r="F16">
        <f t="shared" si="0"/>
        <v>57.355999999999995</v>
      </c>
      <c r="G16" t="s">
        <v>445</v>
      </c>
    </row>
    <row r="17" spans="2:7" x14ac:dyDescent="0.15">
      <c r="B17" s="4" t="s">
        <v>152</v>
      </c>
      <c r="C17" s="1">
        <v>14</v>
      </c>
      <c r="D17" s="6">
        <v>6.0879629629629638E-2</v>
      </c>
      <c r="E17" s="3" t="s">
        <v>450</v>
      </c>
      <c r="F17">
        <f t="shared" si="0"/>
        <v>57.330999999999996</v>
      </c>
      <c r="G17" t="s">
        <v>445</v>
      </c>
    </row>
    <row r="18" spans="2:7" x14ac:dyDescent="0.15">
      <c r="B18" s="4" t="s">
        <v>40</v>
      </c>
      <c r="C18" s="1">
        <v>15</v>
      </c>
      <c r="D18" s="6">
        <v>6.1192129629629631E-2</v>
      </c>
      <c r="E18" s="3" t="s">
        <v>37</v>
      </c>
      <c r="F18">
        <f t="shared" si="0"/>
        <v>57.107999999999997</v>
      </c>
      <c r="G18" t="s">
        <v>445</v>
      </c>
    </row>
    <row r="19" spans="2:7" x14ac:dyDescent="0.15">
      <c r="B19" s="4" t="s">
        <v>157</v>
      </c>
      <c r="C19" s="1">
        <v>16</v>
      </c>
      <c r="D19" s="6">
        <v>6.1203703703703705E-2</v>
      </c>
      <c r="E19" s="3" t="s">
        <v>231</v>
      </c>
      <c r="F19">
        <f t="shared" si="0"/>
        <v>57.099999999999994</v>
      </c>
      <c r="G19" t="s">
        <v>445</v>
      </c>
    </row>
    <row r="20" spans="2:7" x14ac:dyDescent="0.15">
      <c r="B20" s="4" t="s">
        <v>250</v>
      </c>
      <c r="C20" s="1">
        <v>17</v>
      </c>
      <c r="D20" s="6">
        <v>6.324074074074075E-2</v>
      </c>
      <c r="E20" s="3" t="s">
        <v>228</v>
      </c>
      <c r="F20">
        <f t="shared" si="0"/>
        <v>55.644999999999996</v>
      </c>
      <c r="G20" t="s">
        <v>445</v>
      </c>
    </row>
    <row r="21" spans="2:7" x14ac:dyDescent="0.15">
      <c r="B21" s="4" t="s">
        <v>380</v>
      </c>
      <c r="C21" s="1">
        <v>18</v>
      </c>
      <c r="D21" s="6">
        <v>6.3275462962962964E-2</v>
      </c>
      <c r="E21" s="3" t="s">
        <v>362</v>
      </c>
      <c r="F21">
        <f t="shared" si="0"/>
        <v>55.62</v>
      </c>
      <c r="G21" t="s">
        <v>445</v>
      </c>
    </row>
    <row r="22" spans="2:7" x14ac:dyDescent="0.15">
      <c r="B22" s="4" t="s">
        <v>173</v>
      </c>
      <c r="C22" s="1">
        <v>19</v>
      </c>
      <c r="D22" s="6">
        <v>6.4733796296296289E-2</v>
      </c>
      <c r="E22" s="3" t="s">
        <v>16</v>
      </c>
      <c r="F22">
        <f t="shared" si="0"/>
        <v>54.579000000000001</v>
      </c>
      <c r="G22" t="s">
        <v>445</v>
      </c>
    </row>
    <row r="23" spans="2:7" x14ac:dyDescent="0.15">
      <c r="B23" s="4" t="s">
        <v>50</v>
      </c>
      <c r="C23" s="1">
        <v>20</v>
      </c>
      <c r="D23" s="6">
        <v>6.5740740740740738E-2</v>
      </c>
      <c r="E23" s="3" t="s">
        <v>37</v>
      </c>
      <c r="F23">
        <f t="shared" si="0"/>
        <v>53.86</v>
      </c>
      <c r="G23" t="s">
        <v>445</v>
      </c>
    </row>
    <row r="24" spans="2:7" x14ac:dyDescent="0.15">
      <c r="B24" s="4" t="s">
        <v>151</v>
      </c>
      <c r="C24" s="1">
        <v>21</v>
      </c>
      <c r="D24" s="6">
        <v>6.6377314814814806E-2</v>
      </c>
      <c r="E24" s="3" t="s">
        <v>521</v>
      </c>
      <c r="F24">
        <f t="shared" si="0"/>
        <v>53.405000000000001</v>
      </c>
      <c r="G24" t="s">
        <v>445</v>
      </c>
    </row>
    <row r="25" spans="2:7" x14ac:dyDescent="0.15">
      <c r="B25" s="4" t="s">
        <v>197</v>
      </c>
      <c r="C25" s="1">
        <v>22</v>
      </c>
      <c r="D25" s="6">
        <v>6.7824074074074078E-2</v>
      </c>
      <c r="E25" s="3" t="s">
        <v>240</v>
      </c>
      <c r="F25">
        <f t="shared" si="0"/>
        <v>52.372</v>
      </c>
      <c r="G25" t="s">
        <v>445</v>
      </c>
    </row>
    <row r="26" spans="2:7" x14ac:dyDescent="0.15">
      <c r="B26" s="4" t="s">
        <v>208</v>
      </c>
      <c r="C26" s="1">
        <v>23</v>
      </c>
      <c r="D26" s="6">
        <v>6.8321759259259263E-2</v>
      </c>
      <c r="E26" s="3" t="s">
        <v>450</v>
      </c>
      <c r="F26">
        <f t="shared" si="0"/>
        <v>52.016999999999996</v>
      </c>
      <c r="G26" t="s">
        <v>445</v>
      </c>
    </row>
    <row r="27" spans="2:7" x14ac:dyDescent="0.15">
      <c r="B27" s="4" t="s">
        <v>150</v>
      </c>
      <c r="C27" s="1">
        <v>24</v>
      </c>
      <c r="D27" s="6">
        <v>6.9803240740740735E-2</v>
      </c>
      <c r="E27" s="3" t="s">
        <v>450</v>
      </c>
      <c r="F27">
        <f t="shared" si="0"/>
        <v>50.958999999999996</v>
      </c>
      <c r="G27" t="s">
        <v>445</v>
      </c>
    </row>
    <row r="28" spans="2:7" x14ac:dyDescent="0.15">
      <c r="B28" s="4" t="s">
        <v>216</v>
      </c>
      <c r="C28" s="1">
        <v>25</v>
      </c>
      <c r="D28" s="6">
        <v>7.104166666666667E-2</v>
      </c>
      <c r="E28" s="3" t="s">
        <v>14</v>
      </c>
      <c r="F28">
        <f t="shared" si="0"/>
        <v>50.074999999999996</v>
      </c>
      <c r="G28" t="s">
        <v>445</v>
      </c>
    </row>
    <row r="29" spans="2:7" x14ac:dyDescent="0.15">
      <c r="B29" s="4" t="s">
        <v>180</v>
      </c>
      <c r="C29" s="1">
        <v>26</v>
      </c>
      <c r="D29" s="6">
        <v>7.1875000000000008E-2</v>
      </c>
      <c r="E29" s="3" t="s">
        <v>292</v>
      </c>
      <c r="F29">
        <f t="shared" si="0"/>
        <v>49.48</v>
      </c>
      <c r="G29" t="s">
        <v>445</v>
      </c>
    </row>
    <row r="30" spans="2:7" x14ac:dyDescent="0.15">
      <c r="B30" s="4" t="s">
        <v>207</v>
      </c>
      <c r="C30" s="1">
        <v>27</v>
      </c>
      <c r="D30" s="6">
        <v>7.2002314814814811E-2</v>
      </c>
      <c r="E30" s="3" t="s">
        <v>450</v>
      </c>
      <c r="F30">
        <f t="shared" si="0"/>
        <v>49.388999999999996</v>
      </c>
      <c r="G30" t="s">
        <v>445</v>
      </c>
    </row>
    <row r="31" spans="2:7" x14ac:dyDescent="0.15">
      <c r="B31" s="4" t="s">
        <v>1008</v>
      </c>
      <c r="C31" s="1">
        <v>28</v>
      </c>
      <c r="D31" s="6">
        <v>7.2256944444444443E-2</v>
      </c>
      <c r="E31" s="3" t="s">
        <v>362</v>
      </c>
      <c r="F31">
        <f t="shared" si="0"/>
        <v>49.207000000000001</v>
      </c>
      <c r="G31" t="s">
        <v>445</v>
      </c>
    </row>
    <row r="32" spans="2:7" x14ac:dyDescent="0.15">
      <c r="B32" s="4" t="s">
        <v>405</v>
      </c>
      <c r="C32" s="1">
        <v>29</v>
      </c>
      <c r="D32" s="6">
        <v>7.2430555555555554E-2</v>
      </c>
      <c r="E32" s="3" t="s">
        <v>371</v>
      </c>
      <c r="F32">
        <f t="shared" si="0"/>
        <v>49.082999999999998</v>
      </c>
      <c r="G32" t="s">
        <v>445</v>
      </c>
    </row>
    <row r="33" spans="2:7" x14ac:dyDescent="0.15">
      <c r="B33" s="4" t="s">
        <v>883</v>
      </c>
      <c r="C33" s="1">
        <v>30</v>
      </c>
      <c r="D33" s="6">
        <v>7.363425925925926E-2</v>
      </c>
      <c r="E33" s="3" t="s">
        <v>879</v>
      </c>
      <c r="F33">
        <f t="shared" si="0"/>
        <v>48.223999999999997</v>
      </c>
      <c r="G33" t="s">
        <v>445</v>
      </c>
    </row>
    <row r="34" spans="2:7" ht="27" x14ac:dyDescent="0.15">
      <c r="B34" s="4" t="s">
        <v>639</v>
      </c>
      <c r="C34" s="1">
        <v>31</v>
      </c>
      <c r="D34" s="6">
        <v>7.4120370370370378E-2</v>
      </c>
      <c r="E34" s="3" t="s">
        <v>1003</v>
      </c>
      <c r="F34">
        <f t="shared" si="0"/>
        <v>47.876999999999995</v>
      </c>
      <c r="G34" t="s">
        <v>445</v>
      </c>
    </row>
    <row r="35" spans="2:7" x14ac:dyDescent="0.15">
      <c r="B35" s="4" t="s">
        <v>811</v>
      </c>
      <c r="C35" s="1">
        <v>32</v>
      </c>
      <c r="D35" s="6">
        <v>7.4224537037037033E-2</v>
      </c>
      <c r="E35" s="3" t="s">
        <v>235</v>
      </c>
      <c r="F35">
        <f t="shared" si="0"/>
        <v>47.802</v>
      </c>
      <c r="G35" t="s">
        <v>445</v>
      </c>
    </row>
    <row r="36" spans="2:7" x14ac:dyDescent="0.15">
      <c r="B36" s="4" t="s">
        <v>199</v>
      </c>
      <c r="C36" s="1">
        <v>33</v>
      </c>
      <c r="D36" s="6">
        <v>7.5358796296296285E-2</v>
      </c>
      <c r="E36" s="3" t="s">
        <v>14</v>
      </c>
      <c r="F36">
        <f t="shared" si="0"/>
        <v>46.991999999999997</v>
      </c>
      <c r="G36" t="s">
        <v>445</v>
      </c>
    </row>
    <row r="37" spans="2:7" x14ac:dyDescent="0.15">
      <c r="B37" s="4" t="s">
        <v>267</v>
      </c>
      <c r="C37" s="1">
        <v>34</v>
      </c>
      <c r="D37" s="6">
        <v>7.8263888888888897E-2</v>
      </c>
      <c r="E37" s="3" t="s">
        <v>1004</v>
      </c>
      <c r="F37">
        <f t="shared" si="0"/>
        <v>44.917999999999999</v>
      </c>
      <c r="G37" t="s">
        <v>445</v>
      </c>
    </row>
    <row r="38" spans="2:7" x14ac:dyDescent="0.15">
      <c r="B38" s="4" t="s">
        <v>397</v>
      </c>
      <c r="C38" s="1">
        <v>35</v>
      </c>
      <c r="D38" s="6">
        <v>7.9374999999999987E-2</v>
      </c>
      <c r="E38" s="3" t="s">
        <v>228</v>
      </c>
      <c r="F38">
        <f t="shared" si="0"/>
        <v>44.123999999999995</v>
      </c>
      <c r="G38" t="s">
        <v>445</v>
      </c>
    </row>
    <row r="39" spans="2:7" x14ac:dyDescent="0.15">
      <c r="B39" s="4" t="s">
        <v>394</v>
      </c>
      <c r="C39" s="1">
        <v>36</v>
      </c>
      <c r="D39" s="6">
        <v>8.1203703703703708E-2</v>
      </c>
      <c r="E39" s="3" t="s">
        <v>292</v>
      </c>
      <c r="F39">
        <f t="shared" si="0"/>
        <v>42.818999999999996</v>
      </c>
      <c r="G39" t="s">
        <v>445</v>
      </c>
    </row>
    <row r="40" spans="2:7" x14ac:dyDescent="0.15">
      <c r="B40" s="4" t="s">
        <v>1009</v>
      </c>
      <c r="C40" s="1">
        <v>37</v>
      </c>
      <c r="D40" s="6">
        <v>8.2696759259259262E-2</v>
      </c>
      <c r="E40" s="3" t="s">
        <v>362</v>
      </c>
      <c r="F40">
        <f t="shared" si="0"/>
        <v>41.753</v>
      </c>
      <c r="G40" t="s">
        <v>445</v>
      </c>
    </row>
    <row r="41" spans="2:7" x14ac:dyDescent="0.15">
      <c r="B41" s="4" t="s">
        <v>223</v>
      </c>
      <c r="C41" s="1">
        <v>38</v>
      </c>
      <c r="D41" s="6">
        <v>8.6956018518518516E-2</v>
      </c>
      <c r="E41" s="3" t="s">
        <v>240</v>
      </c>
      <c r="F41">
        <f t="shared" si="0"/>
        <v>38.710999999999999</v>
      </c>
      <c r="G41" t="s">
        <v>445</v>
      </c>
    </row>
    <row r="42" spans="2:7" ht="27" x14ac:dyDescent="0.15">
      <c r="B42" s="4" t="s">
        <v>349</v>
      </c>
      <c r="C42" s="1">
        <v>39</v>
      </c>
      <c r="D42" s="6">
        <v>8.7245370370370376E-2</v>
      </c>
      <c r="E42" s="3" t="s">
        <v>1005</v>
      </c>
      <c r="F42">
        <f t="shared" si="0"/>
        <v>38.504999999999995</v>
      </c>
      <c r="G42" t="s">
        <v>445</v>
      </c>
    </row>
    <row r="43" spans="2:7" x14ac:dyDescent="0.15">
      <c r="B43" s="4" t="s">
        <v>465</v>
      </c>
      <c r="C43" s="1">
        <v>40</v>
      </c>
      <c r="D43" s="6">
        <v>8.9050925925925936E-2</v>
      </c>
      <c r="E43" s="3" t="s">
        <v>450</v>
      </c>
      <c r="F43">
        <f t="shared" si="0"/>
        <v>37.214999999999996</v>
      </c>
      <c r="G43" t="s">
        <v>445</v>
      </c>
    </row>
    <row r="44" spans="2:7" x14ac:dyDescent="0.15">
      <c r="B44" s="4" t="s">
        <v>202</v>
      </c>
      <c r="C44" s="1">
        <v>41</v>
      </c>
      <c r="D44" s="6">
        <v>8.9386574074074077E-2</v>
      </c>
      <c r="E44" s="3" t="s">
        <v>450</v>
      </c>
      <c r="F44">
        <f t="shared" si="0"/>
        <v>36.975999999999999</v>
      </c>
      <c r="G44" t="s">
        <v>445</v>
      </c>
    </row>
    <row r="45" spans="2:7" x14ac:dyDescent="0.15">
      <c r="B45" s="4" t="s">
        <v>218</v>
      </c>
      <c r="C45" s="1">
        <v>42</v>
      </c>
      <c r="D45" s="6">
        <v>9.4108796296296301E-2</v>
      </c>
      <c r="E45" s="3" t="s">
        <v>240</v>
      </c>
      <c r="F45">
        <f t="shared" si="0"/>
        <v>33.603999999999999</v>
      </c>
      <c r="G45" t="s">
        <v>445</v>
      </c>
    </row>
    <row r="46" spans="2:7" ht="27" x14ac:dyDescent="0.15">
      <c r="B46" s="4" t="s">
        <v>632</v>
      </c>
      <c r="C46" s="1">
        <v>43</v>
      </c>
      <c r="D46" s="6">
        <v>0.10259259259259258</v>
      </c>
      <c r="E46" s="3" t="s">
        <v>1006</v>
      </c>
      <c r="F46">
        <f t="shared" si="0"/>
        <v>27.546000000000003</v>
      </c>
      <c r="G46" t="s">
        <v>445</v>
      </c>
    </row>
    <row r="47" spans="2:7" ht="27" x14ac:dyDescent="0.15">
      <c r="B47" s="4" t="s">
        <v>1010</v>
      </c>
      <c r="C47" s="1">
        <v>44</v>
      </c>
      <c r="D47" s="6">
        <v>0.10718749999999999</v>
      </c>
      <c r="E47" s="3" t="s">
        <v>1006</v>
      </c>
      <c r="F47">
        <f t="shared" si="0"/>
        <v>24.265000000000001</v>
      </c>
      <c r="G47" t="s">
        <v>445</v>
      </c>
    </row>
    <row r="48" spans="2:7" x14ac:dyDescent="0.15">
      <c r="B48" s="4" t="s">
        <v>1011</v>
      </c>
      <c r="C48" s="1">
        <v>45</v>
      </c>
      <c r="D48" s="6">
        <v>0.1079976851851852</v>
      </c>
      <c r="E48" s="3" t="s">
        <v>301</v>
      </c>
      <c r="F48">
        <f t="shared" si="0"/>
        <v>23.686</v>
      </c>
      <c r="G48" t="s">
        <v>445</v>
      </c>
    </row>
    <row r="49" spans="2:7" x14ac:dyDescent="0.15">
      <c r="B49" s="4" t="s">
        <v>146</v>
      </c>
      <c r="C49" s="1"/>
      <c r="D49" s="3" t="s">
        <v>22</v>
      </c>
      <c r="E49" s="3" t="s">
        <v>236</v>
      </c>
      <c r="F49">
        <v>0</v>
      </c>
      <c r="G49" t="s">
        <v>445</v>
      </c>
    </row>
    <row r="50" spans="2:7" ht="27" x14ac:dyDescent="0.15">
      <c r="B50" s="4" t="s">
        <v>1027</v>
      </c>
      <c r="C50" s="1">
        <v>1</v>
      </c>
      <c r="D50" s="6">
        <v>4.7337962962962964E-2</v>
      </c>
      <c r="E50" s="3" t="s">
        <v>1012</v>
      </c>
      <c r="F50">
        <f t="shared" si="0"/>
        <v>61.963000000000001</v>
      </c>
      <c r="G50" t="s">
        <v>1044</v>
      </c>
    </row>
    <row r="51" spans="2:7" x14ac:dyDescent="0.15">
      <c r="B51" s="4" t="s">
        <v>210</v>
      </c>
      <c r="C51" s="1">
        <v>2</v>
      </c>
      <c r="D51" s="6">
        <v>4.7847222222222228E-2</v>
      </c>
      <c r="E51" s="3" t="s">
        <v>1013</v>
      </c>
      <c r="F51">
        <f t="shared" si="0"/>
        <v>61.664999999999999</v>
      </c>
      <c r="G51" t="s">
        <v>1044</v>
      </c>
    </row>
    <row r="52" spans="2:7" x14ac:dyDescent="0.15">
      <c r="B52" s="4" t="s">
        <v>214</v>
      </c>
      <c r="C52" s="1">
        <v>3</v>
      </c>
      <c r="D52" s="6">
        <v>5.0555555555555555E-2</v>
      </c>
      <c r="E52" s="3" t="s">
        <v>488</v>
      </c>
      <c r="F52">
        <f t="shared" si="0"/>
        <v>60.082000000000001</v>
      </c>
      <c r="G52" t="s">
        <v>1043</v>
      </c>
    </row>
    <row r="53" spans="2:7" x14ac:dyDescent="0.15">
      <c r="B53" s="4" t="s">
        <v>1028</v>
      </c>
      <c r="C53" s="1">
        <v>4</v>
      </c>
      <c r="D53" s="6">
        <v>5.063657407407407E-2</v>
      </c>
      <c r="E53" s="3" t="s">
        <v>1014</v>
      </c>
      <c r="F53">
        <f t="shared" si="0"/>
        <v>60.034999999999997</v>
      </c>
      <c r="G53" t="s">
        <v>1043</v>
      </c>
    </row>
    <row r="54" spans="2:7" x14ac:dyDescent="0.15">
      <c r="B54" s="4" t="s">
        <v>217</v>
      </c>
      <c r="C54" s="1">
        <v>5</v>
      </c>
      <c r="D54" s="6">
        <v>5.1238425925925923E-2</v>
      </c>
      <c r="E54" s="3" t="s">
        <v>450</v>
      </c>
      <c r="F54">
        <f t="shared" si="0"/>
        <v>59.683</v>
      </c>
      <c r="G54" t="s">
        <v>1043</v>
      </c>
    </row>
    <row r="55" spans="2:7" x14ac:dyDescent="0.15">
      <c r="B55" s="4" t="s">
        <v>395</v>
      </c>
      <c r="C55" s="1">
        <v>6</v>
      </c>
      <c r="D55" s="6">
        <v>5.1886574074074071E-2</v>
      </c>
      <c r="E55" s="3" t="s">
        <v>236</v>
      </c>
      <c r="F55">
        <f t="shared" si="0"/>
        <v>59.303999999999995</v>
      </c>
      <c r="G55" t="s">
        <v>1043</v>
      </c>
    </row>
    <row r="56" spans="2:7" x14ac:dyDescent="0.15">
      <c r="B56" s="4" t="s">
        <v>689</v>
      </c>
      <c r="C56" s="1">
        <v>7</v>
      </c>
      <c r="D56" s="6">
        <v>5.302083333333333E-2</v>
      </c>
      <c r="E56" s="3" t="s">
        <v>450</v>
      </c>
      <c r="F56">
        <f t="shared" si="0"/>
        <v>58.640999999999998</v>
      </c>
      <c r="G56" t="s">
        <v>1043</v>
      </c>
    </row>
    <row r="57" spans="2:7" x14ac:dyDescent="0.15">
      <c r="B57" s="4" t="s">
        <v>149</v>
      </c>
      <c r="C57" s="1">
        <v>8</v>
      </c>
      <c r="D57" s="6">
        <v>5.3159722222222226E-2</v>
      </c>
      <c r="E57" s="3" t="s">
        <v>1015</v>
      </c>
      <c r="F57">
        <f t="shared" si="0"/>
        <v>58.559999999999995</v>
      </c>
      <c r="G57" t="s">
        <v>1043</v>
      </c>
    </row>
    <row r="58" spans="2:7" x14ac:dyDescent="0.15">
      <c r="B58" s="4" t="s">
        <v>810</v>
      </c>
      <c r="C58" s="1">
        <v>9</v>
      </c>
      <c r="D58" s="6">
        <v>5.395833333333333E-2</v>
      </c>
      <c r="E58" s="3" t="s">
        <v>231</v>
      </c>
      <c r="F58">
        <f t="shared" si="0"/>
        <v>58.092999999999996</v>
      </c>
      <c r="G58" t="s">
        <v>1043</v>
      </c>
    </row>
    <row r="59" spans="2:7" x14ac:dyDescent="0.15">
      <c r="B59" s="4" t="s">
        <v>1029</v>
      </c>
      <c r="C59" s="1">
        <v>10</v>
      </c>
      <c r="D59" s="6">
        <v>5.3981481481481484E-2</v>
      </c>
      <c r="E59" s="3" t="s">
        <v>808</v>
      </c>
      <c r="F59">
        <f t="shared" si="0"/>
        <v>58.079000000000001</v>
      </c>
      <c r="G59" t="s">
        <v>1043</v>
      </c>
    </row>
    <row r="60" spans="2:7" x14ac:dyDescent="0.15">
      <c r="B60" s="4" t="s">
        <v>1030</v>
      </c>
      <c r="C60" s="1">
        <v>11</v>
      </c>
      <c r="D60" s="6">
        <v>5.4594907407407411E-2</v>
      </c>
      <c r="E60" s="3" t="s">
        <v>1016</v>
      </c>
      <c r="F60">
        <f t="shared" si="0"/>
        <v>57.720999999999997</v>
      </c>
      <c r="G60" t="s">
        <v>1043</v>
      </c>
    </row>
    <row r="61" spans="2:7" x14ac:dyDescent="0.15">
      <c r="B61" s="4" t="s">
        <v>1031</v>
      </c>
      <c r="C61" s="1">
        <v>12</v>
      </c>
      <c r="D61" s="6">
        <v>5.5081018518518515E-2</v>
      </c>
      <c r="E61" s="3" t="s">
        <v>1017</v>
      </c>
      <c r="F61">
        <f t="shared" si="0"/>
        <v>57.436999999999998</v>
      </c>
      <c r="G61" t="s">
        <v>1043</v>
      </c>
    </row>
    <row r="62" spans="2:7" x14ac:dyDescent="0.15">
      <c r="B62" s="4" t="s">
        <v>59</v>
      </c>
      <c r="C62" s="1">
        <v>13</v>
      </c>
      <c r="D62" s="6">
        <v>5.5335648148148148E-2</v>
      </c>
      <c r="E62" s="3" t="s">
        <v>38</v>
      </c>
      <c r="F62">
        <f t="shared" si="0"/>
        <v>57.287999999999997</v>
      </c>
      <c r="G62" t="s">
        <v>1043</v>
      </c>
    </row>
    <row r="63" spans="2:7" x14ac:dyDescent="0.15">
      <c r="B63" s="4" t="s">
        <v>618</v>
      </c>
      <c r="C63" s="1">
        <v>14</v>
      </c>
      <c r="D63" s="6">
        <v>5.5347222222222221E-2</v>
      </c>
      <c r="E63" s="3" t="s">
        <v>292</v>
      </c>
      <c r="F63">
        <f t="shared" si="0"/>
        <v>57.280999999999999</v>
      </c>
      <c r="G63" t="s">
        <v>1043</v>
      </c>
    </row>
    <row r="64" spans="2:7" x14ac:dyDescent="0.15">
      <c r="B64" s="4" t="s">
        <v>177</v>
      </c>
      <c r="C64" s="1">
        <v>15</v>
      </c>
      <c r="D64" s="6">
        <v>5.5462962962962964E-2</v>
      </c>
      <c r="E64" s="3" t="s">
        <v>236</v>
      </c>
      <c r="F64">
        <f t="shared" si="0"/>
        <v>57.213000000000001</v>
      </c>
      <c r="G64" t="s">
        <v>1043</v>
      </c>
    </row>
    <row r="65" spans="2:7" x14ac:dyDescent="0.15">
      <c r="B65" s="4" t="s">
        <v>421</v>
      </c>
      <c r="C65" s="1">
        <v>16</v>
      </c>
      <c r="D65" s="6">
        <v>5.5509259259259258E-2</v>
      </c>
      <c r="E65" s="3" t="s">
        <v>999</v>
      </c>
      <c r="F65">
        <f t="shared" si="0"/>
        <v>57.186</v>
      </c>
      <c r="G65" t="s">
        <v>1043</v>
      </c>
    </row>
    <row r="66" spans="2:7" x14ac:dyDescent="0.15">
      <c r="B66" s="4" t="s">
        <v>479</v>
      </c>
      <c r="C66" s="1">
        <v>17</v>
      </c>
      <c r="D66" s="6">
        <v>5.5914351851851847E-2</v>
      </c>
      <c r="E66" s="3" t="s">
        <v>361</v>
      </c>
      <c r="F66">
        <f t="shared" si="0"/>
        <v>56.949999999999996</v>
      </c>
      <c r="G66" t="s">
        <v>1043</v>
      </c>
    </row>
    <row r="67" spans="2:7" x14ac:dyDescent="0.15">
      <c r="B67" s="4" t="s">
        <v>320</v>
      </c>
      <c r="C67" s="1">
        <v>18</v>
      </c>
      <c r="D67" s="6">
        <v>5.618055555555556E-2</v>
      </c>
      <c r="E67" s="3" t="s">
        <v>238</v>
      </c>
      <c r="F67">
        <f t="shared" si="0"/>
        <v>56.793999999999997</v>
      </c>
      <c r="G67" t="s">
        <v>1043</v>
      </c>
    </row>
    <row r="68" spans="2:7" x14ac:dyDescent="0.15">
      <c r="B68" s="4" t="s">
        <v>519</v>
      </c>
      <c r="C68" s="1">
        <v>19</v>
      </c>
      <c r="D68" s="6">
        <v>5.6631944444444443E-2</v>
      </c>
      <c r="E68" s="3" t="s">
        <v>240</v>
      </c>
      <c r="F68">
        <f t="shared" si="0"/>
        <v>56.53</v>
      </c>
      <c r="G68" t="s">
        <v>1043</v>
      </c>
    </row>
    <row r="69" spans="2:7" x14ac:dyDescent="0.15">
      <c r="B69" s="4" t="s">
        <v>61</v>
      </c>
      <c r="C69" s="1">
        <v>20</v>
      </c>
      <c r="D69" s="6">
        <v>5.7164351851851848E-2</v>
      </c>
      <c r="E69" s="3" t="s">
        <v>38</v>
      </c>
      <c r="F69">
        <f t="shared" ref="F69:F132" si="2">ROUNDUP( (VLOOKUP(G69,$K$5:$N$9,2,FALSE) - D69) * 10 / VLOOKUP(G69,$K$5:$N$9,3,FALSE)+50,3)</f>
        <v>56.219000000000001</v>
      </c>
      <c r="G69" t="s">
        <v>1043</v>
      </c>
    </row>
    <row r="70" spans="2:7" x14ac:dyDescent="0.15">
      <c r="B70" s="4" t="s">
        <v>626</v>
      </c>
      <c r="C70" s="1">
        <v>21</v>
      </c>
      <c r="D70" s="6">
        <v>5.7337962962962959E-2</v>
      </c>
      <c r="E70" s="3" t="s">
        <v>240</v>
      </c>
      <c r="F70">
        <f t="shared" si="2"/>
        <v>56.116999999999997</v>
      </c>
      <c r="G70" t="s">
        <v>1043</v>
      </c>
    </row>
    <row r="71" spans="2:7" x14ac:dyDescent="0.15">
      <c r="B71" s="4" t="s">
        <v>162</v>
      </c>
      <c r="C71" s="1">
        <v>22</v>
      </c>
      <c r="D71" s="6">
        <v>5.7812499999999996E-2</v>
      </c>
      <c r="E71" s="3" t="s">
        <v>236</v>
      </c>
      <c r="F71">
        <f t="shared" si="2"/>
        <v>55.839999999999996</v>
      </c>
      <c r="G71" t="s">
        <v>1043</v>
      </c>
    </row>
    <row r="72" spans="2:7" x14ac:dyDescent="0.15">
      <c r="B72" s="4" t="s">
        <v>464</v>
      </c>
      <c r="C72" s="1">
        <v>23</v>
      </c>
      <c r="D72" s="6">
        <v>5.7905092592592598E-2</v>
      </c>
      <c r="E72" s="3" t="s">
        <v>450</v>
      </c>
      <c r="F72">
        <f t="shared" si="2"/>
        <v>55.785999999999994</v>
      </c>
      <c r="G72" t="s">
        <v>1043</v>
      </c>
    </row>
    <row r="73" spans="2:7" x14ac:dyDescent="0.15">
      <c r="B73" s="4" t="s">
        <v>570</v>
      </c>
      <c r="C73" s="1">
        <v>24</v>
      </c>
      <c r="D73" s="6">
        <v>5.8194444444444444E-2</v>
      </c>
      <c r="E73" s="3" t="s">
        <v>1018</v>
      </c>
      <c r="F73">
        <f t="shared" si="2"/>
        <v>55.616999999999997</v>
      </c>
      <c r="G73" t="s">
        <v>1043</v>
      </c>
    </row>
    <row r="74" spans="2:7" x14ac:dyDescent="0.15">
      <c r="B74" s="4" t="s">
        <v>1032</v>
      </c>
      <c r="C74" s="1">
        <v>25</v>
      </c>
      <c r="D74" s="6">
        <v>5.859953703703704E-2</v>
      </c>
      <c r="E74" s="3" t="s">
        <v>228</v>
      </c>
      <c r="F74">
        <f t="shared" si="2"/>
        <v>55.379999999999995</v>
      </c>
      <c r="G74" t="s">
        <v>1043</v>
      </c>
    </row>
    <row r="75" spans="2:7" x14ac:dyDescent="0.15">
      <c r="B75" s="4" t="s">
        <v>673</v>
      </c>
      <c r="C75" s="1">
        <v>26</v>
      </c>
      <c r="D75" s="6">
        <v>5.8935185185185181E-2</v>
      </c>
      <c r="E75" s="3" t="s">
        <v>292</v>
      </c>
      <c r="F75">
        <f t="shared" si="2"/>
        <v>55.183999999999997</v>
      </c>
      <c r="G75" t="s">
        <v>1043</v>
      </c>
    </row>
    <row r="76" spans="2:7" x14ac:dyDescent="0.15">
      <c r="B76" s="4" t="s">
        <v>532</v>
      </c>
      <c r="C76" s="1">
        <v>27</v>
      </c>
      <c r="D76" s="6">
        <v>5.9108796296296291E-2</v>
      </c>
      <c r="E76" s="3" t="s">
        <v>231</v>
      </c>
      <c r="F76">
        <f t="shared" si="2"/>
        <v>55.082000000000001</v>
      </c>
      <c r="G76" t="s">
        <v>1043</v>
      </c>
    </row>
    <row r="77" spans="2:7" x14ac:dyDescent="0.15">
      <c r="B77" s="4" t="s">
        <v>774</v>
      </c>
      <c r="C77" s="1">
        <v>28</v>
      </c>
      <c r="D77" s="6">
        <v>5.9421296296296298E-2</v>
      </c>
      <c r="E77" s="3" t="s">
        <v>240</v>
      </c>
      <c r="F77">
        <f t="shared" si="2"/>
        <v>54.9</v>
      </c>
      <c r="G77" t="s">
        <v>1043</v>
      </c>
    </row>
    <row r="78" spans="2:7" x14ac:dyDescent="0.15">
      <c r="B78" s="4" t="s">
        <v>651</v>
      </c>
      <c r="C78" s="1">
        <v>29</v>
      </c>
      <c r="D78" s="6">
        <v>6.0092592592592593E-2</v>
      </c>
      <c r="E78" s="3" t="s">
        <v>1018</v>
      </c>
      <c r="F78">
        <f t="shared" si="2"/>
        <v>54.506999999999998</v>
      </c>
      <c r="G78" t="s">
        <v>1043</v>
      </c>
    </row>
    <row r="79" spans="2:7" x14ac:dyDescent="0.15">
      <c r="B79" s="4" t="s">
        <v>71</v>
      </c>
      <c r="C79" s="1">
        <v>30</v>
      </c>
      <c r="D79" s="6">
        <v>6.1041666666666661E-2</v>
      </c>
      <c r="E79" s="3" t="s">
        <v>37</v>
      </c>
      <c r="F79">
        <f t="shared" si="2"/>
        <v>53.952999999999996</v>
      </c>
      <c r="G79" t="s">
        <v>1043</v>
      </c>
    </row>
    <row r="80" spans="2:7" x14ac:dyDescent="0.15">
      <c r="B80" s="4" t="s">
        <v>812</v>
      </c>
      <c r="C80" s="1">
        <v>31</v>
      </c>
      <c r="D80" s="6">
        <v>6.1782407407407404E-2</v>
      </c>
      <c r="E80" s="3" t="s">
        <v>235</v>
      </c>
      <c r="F80">
        <f t="shared" si="2"/>
        <v>53.519999999999996</v>
      </c>
      <c r="G80" t="s">
        <v>1043</v>
      </c>
    </row>
    <row r="81" spans="2:7" x14ac:dyDescent="0.15">
      <c r="B81" s="4" t="s">
        <v>466</v>
      </c>
      <c r="C81" s="1">
        <v>32</v>
      </c>
      <c r="D81" s="6">
        <v>6.2303240740740735E-2</v>
      </c>
      <c r="E81" s="3" t="s">
        <v>240</v>
      </c>
      <c r="F81">
        <f t="shared" si="2"/>
        <v>53.214999999999996</v>
      </c>
      <c r="G81" t="s">
        <v>1043</v>
      </c>
    </row>
    <row r="82" spans="2:7" x14ac:dyDescent="0.15">
      <c r="B82" s="4" t="s">
        <v>595</v>
      </c>
      <c r="C82" s="1">
        <v>33</v>
      </c>
      <c r="D82" s="6">
        <v>6.2662037037037044E-2</v>
      </c>
      <c r="E82" s="3" t="s">
        <v>292</v>
      </c>
      <c r="F82">
        <f t="shared" si="2"/>
        <v>53.006</v>
      </c>
      <c r="G82" t="s">
        <v>1043</v>
      </c>
    </row>
    <row r="83" spans="2:7" x14ac:dyDescent="0.15">
      <c r="B83" s="4" t="s">
        <v>574</v>
      </c>
      <c r="C83" s="1">
        <v>34</v>
      </c>
      <c r="D83" s="6">
        <v>6.3171296296296295E-2</v>
      </c>
      <c r="E83" s="3" t="s">
        <v>240</v>
      </c>
      <c r="F83">
        <f t="shared" si="2"/>
        <v>52.707999999999998</v>
      </c>
      <c r="G83" t="s">
        <v>1043</v>
      </c>
    </row>
    <row r="84" spans="2:7" x14ac:dyDescent="0.15">
      <c r="B84" s="4" t="s">
        <v>404</v>
      </c>
      <c r="C84" s="1">
        <v>35</v>
      </c>
      <c r="D84" s="6">
        <v>6.322916666666667E-2</v>
      </c>
      <c r="E84" s="3" t="s">
        <v>1019</v>
      </c>
      <c r="F84">
        <f t="shared" si="2"/>
        <v>52.673999999999999</v>
      </c>
      <c r="G84" t="s">
        <v>1043</v>
      </c>
    </row>
    <row r="85" spans="2:7" x14ac:dyDescent="0.15">
      <c r="B85" s="4" t="s">
        <v>635</v>
      </c>
      <c r="C85" s="1">
        <v>36</v>
      </c>
      <c r="D85" s="6">
        <v>6.4236111111111105E-2</v>
      </c>
      <c r="E85" s="3" t="s">
        <v>236</v>
      </c>
      <c r="F85">
        <f t="shared" si="2"/>
        <v>52.085000000000001</v>
      </c>
      <c r="G85" t="s">
        <v>1043</v>
      </c>
    </row>
    <row r="86" spans="2:7" x14ac:dyDescent="0.15">
      <c r="B86" s="4" t="s">
        <v>564</v>
      </c>
      <c r="C86" s="1">
        <v>37</v>
      </c>
      <c r="D86" s="6">
        <v>6.4351851851851841E-2</v>
      </c>
      <c r="E86" s="3" t="s">
        <v>292</v>
      </c>
      <c r="F86">
        <f t="shared" si="2"/>
        <v>52.018000000000001</v>
      </c>
      <c r="G86" t="s">
        <v>1043</v>
      </c>
    </row>
    <row r="87" spans="2:7" x14ac:dyDescent="0.15">
      <c r="B87" s="4" t="s">
        <v>417</v>
      </c>
      <c r="C87" s="1">
        <v>38</v>
      </c>
      <c r="D87" s="6">
        <v>6.4560185185185193E-2</v>
      </c>
      <c r="E87" s="3" t="s">
        <v>297</v>
      </c>
      <c r="F87">
        <f t="shared" si="2"/>
        <v>51.896000000000001</v>
      </c>
      <c r="G87" t="s">
        <v>1043</v>
      </c>
    </row>
    <row r="88" spans="2:7" x14ac:dyDescent="0.15">
      <c r="B88" s="4" t="s">
        <v>411</v>
      </c>
      <c r="C88" s="1">
        <v>38</v>
      </c>
      <c r="D88" s="6">
        <v>6.4560185185185193E-2</v>
      </c>
      <c r="E88" s="3" t="s">
        <v>38</v>
      </c>
      <c r="F88">
        <f t="shared" si="2"/>
        <v>51.896000000000001</v>
      </c>
      <c r="G88" t="s">
        <v>1043</v>
      </c>
    </row>
    <row r="89" spans="2:7" x14ac:dyDescent="0.15">
      <c r="B89" s="4" t="s">
        <v>1033</v>
      </c>
      <c r="C89" s="1">
        <v>40</v>
      </c>
      <c r="D89" s="6">
        <v>6.4849537037037039E-2</v>
      </c>
      <c r="E89" s="3" t="s">
        <v>808</v>
      </c>
      <c r="F89">
        <f t="shared" si="2"/>
        <v>51.726999999999997</v>
      </c>
      <c r="G89" t="s">
        <v>1043</v>
      </c>
    </row>
    <row r="90" spans="2:7" x14ac:dyDescent="0.15">
      <c r="B90" s="4" t="s">
        <v>68</v>
      </c>
      <c r="C90" s="1">
        <v>41</v>
      </c>
      <c r="D90" s="6">
        <v>6.491898148148148E-2</v>
      </c>
      <c r="E90" s="3" t="s">
        <v>38</v>
      </c>
      <c r="F90">
        <f t="shared" si="2"/>
        <v>51.686</v>
      </c>
      <c r="G90" t="s">
        <v>1043</v>
      </c>
    </row>
    <row r="91" spans="2:7" x14ac:dyDescent="0.15">
      <c r="B91" s="4" t="s">
        <v>1034</v>
      </c>
      <c r="C91" s="1">
        <v>42</v>
      </c>
      <c r="D91" s="6">
        <v>6.5046296296296297E-2</v>
      </c>
      <c r="E91" s="3" t="s">
        <v>240</v>
      </c>
      <c r="F91">
        <f t="shared" si="2"/>
        <v>51.611999999999995</v>
      </c>
      <c r="G91" t="s">
        <v>1043</v>
      </c>
    </row>
    <row r="92" spans="2:7" x14ac:dyDescent="0.15">
      <c r="B92" s="4" t="s">
        <v>645</v>
      </c>
      <c r="C92" s="1">
        <v>43</v>
      </c>
      <c r="D92" s="6">
        <v>6.5416666666666665E-2</v>
      </c>
      <c r="E92" s="3" t="s">
        <v>240</v>
      </c>
      <c r="F92">
        <f t="shared" si="2"/>
        <v>51.394999999999996</v>
      </c>
      <c r="G92" t="s">
        <v>1043</v>
      </c>
    </row>
    <row r="93" spans="2:7" x14ac:dyDescent="0.15">
      <c r="B93" s="4" t="s">
        <v>153</v>
      </c>
      <c r="C93" s="1">
        <v>44</v>
      </c>
      <c r="D93" s="6">
        <v>6.5682870370370364E-2</v>
      </c>
      <c r="E93" s="3" t="s">
        <v>243</v>
      </c>
      <c r="F93">
        <f t="shared" si="2"/>
        <v>51.239999999999995</v>
      </c>
      <c r="G93" t="s">
        <v>1043</v>
      </c>
    </row>
    <row r="94" spans="2:7" x14ac:dyDescent="0.15">
      <c r="B94" s="4" t="s">
        <v>1035</v>
      </c>
      <c r="C94" s="1">
        <v>45</v>
      </c>
      <c r="D94" s="6">
        <v>6.6249999999999989E-2</v>
      </c>
      <c r="E94" s="3" t="s">
        <v>1020</v>
      </c>
      <c r="F94">
        <f t="shared" si="2"/>
        <v>50.907999999999994</v>
      </c>
      <c r="G94" t="s">
        <v>1043</v>
      </c>
    </row>
    <row r="95" spans="2:7" x14ac:dyDescent="0.15">
      <c r="B95" s="4" t="s">
        <v>337</v>
      </c>
      <c r="C95" s="1">
        <v>46</v>
      </c>
      <c r="D95" s="6">
        <v>6.671296296296296E-2</v>
      </c>
      <c r="E95" s="3" t="s">
        <v>305</v>
      </c>
      <c r="F95">
        <f t="shared" si="2"/>
        <v>50.637999999999998</v>
      </c>
      <c r="G95" t="s">
        <v>1043</v>
      </c>
    </row>
    <row r="96" spans="2:7" x14ac:dyDescent="0.15">
      <c r="B96" s="4" t="s">
        <v>389</v>
      </c>
      <c r="C96" s="1">
        <v>47</v>
      </c>
      <c r="D96" s="6">
        <v>6.8495370370370359E-2</v>
      </c>
      <c r="E96" s="3" t="s">
        <v>231</v>
      </c>
      <c r="F96">
        <f t="shared" si="2"/>
        <v>49.595999999999997</v>
      </c>
      <c r="G96" t="s">
        <v>1043</v>
      </c>
    </row>
    <row r="97" spans="2:7" x14ac:dyDescent="0.15">
      <c r="B97" s="4" t="s">
        <v>697</v>
      </c>
      <c r="C97" s="1">
        <v>48</v>
      </c>
      <c r="D97" s="6">
        <v>6.9467592592592595E-2</v>
      </c>
      <c r="E97" s="3" t="s">
        <v>297</v>
      </c>
      <c r="F97">
        <f t="shared" si="2"/>
        <v>49.027999999999999</v>
      </c>
      <c r="G97" t="s">
        <v>1043</v>
      </c>
    </row>
    <row r="98" spans="2:7" x14ac:dyDescent="0.15">
      <c r="B98" s="4" t="s">
        <v>345</v>
      </c>
      <c r="C98" s="1">
        <v>49</v>
      </c>
      <c r="D98" s="6">
        <v>6.9699074074074066E-2</v>
      </c>
      <c r="E98" s="3" t="s">
        <v>307</v>
      </c>
      <c r="F98">
        <f t="shared" si="2"/>
        <v>48.891999999999996</v>
      </c>
      <c r="G98" t="s">
        <v>1043</v>
      </c>
    </row>
    <row r="99" spans="2:7" x14ac:dyDescent="0.15">
      <c r="B99" s="4" t="s">
        <v>403</v>
      </c>
      <c r="C99" s="1">
        <v>50</v>
      </c>
      <c r="D99" s="6">
        <v>7.3148148148148143E-2</v>
      </c>
      <c r="E99" s="3" t="s">
        <v>228</v>
      </c>
      <c r="F99">
        <f t="shared" si="2"/>
        <v>46.875999999999998</v>
      </c>
      <c r="G99" t="s">
        <v>1043</v>
      </c>
    </row>
    <row r="100" spans="2:7" x14ac:dyDescent="0.15">
      <c r="B100" s="4" t="s">
        <v>548</v>
      </c>
      <c r="C100" s="1">
        <v>51</v>
      </c>
      <c r="D100" s="6">
        <v>7.3159722222222223E-2</v>
      </c>
      <c r="E100" s="3" t="s">
        <v>292</v>
      </c>
      <c r="F100">
        <f t="shared" si="2"/>
        <v>46.869</v>
      </c>
      <c r="G100" t="s">
        <v>1043</v>
      </c>
    </row>
    <row r="101" spans="2:7" x14ac:dyDescent="0.15">
      <c r="B101" s="4" t="s">
        <v>580</v>
      </c>
      <c r="C101" s="1">
        <v>52</v>
      </c>
      <c r="D101" s="6">
        <v>7.4861111111111114E-2</v>
      </c>
      <c r="E101" s="3" t="s">
        <v>450</v>
      </c>
      <c r="F101">
        <f t="shared" si="2"/>
        <v>45.875</v>
      </c>
      <c r="G101" t="s">
        <v>1043</v>
      </c>
    </row>
    <row r="102" spans="2:7" x14ac:dyDescent="0.15">
      <c r="B102" s="4" t="s">
        <v>724</v>
      </c>
      <c r="C102" s="1">
        <v>53</v>
      </c>
      <c r="D102" s="6">
        <v>7.6134259259259263E-2</v>
      </c>
      <c r="E102" s="3" t="s">
        <v>292</v>
      </c>
      <c r="F102">
        <f t="shared" si="2"/>
        <v>45.131</v>
      </c>
      <c r="G102" t="s">
        <v>1043</v>
      </c>
    </row>
    <row r="103" spans="2:7" x14ac:dyDescent="0.15">
      <c r="B103" s="4" t="s">
        <v>1036</v>
      </c>
      <c r="C103" s="1">
        <v>54</v>
      </c>
      <c r="D103" s="6">
        <v>7.6238425925925932E-2</v>
      </c>
      <c r="E103" s="3" t="s">
        <v>1021</v>
      </c>
      <c r="F103">
        <f t="shared" si="2"/>
        <v>45.07</v>
      </c>
      <c r="G103" t="s">
        <v>1043</v>
      </c>
    </row>
    <row r="104" spans="2:7" x14ac:dyDescent="0.15">
      <c r="B104" s="4" t="s">
        <v>584</v>
      </c>
      <c r="C104" s="1">
        <v>55</v>
      </c>
      <c r="D104" s="6">
        <v>7.6458333333333336E-2</v>
      </c>
      <c r="E104" s="3" t="s">
        <v>15</v>
      </c>
      <c r="F104">
        <f t="shared" si="2"/>
        <v>44.940999999999995</v>
      </c>
      <c r="G104" t="s">
        <v>1043</v>
      </c>
    </row>
    <row r="105" spans="2:7" x14ac:dyDescent="0.15">
      <c r="B105" s="4" t="s">
        <v>348</v>
      </c>
      <c r="C105" s="1">
        <v>56</v>
      </c>
      <c r="D105" s="6">
        <v>7.7916666666666676E-2</v>
      </c>
      <c r="E105" s="3" t="s">
        <v>16</v>
      </c>
      <c r="F105">
        <f t="shared" si="2"/>
        <v>44.088999999999999</v>
      </c>
      <c r="G105" t="s">
        <v>1043</v>
      </c>
    </row>
    <row r="106" spans="2:7" x14ac:dyDescent="0.15">
      <c r="B106" s="4" t="s">
        <v>175</v>
      </c>
      <c r="C106" s="1">
        <v>57</v>
      </c>
      <c r="D106" s="6">
        <v>7.9826388888888891E-2</v>
      </c>
      <c r="E106" s="3" t="s">
        <v>1018</v>
      </c>
      <c r="F106">
        <f t="shared" si="2"/>
        <v>42.972999999999999</v>
      </c>
      <c r="G106" t="s">
        <v>1043</v>
      </c>
    </row>
    <row r="107" spans="2:7" x14ac:dyDescent="0.15">
      <c r="B107" s="4" t="s">
        <v>705</v>
      </c>
      <c r="C107" s="1">
        <v>58</v>
      </c>
      <c r="D107" s="6">
        <v>8.0393518518518517E-2</v>
      </c>
      <c r="E107" s="3" t="s">
        <v>240</v>
      </c>
      <c r="F107">
        <f t="shared" si="2"/>
        <v>42.640999999999998</v>
      </c>
      <c r="G107" t="s">
        <v>1043</v>
      </c>
    </row>
    <row r="108" spans="2:7" x14ac:dyDescent="0.15">
      <c r="B108" s="4" t="s">
        <v>1037</v>
      </c>
      <c r="C108" s="1">
        <v>59</v>
      </c>
      <c r="D108" s="6">
        <v>8.2789351851851864E-2</v>
      </c>
      <c r="E108" s="3" t="s">
        <v>1022</v>
      </c>
      <c r="F108">
        <f t="shared" si="2"/>
        <v>41.241</v>
      </c>
      <c r="G108" t="s">
        <v>1043</v>
      </c>
    </row>
    <row r="109" spans="2:7" x14ac:dyDescent="0.15">
      <c r="B109" s="4" t="s">
        <v>353</v>
      </c>
      <c r="C109" s="1">
        <v>60</v>
      </c>
      <c r="D109" s="6">
        <v>8.3055555555555563E-2</v>
      </c>
      <c r="E109" s="3" t="s">
        <v>1018</v>
      </c>
      <c r="F109">
        <f t="shared" si="2"/>
        <v>41.085000000000001</v>
      </c>
      <c r="G109" t="s">
        <v>1043</v>
      </c>
    </row>
    <row r="110" spans="2:7" x14ac:dyDescent="0.15">
      <c r="B110" s="4" t="s">
        <v>91</v>
      </c>
      <c r="C110" s="1">
        <v>61</v>
      </c>
      <c r="D110" s="6">
        <v>8.4317129629629631E-2</v>
      </c>
      <c r="E110" s="3" t="s">
        <v>37</v>
      </c>
      <c r="F110">
        <f t="shared" si="2"/>
        <v>40.347999999999999</v>
      </c>
      <c r="G110" t="s">
        <v>1043</v>
      </c>
    </row>
    <row r="111" spans="2:7" x14ac:dyDescent="0.15">
      <c r="B111" s="4" t="s">
        <v>1038</v>
      </c>
      <c r="C111" s="1">
        <v>62</v>
      </c>
      <c r="D111" s="6">
        <v>8.4351851851851845E-2</v>
      </c>
      <c r="E111" s="3" t="s">
        <v>295</v>
      </c>
      <c r="F111">
        <f t="shared" si="2"/>
        <v>40.327999999999996</v>
      </c>
      <c r="G111" t="s">
        <v>1043</v>
      </c>
    </row>
    <row r="112" spans="2:7" x14ac:dyDescent="0.15">
      <c r="B112" s="4" t="s">
        <v>718</v>
      </c>
      <c r="C112" s="1">
        <v>63</v>
      </c>
      <c r="D112" s="6">
        <v>8.5960648148148147E-2</v>
      </c>
      <c r="E112" s="3" t="s">
        <v>1018</v>
      </c>
      <c r="F112">
        <f t="shared" si="2"/>
        <v>39.387</v>
      </c>
      <c r="G112" t="s">
        <v>1043</v>
      </c>
    </row>
    <row r="113" spans="2:7" x14ac:dyDescent="0.15">
      <c r="B113" s="4" t="s">
        <v>90</v>
      </c>
      <c r="C113" s="1">
        <v>64</v>
      </c>
      <c r="D113" s="6">
        <v>8.6064814814814816E-2</v>
      </c>
      <c r="E113" s="3" t="s">
        <v>38</v>
      </c>
      <c r="F113">
        <f t="shared" si="2"/>
        <v>39.326000000000001</v>
      </c>
      <c r="G113" t="s">
        <v>1043</v>
      </c>
    </row>
    <row r="114" spans="2:7" x14ac:dyDescent="0.15">
      <c r="B114" s="4" t="s">
        <v>1039</v>
      </c>
      <c r="C114" s="1">
        <v>65</v>
      </c>
      <c r="D114" s="6">
        <v>8.6435185185185184E-2</v>
      </c>
      <c r="E114" s="3" t="s">
        <v>1023</v>
      </c>
      <c r="F114">
        <f t="shared" si="2"/>
        <v>39.11</v>
      </c>
      <c r="G114" t="s">
        <v>1043</v>
      </c>
    </row>
    <row r="115" spans="2:7" x14ac:dyDescent="0.15">
      <c r="B115" s="4" t="s">
        <v>1040</v>
      </c>
      <c r="C115" s="1">
        <v>66</v>
      </c>
      <c r="D115" s="6">
        <v>8.924768518518518E-2</v>
      </c>
      <c r="E115" s="3"/>
      <c r="F115">
        <f t="shared" si="2"/>
        <v>37.466000000000001</v>
      </c>
      <c r="G115" t="s">
        <v>1043</v>
      </c>
    </row>
    <row r="116" spans="2:7" x14ac:dyDescent="0.15">
      <c r="B116" s="4" t="s">
        <v>1041</v>
      </c>
      <c r="C116" s="1">
        <v>67</v>
      </c>
      <c r="D116" s="6">
        <v>8.969907407407407E-2</v>
      </c>
      <c r="E116" s="3" t="s">
        <v>1024</v>
      </c>
      <c r="F116">
        <f t="shared" si="2"/>
        <v>37.201999999999998</v>
      </c>
      <c r="G116" t="s">
        <v>1043</v>
      </c>
    </row>
    <row r="117" spans="2:7" x14ac:dyDescent="0.15">
      <c r="B117" s="4" t="s">
        <v>793</v>
      </c>
      <c r="C117" s="1"/>
      <c r="D117" s="6">
        <v>0.12725694444444444</v>
      </c>
      <c r="E117" s="3" t="s">
        <v>521</v>
      </c>
      <c r="F117">
        <f t="shared" si="2"/>
        <v>15.248999999999999</v>
      </c>
      <c r="G117" t="s">
        <v>1043</v>
      </c>
    </row>
    <row r="118" spans="2:7" x14ac:dyDescent="0.15">
      <c r="B118" s="4" t="s">
        <v>631</v>
      </c>
      <c r="C118" s="1"/>
      <c r="D118" s="6">
        <v>0.13062499999999999</v>
      </c>
      <c r="E118" s="3" t="s">
        <v>292</v>
      </c>
      <c r="F118">
        <f t="shared" si="2"/>
        <v>13.28</v>
      </c>
      <c r="G118" t="s">
        <v>1043</v>
      </c>
    </row>
    <row r="119" spans="2:7" x14ac:dyDescent="0.15">
      <c r="B119" s="4" t="s">
        <v>80</v>
      </c>
      <c r="C119" s="1"/>
      <c r="D119" s="6">
        <v>0.13158564814814813</v>
      </c>
      <c r="E119" s="3" t="s">
        <v>38</v>
      </c>
      <c r="F119">
        <f t="shared" si="2"/>
        <v>12.718999999999999</v>
      </c>
      <c r="G119" t="s">
        <v>1043</v>
      </c>
    </row>
    <row r="120" spans="2:7" x14ac:dyDescent="0.15">
      <c r="B120" s="4" t="s">
        <v>701</v>
      </c>
      <c r="C120" s="1"/>
      <c r="D120" s="3" t="s">
        <v>22</v>
      </c>
      <c r="E120" s="3" t="s">
        <v>1018</v>
      </c>
      <c r="F120">
        <v>0</v>
      </c>
      <c r="G120" t="s">
        <v>1043</v>
      </c>
    </row>
    <row r="121" spans="2:7" x14ac:dyDescent="0.15">
      <c r="B121" s="4" t="s">
        <v>665</v>
      </c>
      <c r="C121" s="1"/>
      <c r="D121" s="3" t="s">
        <v>22</v>
      </c>
      <c r="E121" s="3" t="s">
        <v>236</v>
      </c>
      <c r="F121">
        <v>0</v>
      </c>
      <c r="G121" t="s">
        <v>1043</v>
      </c>
    </row>
    <row r="122" spans="2:7" ht="27" x14ac:dyDescent="0.15">
      <c r="B122" s="4" t="s">
        <v>762</v>
      </c>
      <c r="C122" s="1"/>
      <c r="D122" s="3" t="s">
        <v>22</v>
      </c>
      <c r="E122" s="3" t="s">
        <v>1025</v>
      </c>
      <c r="F122">
        <f>F121</f>
        <v>0</v>
      </c>
      <c r="G122" t="s">
        <v>1043</v>
      </c>
    </row>
    <row r="123" spans="2:7" x14ac:dyDescent="0.15">
      <c r="B123" s="4" t="s">
        <v>1042</v>
      </c>
      <c r="C123" s="1"/>
      <c r="D123" s="3" t="s">
        <v>22</v>
      </c>
      <c r="E123" s="3" t="s">
        <v>1026</v>
      </c>
      <c r="F123">
        <f t="shared" ref="F123:F131" si="3">F122</f>
        <v>0</v>
      </c>
      <c r="G123" t="s">
        <v>1043</v>
      </c>
    </row>
    <row r="124" spans="2:7" x14ac:dyDescent="0.15">
      <c r="B124" s="4" t="s">
        <v>737</v>
      </c>
      <c r="C124" s="1"/>
      <c r="D124" s="3" t="s">
        <v>22</v>
      </c>
      <c r="E124" s="3" t="s">
        <v>297</v>
      </c>
      <c r="F124">
        <f t="shared" si="3"/>
        <v>0</v>
      </c>
      <c r="G124" t="s">
        <v>1043</v>
      </c>
    </row>
    <row r="125" spans="2:7" x14ac:dyDescent="0.15">
      <c r="B125" s="4" t="s">
        <v>591</v>
      </c>
      <c r="C125" s="1"/>
      <c r="D125" s="3" t="s">
        <v>22</v>
      </c>
      <c r="E125" s="3" t="s">
        <v>1018</v>
      </c>
      <c r="F125">
        <f t="shared" si="3"/>
        <v>0</v>
      </c>
      <c r="G125" t="s">
        <v>1043</v>
      </c>
    </row>
    <row r="126" spans="2:7" x14ac:dyDescent="0.15">
      <c r="B126" s="4" t="s">
        <v>109</v>
      </c>
      <c r="C126" s="1"/>
      <c r="D126" s="3" t="s">
        <v>22</v>
      </c>
      <c r="E126" s="3" t="s">
        <v>38</v>
      </c>
      <c r="F126">
        <f t="shared" si="3"/>
        <v>0</v>
      </c>
      <c r="G126" t="s">
        <v>1043</v>
      </c>
    </row>
    <row r="127" spans="2:7" x14ac:dyDescent="0.15">
      <c r="B127" s="4" t="s">
        <v>333</v>
      </c>
      <c r="C127" s="1"/>
      <c r="D127" s="3" t="s">
        <v>22</v>
      </c>
      <c r="E127" s="3" t="s">
        <v>295</v>
      </c>
      <c r="F127">
        <f t="shared" si="3"/>
        <v>0</v>
      </c>
      <c r="G127" t="s">
        <v>1043</v>
      </c>
    </row>
    <row r="128" spans="2:7" x14ac:dyDescent="0.15">
      <c r="B128" s="4" t="s">
        <v>391</v>
      </c>
      <c r="C128" s="1"/>
      <c r="D128" s="3" t="s">
        <v>22</v>
      </c>
      <c r="E128" s="3" t="s">
        <v>1018</v>
      </c>
      <c r="F128">
        <f t="shared" si="3"/>
        <v>0</v>
      </c>
      <c r="G128" t="s">
        <v>1043</v>
      </c>
    </row>
    <row r="129" spans="2:7" x14ac:dyDescent="0.15">
      <c r="B129" s="4" t="s">
        <v>649</v>
      </c>
      <c r="C129" s="1"/>
      <c r="D129" s="3" t="s">
        <v>22</v>
      </c>
      <c r="E129" s="3" t="s">
        <v>292</v>
      </c>
      <c r="F129">
        <f t="shared" si="3"/>
        <v>0</v>
      </c>
      <c r="G129" t="s">
        <v>1043</v>
      </c>
    </row>
    <row r="130" spans="2:7" x14ac:dyDescent="0.15">
      <c r="B130" s="4" t="s">
        <v>501</v>
      </c>
      <c r="C130" s="1"/>
      <c r="D130" s="3" t="s">
        <v>22</v>
      </c>
      <c r="E130" s="3" t="s">
        <v>450</v>
      </c>
      <c r="F130">
        <f t="shared" si="3"/>
        <v>0</v>
      </c>
      <c r="G130" t="s">
        <v>1043</v>
      </c>
    </row>
    <row r="131" spans="2:7" x14ac:dyDescent="0.15">
      <c r="B131" s="4" t="s">
        <v>189</v>
      </c>
      <c r="C131" s="1"/>
      <c r="D131" s="3" t="s">
        <v>22</v>
      </c>
      <c r="E131" s="3" t="s">
        <v>1018</v>
      </c>
      <c r="F131">
        <f t="shared" si="3"/>
        <v>0</v>
      </c>
      <c r="G131" t="s">
        <v>1043</v>
      </c>
    </row>
    <row r="132" spans="2:7" x14ac:dyDescent="0.15">
      <c r="B132" s="4" t="s">
        <v>321</v>
      </c>
      <c r="C132" s="1">
        <v>1</v>
      </c>
      <c r="D132" s="6">
        <v>2.8611111111111115E-2</v>
      </c>
      <c r="E132" s="3" t="s">
        <v>229</v>
      </c>
      <c r="F132">
        <f t="shared" si="2"/>
        <v>65.332999999999998</v>
      </c>
      <c r="G132" t="s">
        <v>1064</v>
      </c>
    </row>
    <row r="133" spans="2:7" x14ac:dyDescent="0.15">
      <c r="B133" s="4" t="s">
        <v>56</v>
      </c>
      <c r="C133" s="1">
        <v>2</v>
      </c>
      <c r="D133" s="6">
        <v>3.3460648148148149E-2</v>
      </c>
      <c r="E133" s="3" t="s">
        <v>37</v>
      </c>
      <c r="F133">
        <f t="shared" ref="F133:F185" si="4">ROUNDUP( (VLOOKUP(G133,$K$5:$N$9,2,FALSE) - D133) * 10 / VLOOKUP(G133,$K$5:$N$9,3,FALSE)+50,3)</f>
        <v>61.19</v>
      </c>
      <c r="G133" t="s">
        <v>1064</v>
      </c>
    </row>
    <row r="134" spans="2:7" x14ac:dyDescent="0.15">
      <c r="B134" s="4" t="s">
        <v>387</v>
      </c>
      <c r="C134" s="1">
        <v>3</v>
      </c>
      <c r="D134" s="6">
        <v>3.4664351851851849E-2</v>
      </c>
      <c r="E134" s="3" t="s">
        <v>1004</v>
      </c>
      <c r="F134">
        <f t="shared" si="4"/>
        <v>60.161999999999999</v>
      </c>
      <c r="G134" t="s">
        <v>1063</v>
      </c>
    </row>
    <row r="135" spans="2:7" x14ac:dyDescent="0.15">
      <c r="B135" s="4" t="s">
        <v>1050</v>
      </c>
      <c r="C135" s="1">
        <v>4</v>
      </c>
      <c r="D135" s="6">
        <v>3.5289351851851856E-2</v>
      </c>
      <c r="E135" s="3" t="s">
        <v>1045</v>
      </c>
      <c r="F135">
        <f t="shared" si="4"/>
        <v>59.628</v>
      </c>
      <c r="G135" t="s">
        <v>1063</v>
      </c>
    </row>
    <row r="136" spans="2:7" x14ac:dyDescent="0.15">
      <c r="B136" s="4" t="s">
        <v>122</v>
      </c>
      <c r="C136" s="1">
        <v>5</v>
      </c>
      <c r="D136" s="6">
        <v>3.6296296296296292E-2</v>
      </c>
      <c r="E136" s="3" t="s">
        <v>37</v>
      </c>
      <c r="F136">
        <f t="shared" si="4"/>
        <v>58.768000000000001</v>
      </c>
      <c r="G136" t="s">
        <v>1063</v>
      </c>
    </row>
    <row r="137" spans="2:7" x14ac:dyDescent="0.15">
      <c r="B137" s="4" t="s">
        <v>133</v>
      </c>
      <c r="C137" s="1">
        <v>6</v>
      </c>
      <c r="D137" s="6">
        <v>3.6342592592592593E-2</v>
      </c>
      <c r="E137" s="3" t="s">
        <v>37</v>
      </c>
      <c r="F137">
        <f t="shared" si="4"/>
        <v>58.727999999999994</v>
      </c>
      <c r="G137" t="s">
        <v>1063</v>
      </c>
    </row>
    <row r="138" spans="2:7" ht="40.5" x14ac:dyDescent="0.15">
      <c r="B138" s="4" t="s">
        <v>1051</v>
      </c>
      <c r="C138" s="1">
        <v>7</v>
      </c>
      <c r="D138" s="6">
        <v>3.6562499999999998E-2</v>
      </c>
      <c r="E138" s="3" t="s">
        <v>1046</v>
      </c>
      <c r="F138">
        <f t="shared" si="4"/>
        <v>58.54</v>
      </c>
      <c r="G138" t="s">
        <v>1063</v>
      </c>
    </row>
    <row r="139" spans="2:7" x14ac:dyDescent="0.15">
      <c r="B139" s="4" t="s">
        <v>473</v>
      </c>
      <c r="C139" s="1">
        <v>8</v>
      </c>
      <c r="D139" s="6">
        <v>3.664351851851852E-2</v>
      </c>
      <c r="E139" s="3" t="s">
        <v>453</v>
      </c>
      <c r="F139">
        <f t="shared" si="4"/>
        <v>58.470999999999997</v>
      </c>
      <c r="G139" t="s">
        <v>1063</v>
      </c>
    </row>
    <row r="140" spans="2:7" ht="40.5" x14ac:dyDescent="0.15">
      <c r="B140" s="4" t="s">
        <v>1052</v>
      </c>
      <c r="C140" s="1">
        <v>9</v>
      </c>
      <c r="D140" s="6">
        <v>3.8460648148148147E-2</v>
      </c>
      <c r="E140" s="3" t="s">
        <v>1046</v>
      </c>
      <c r="F140">
        <f t="shared" si="4"/>
        <v>56.918999999999997</v>
      </c>
      <c r="G140" t="s">
        <v>1063</v>
      </c>
    </row>
    <row r="141" spans="2:7" x14ac:dyDescent="0.15">
      <c r="B141" s="4" t="s">
        <v>63</v>
      </c>
      <c r="C141" s="1">
        <v>10</v>
      </c>
      <c r="D141" s="6">
        <v>3.8564814814814816E-2</v>
      </c>
      <c r="E141" s="3" t="s">
        <v>37</v>
      </c>
      <c r="F141">
        <f t="shared" si="4"/>
        <v>56.83</v>
      </c>
      <c r="G141" t="s">
        <v>1063</v>
      </c>
    </row>
    <row r="142" spans="2:7" x14ac:dyDescent="0.15">
      <c r="B142" s="4" t="s">
        <v>402</v>
      </c>
      <c r="C142" s="1">
        <v>11</v>
      </c>
      <c r="D142" s="6">
        <v>3.9594907407407405E-2</v>
      </c>
      <c r="E142" s="3" t="s">
        <v>370</v>
      </c>
      <c r="F142">
        <f t="shared" si="4"/>
        <v>55.949999999999996</v>
      </c>
      <c r="G142" t="s">
        <v>1063</v>
      </c>
    </row>
    <row r="143" spans="2:7" x14ac:dyDescent="0.15">
      <c r="B143" s="4" t="s">
        <v>1053</v>
      </c>
      <c r="C143" s="1">
        <v>12</v>
      </c>
      <c r="D143" s="6">
        <v>4.0520833333333332E-2</v>
      </c>
      <c r="E143" s="3" t="s">
        <v>1017</v>
      </c>
      <c r="F143">
        <f t="shared" si="4"/>
        <v>55.158999999999999</v>
      </c>
      <c r="G143" t="s">
        <v>1063</v>
      </c>
    </row>
    <row r="144" spans="2:7" x14ac:dyDescent="0.15">
      <c r="B144" s="4" t="s">
        <v>1054</v>
      </c>
      <c r="C144" s="1">
        <v>13</v>
      </c>
      <c r="D144" s="6">
        <v>4.1296296296296296E-2</v>
      </c>
      <c r="E144" s="3" t="s">
        <v>1017</v>
      </c>
      <c r="F144">
        <f t="shared" si="4"/>
        <v>54.497</v>
      </c>
      <c r="G144" t="s">
        <v>1063</v>
      </c>
    </row>
    <row r="145" spans="2:7" x14ac:dyDescent="0.15">
      <c r="B145" s="4" t="s">
        <v>1055</v>
      </c>
      <c r="C145" s="1">
        <v>14</v>
      </c>
      <c r="D145" s="6">
        <v>4.1666666666666664E-2</v>
      </c>
      <c r="E145" s="3" t="s">
        <v>37</v>
      </c>
      <c r="F145">
        <f t="shared" si="4"/>
        <v>54.18</v>
      </c>
      <c r="G145" t="s">
        <v>1063</v>
      </c>
    </row>
    <row r="146" spans="2:7" ht="40.5" x14ac:dyDescent="0.15">
      <c r="B146" s="4" t="s">
        <v>1056</v>
      </c>
      <c r="C146" s="1">
        <v>15</v>
      </c>
      <c r="D146" s="6">
        <v>4.1932870370370377E-2</v>
      </c>
      <c r="E146" s="3" t="s">
        <v>1046</v>
      </c>
      <c r="F146">
        <f t="shared" si="4"/>
        <v>53.952999999999996</v>
      </c>
      <c r="G146" t="s">
        <v>1063</v>
      </c>
    </row>
    <row r="147" spans="2:7" x14ac:dyDescent="0.15">
      <c r="B147" s="4" t="s">
        <v>693</v>
      </c>
      <c r="C147" s="1">
        <v>16</v>
      </c>
      <c r="D147" s="6">
        <v>4.2106481481481488E-2</v>
      </c>
      <c r="E147" s="3" t="s">
        <v>1047</v>
      </c>
      <c r="F147">
        <f t="shared" si="4"/>
        <v>53.803999999999995</v>
      </c>
      <c r="G147" t="s">
        <v>1063</v>
      </c>
    </row>
    <row r="148" spans="2:7" x14ac:dyDescent="0.15">
      <c r="B148" s="4" t="s">
        <v>412</v>
      </c>
      <c r="C148" s="1">
        <v>17</v>
      </c>
      <c r="D148" s="6">
        <v>4.4687499999999998E-2</v>
      </c>
      <c r="E148" s="3" t="s">
        <v>374</v>
      </c>
      <c r="F148">
        <f t="shared" si="4"/>
        <v>51.599999999999994</v>
      </c>
      <c r="G148" t="s">
        <v>1063</v>
      </c>
    </row>
    <row r="149" spans="2:7" x14ac:dyDescent="0.15">
      <c r="B149" s="4" t="s">
        <v>88</v>
      </c>
      <c r="C149" s="1">
        <v>18</v>
      </c>
      <c r="D149" s="6">
        <v>5.0682870370370371E-2</v>
      </c>
      <c r="E149" s="3" t="s">
        <v>38</v>
      </c>
      <c r="F149">
        <f t="shared" si="4"/>
        <v>46.477999999999994</v>
      </c>
      <c r="G149" t="s">
        <v>1063</v>
      </c>
    </row>
    <row r="150" spans="2:7" x14ac:dyDescent="0.15">
      <c r="B150" s="4" t="s">
        <v>1057</v>
      </c>
      <c r="C150" s="1">
        <v>19</v>
      </c>
      <c r="D150" s="6">
        <v>5.1180555555555556E-2</v>
      </c>
      <c r="E150" s="3" t="s">
        <v>229</v>
      </c>
      <c r="F150">
        <f t="shared" si="4"/>
        <v>46.052999999999997</v>
      </c>
      <c r="G150" t="s">
        <v>1063</v>
      </c>
    </row>
    <row r="151" spans="2:7" x14ac:dyDescent="0.15">
      <c r="B151" s="4" t="s">
        <v>1058</v>
      </c>
      <c r="C151" s="1">
        <v>20</v>
      </c>
      <c r="D151" s="6">
        <v>5.226851851851852E-2</v>
      </c>
      <c r="E151" s="3" t="s">
        <v>1048</v>
      </c>
      <c r="F151">
        <f t="shared" si="4"/>
        <v>45.122999999999998</v>
      </c>
      <c r="G151" t="s">
        <v>1063</v>
      </c>
    </row>
    <row r="152" spans="2:7" x14ac:dyDescent="0.15">
      <c r="B152" s="4" t="s">
        <v>48</v>
      </c>
      <c r="C152" s="1">
        <v>21</v>
      </c>
      <c r="D152" s="6">
        <v>5.3113425925925932E-2</v>
      </c>
      <c r="E152" s="3" t="s">
        <v>38</v>
      </c>
      <c r="F152">
        <f t="shared" si="4"/>
        <v>44.402000000000001</v>
      </c>
      <c r="G152" t="s">
        <v>1063</v>
      </c>
    </row>
    <row r="153" spans="2:7" x14ac:dyDescent="0.15">
      <c r="B153" s="4" t="s">
        <v>481</v>
      </c>
      <c r="C153" s="1">
        <v>22</v>
      </c>
      <c r="D153" s="6">
        <v>5.3321759259259256E-2</v>
      </c>
      <c r="E153" s="3" t="s">
        <v>298</v>
      </c>
      <c r="F153">
        <f t="shared" si="4"/>
        <v>44.223999999999997</v>
      </c>
      <c r="G153" t="s">
        <v>1063</v>
      </c>
    </row>
    <row r="154" spans="2:7" x14ac:dyDescent="0.15">
      <c r="B154" s="4" t="s">
        <v>1059</v>
      </c>
      <c r="C154" s="1">
        <v>23</v>
      </c>
      <c r="D154" s="6">
        <v>5.4594907407407411E-2</v>
      </c>
      <c r="E154" s="3" t="s">
        <v>232</v>
      </c>
      <c r="F154">
        <f t="shared" si="4"/>
        <v>43.135999999999996</v>
      </c>
      <c r="G154" t="s">
        <v>1063</v>
      </c>
    </row>
    <row r="155" spans="2:7" x14ac:dyDescent="0.15">
      <c r="B155" s="4" t="s">
        <v>478</v>
      </c>
      <c r="C155" s="1">
        <v>24</v>
      </c>
      <c r="D155" s="6">
        <v>5.4756944444444448E-2</v>
      </c>
      <c r="E155" s="3" t="s">
        <v>459</v>
      </c>
      <c r="F155">
        <f t="shared" si="4"/>
        <v>42.997999999999998</v>
      </c>
      <c r="G155" t="s">
        <v>1063</v>
      </c>
    </row>
    <row r="156" spans="2:7" x14ac:dyDescent="0.15">
      <c r="B156" s="4" t="s">
        <v>64</v>
      </c>
      <c r="C156" s="1">
        <v>25</v>
      </c>
      <c r="D156" s="6">
        <v>5.8333333333333327E-2</v>
      </c>
      <c r="E156" s="3" t="s">
        <v>38</v>
      </c>
      <c r="F156">
        <f t="shared" si="4"/>
        <v>39.942</v>
      </c>
      <c r="G156" t="s">
        <v>1063</v>
      </c>
    </row>
    <row r="157" spans="2:7" x14ac:dyDescent="0.15">
      <c r="B157" s="4" t="s">
        <v>67</v>
      </c>
      <c r="C157" s="1">
        <v>26</v>
      </c>
      <c r="D157" s="6">
        <v>6.4189814814814811E-2</v>
      </c>
      <c r="E157" s="3" t="s">
        <v>37</v>
      </c>
      <c r="F157">
        <f t="shared" si="4"/>
        <v>34.939</v>
      </c>
      <c r="G157" t="s">
        <v>1063</v>
      </c>
    </row>
    <row r="158" spans="2:7" x14ac:dyDescent="0.15">
      <c r="B158" s="4" t="s">
        <v>1060</v>
      </c>
      <c r="C158" s="1">
        <v>27</v>
      </c>
      <c r="D158" s="6">
        <v>6.4594907407407406E-2</v>
      </c>
      <c r="E158" s="3" t="s">
        <v>38</v>
      </c>
      <c r="F158">
        <f t="shared" si="4"/>
        <v>34.592999999999996</v>
      </c>
      <c r="G158" t="s">
        <v>1063</v>
      </c>
    </row>
    <row r="159" spans="2:7" x14ac:dyDescent="0.15">
      <c r="B159" s="4" t="s">
        <v>1061</v>
      </c>
      <c r="C159" s="1">
        <v>28</v>
      </c>
      <c r="D159" s="6">
        <v>7.2048611111111105E-2</v>
      </c>
      <c r="E159" s="3" t="s">
        <v>1049</v>
      </c>
      <c r="F159">
        <f t="shared" si="4"/>
        <v>28.226000000000003</v>
      </c>
      <c r="G159" t="s">
        <v>1063</v>
      </c>
    </row>
    <row r="160" spans="2:7" x14ac:dyDescent="0.15">
      <c r="B160" s="4" t="s">
        <v>1062</v>
      </c>
      <c r="C160" s="1">
        <v>29</v>
      </c>
      <c r="D160" s="6">
        <v>7.4432870370370371E-2</v>
      </c>
      <c r="E160" s="3" t="s">
        <v>295</v>
      </c>
      <c r="F160">
        <f t="shared" si="4"/>
        <v>26.189</v>
      </c>
      <c r="G160" t="s">
        <v>1063</v>
      </c>
    </row>
    <row r="161" spans="2:7" x14ac:dyDescent="0.15">
      <c r="B161" s="4" t="s">
        <v>104</v>
      </c>
      <c r="C161" s="1">
        <v>1</v>
      </c>
      <c r="D161" s="6">
        <v>4.5740740740740742E-2</v>
      </c>
      <c r="E161" s="3" t="s">
        <v>37</v>
      </c>
      <c r="F161">
        <f t="shared" si="4"/>
        <v>64.093000000000004</v>
      </c>
      <c r="G161" t="s">
        <v>430</v>
      </c>
    </row>
    <row r="162" spans="2:7" ht="27" x14ac:dyDescent="0.15">
      <c r="B162" s="4" t="s">
        <v>764</v>
      </c>
      <c r="C162" s="1">
        <v>2</v>
      </c>
      <c r="D162" s="6">
        <v>4.6261574074074073E-2</v>
      </c>
      <c r="E162" s="3" t="s">
        <v>1065</v>
      </c>
      <c r="F162">
        <f t="shared" si="4"/>
        <v>63.853999999999999</v>
      </c>
      <c r="G162" t="s">
        <v>430</v>
      </c>
    </row>
    <row r="163" spans="2:7" x14ac:dyDescent="0.15">
      <c r="B163" s="4" t="s">
        <v>87</v>
      </c>
      <c r="C163" s="1">
        <v>3</v>
      </c>
      <c r="D163" s="6">
        <v>4.8449074074074082E-2</v>
      </c>
      <c r="E163" s="3" t="s">
        <v>37</v>
      </c>
      <c r="F163">
        <f t="shared" si="4"/>
        <v>62.849999999999994</v>
      </c>
      <c r="G163" t="s">
        <v>828</v>
      </c>
    </row>
    <row r="164" spans="2:7" x14ac:dyDescent="0.15">
      <c r="B164" s="4" t="s">
        <v>943</v>
      </c>
      <c r="C164" s="1">
        <v>4</v>
      </c>
      <c r="D164" s="6">
        <v>4.912037037037037E-2</v>
      </c>
      <c r="E164" s="3" t="s">
        <v>236</v>
      </c>
      <c r="F164">
        <f t="shared" si="4"/>
        <v>62.540999999999997</v>
      </c>
      <c r="G164" t="s">
        <v>828</v>
      </c>
    </row>
    <row r="165" spans="2:7" x14ac:dyDescent="0.15">
      <c r="B165" s="4" t="s">
        <v>116</v>
      </c>
      <c r="C165" s="1">
        <v>5</v>
      </c>
      <c r="D165" s="6">
        <v>5.561342592592592E-2</v>
      </c>
      <c r="E165" s="3" t="s">
        <v>37</v>
      </c>
      <c r="F165">
        <f t="shared" si="4"/>
        <v>59.559999999999995</v>
      </c>
      <c r="G165" t="s">
        <v>828</v>
      </c>
    </row>
    <row r="166" spans="2:7" x14ac:dyDescent="0.15">
      <c r="B166" s="4" t="s">
        <v>817</v>
      </c>
      <c r="C166" s="1">
        <v>6</v>
      </c>
      <c r="D166" s="6">
        <v>5.7627314814814812E-2</v>
      </c>
      <c r="E166" s="3" t="s">
        <v>450</v>
      </c>
      <c r="F166">
        <f t="shared" si="4"/>
        <v>58.634999999999998</v>
      </c>
      <c r="G166" t="s">
        <v>828</v>
      </c>
    </row>
    <row r="167" spans="2:7" x14ac:dyDescent="0.15">
      <c r="B167" s="4" t="s">
        <v>818</v>
      </c>
      <c r="C167" s="1">
        <v>7</v>
      </c>
      <c r="D167" s="6">
        <v>6.1724537037037036E-2</v>
      </c>
      <c r="E167" s="3" t="s">
        <v>450</v>
      </c>
      <c r="F167">
        <f t="shared" si="4"/>
        <v>56.753</v>
      </c>
      <c r="G167" t="s">
        <v>828</v>
      </c>
    </row>
    <row r="168" spans="2:7" x14ac:dyDescent="0.15">
      <c r="B168" s="4" t="s">
        <v>128</v>
      </c>
      <c r="C168" s="1">
        <v>8</v>
      </c>
      <c r="D168" s="6">
        <v>6.3252314814814817E-2</v>
      </c>
      <c r="E168" s="3" t="s">
        <v>37</v>
      </c>
      <c r="F168">
        <f t="shared" si="4"/>
        <v>56.052</v>
      </c>
      <c r="G168" t="s">
        <v>828</v>
      </c>
    </row>
    <row r="169" spans="2:7" x14ac:dyDescent="0.15">
      <c r="B169" s="4" t="s">
        <v>115</v>
      </c>
      <c r="C169" s="1">
        <v>9</v>
      </c>
      <c r="D169" s="6">
        <v>6.5578703703703708E-2</v>
      </c>
      <c r="E169" s="3" t="s">
        <v>38</v>
      </c>
      <c r="F169">
        <f t="shared" si="4"/>
        <v>54.982999999999997</v>
      </c>
      <c r="G169" t="s">
        <v>828</v>
      </c>
    </row>
    <row r="170" spans="2:7" x14ac:dyDescent="0.15">
      <c r="B170" s="4" t="s">
        <v>130</v>
      </c>
      <c r="C170" s="1">
        <v>10</v>
      </c>
      <c r="D170" s="6">
        <v>6.7569444444444446E-2</v>
      </c>
      <c r="E170" s="3" t="s">
        <v>38</v>
      </c>
      <c r="F170">
        <f t="shared" si="4"/>
        <v>54.068999999999996</v>
      </c>
      <c r="G170" t="s">
        <v>828</v>
      </c>
    </row>
    <row r="171" spans="2:7" x14ac:dyDescent="0.15">
      <c r="B171" s="4" t="s">
        <v>121</v>
      </c>
      <c r="C171" s="1">
        <v>11</v>
      </c>
      <c r="D171" s="6">
        <v>6.895833333333333E-2</v>
      </c>
      <c r="E171" s="3" t="s">
        <v>37</v>
      </c>
      <c r="F171">
        <f t="shared" si="4"/>
        <v>53.430999999999997</v>
      </c>
      <c r="G171" t="s">
        <v>828</v>
      </c>
    </row>
    <row r="172" spans="2:7" x14ac:dyDescent="0.15">
      <c r="B172" s="4" t="s">
        <v>94</v>
      </c>
      <c r="C172" s="1">
        <v>12</v>
      </c>
      <c r="D172" s="6">
        <v>6.9409722222222234E-2</v>
      </c>
      <c r="E172" s="3" t="s">
        <v>37</v>
      </c>
      <c r="F172">
        <f t="shared" si="4"/>
        <v>53.223999999999997</v>
      </c>
      <c r="G172" t="s">
        <v>828</v>
      </c>
    </row>
    <row r="173" spans="2:7" x14ac:dyDescent="0.15">
      <c r="B173" s="4" t="s">
        <v>1066</v>
      </c>
      <c r="C173" s="1">
        <v>13</v>
      </c>
      <c r="D173" s="6">
        <v>7.104166666666667E-2</v>
      </c>
      <c r="E173" s="3" t="s">
        <v>38</v>
      </c>
      <c r="F173">
        <f t="shared" si="4"/>
        <v>52.474999999999994</v>
      </c>
      <c r="G173" t="s">
        <v>828</v>
      </c>
    </row>
    <row r="174" spans="2:7" x14ac:dyDescent="0.15">
      <c r="B174" s="4" t="s">
        <v>100</v>
      </c>
      <c r="C174" s="1">
        <v>14</v>
      </c>
      <c r="D174" s="6">
        <v>7.1990740740740744E-2</v>
      </c>
      <c r="E174" s="3" t="s">
        <v>37</v>
      </c>
      <c r="F174">
        <f t="shared" si="4"/>
        <v>52.038999999999994</v>
      </c>
      <c r="G174" t="s">
        <v>828</v>
      </c>
    </row>
    <row r="175" spans="2:7" x14ac:dyDescent="0.15">
      <c r="B175" s="4" t="s">
        <v>107</v>
      </c>
      <c r="C175" s="1">
        <v>15</v>
      </c>
      <c r="D175" s="6">
        <v>7.5439814814814821E-2</v>
      </c>
      <c r="E175" s="3" t="s">
        <v>38</v>
      </c>
      <c r="F175">
        <f t="shared" si="4"/>
        <v>50.454999999999998</v>
      </c>
      <c r="G175" t="s">
        <v>828</v>
      </c>
    </row>
    <row r="176" spans="2:7" x14ac:dyDescent="0.15">
      <c r="B176" s="4" t="s">
        <v>1067</v>
      </c>
      <c r="C176" s="1">
        <v>16</v>
      </c>
      <c r="D176" s="6">
        <v>7.7372685185185183E-2</v>
      </c>
      <c r="E176" s="3" t="s">
        <v>292</v>
      </c>
      <c r="F176">
        <f t="shared" si="4"/>
        <v>49.567</v>
      </c>
      <c r="G176" t="s">
        <v>828</v>
      </c>
    </row>
    <row r="177" spans="2:7" x14ac:dyDescent="0.15">
      <c r="B177" s="4" t="s">
        <v>92</v>
      </c>
      <c r="C177" s="1">
        <v>17</v>
      </c>
      <c r="D177" s="6">
        <v>8.1863425925925923E-2</v>
      </c>
      <c r="E177" s="3" t="s">
        <v>38</v>
      </c>
      <c r="F177">
        <f t="shared" si="4"/>
        <v>47.504999999999995</v>
      </c>
      <c r="G177" t="s">
        <v>828</v>
      </c>
    </row>
    <row r="178" spans="2:7" x14ac:dyDescent="0.15">
      <c r="B178" s="4" t="s">
        <v>1068</v>
      </c>
      <c r="C178" s="1">
        <v>18</v>
      </c>
      <c r="D178" s="6">
        <v>9.0405092592592592E-2</v>
      </c>
      <c r="E178" s="3" t="s">
        <v>37</v>
      </c>
      <c r="F178">
        <f t="shared" si="4"/>
        <v>43.582000000000001</v>
      </c>
      <c r="G178" t="s">
        <v>828</v>
      </c>
    </row>
    <row r="179" spans="2:7" x14ac:dyDescent="0.15">
      <c r="B179" s="4" t="s">
        <v>84</v>
      </c>
      <c r="C179" s="1">
        <v>19</v>
      </c>
      <c r="D179" s="6">
        <v>9.2916666666666661E-2</v>
      </c>
      <c r="E179" s="3" t="s">
        <v>38</v>
      </c>
      <c r="F179">
        <f t="shared" si="4"/>
        <v>42.428999999999995</v>
      </c>
      <c r="G179" t="s">
        <v>828</v>
      </c>
    </row>
    <row r="180" spans="2:7" x14ac:dyDescent="0.15">
      <c r="B180" s="4" t="s">
        <v>129</v>
      </c>
      <c r="C180" s="1">
        <v>20</v>
      </c>
      <c r="D180" s="6">
        <v>9.3935185185185177E-2</v>
      </c>
      <c r="E180" s="3" t="s">
        <v>38</v>
      </c>
      <c r="F180">
        <f t="shared" si="4"/>
        <v>41.960999999999999</v>
      </c>
      <c r="G180" t="s">
        <v>828</v>
      </c>
    </row>
    <row r="181" spans="2:7" x14ac:dyDescent="0.15">
      <c r="B181" s="4" t="s">
        <v>1069</v>
      </c>
      <c r="C181" s="1"/>
      <c r="D181" s="6">
        <v>0.10444444444444445</v>
      </c>
      <c r="E181" s="3" t="s">
        <v>38</v>
      </c>
      <c r="F181">
        <f t="shared" si="4"/>
        <v>37.134999999999998</v>
      </c>
      <c r="G181" t="s">
        <v>828</v>
      </c>
    </row>
    <row r="182" spans="2:7" x14ac:dyDescent="0.15">
      <c r="B182" s="4" t="s">
        <v>114</v>
      </c>
      <c r="C182" s="1"/>
      <c r="D182" s="6">
        <v>0.11164351851851852</v>
      </c>
      <c r="E182" s="3" t="s">
        <v>37</v>
      </c>
      <c r="F182">
        <f t="shared" si="4"/>
        <v>33.829000000000001</v>
      </c>
      <c r="G182" t="s">
        <v>828</v>
      </c>
    </row>
    <row r="183" spans="2:7" x14ac:dyDescent="0.15">
      <c r="B183" s="4" t="s">
        <v>102</v>
      </c>
      <c r="C183" s="1"/>
      <c r="D183" s="6">
        <v>0.11221064814814814</v>
      </c>
      <c r="E183" s="3" t="s">
        <v>37</v>
      </c>
      <c r="F183">
        <f t="shared" si="4"/>
        <v>33.568999999999996</v>
      </c>
      <c r="G183" t="s">
        <v>828</v>
      </c>
    </row>
    <row r="184" spans="2:7" x14ac:dyDescent="0.15">
      <c r="B184" s="4" t="s">
        <v>1070</v>
      </c>
      <c r="C184" s="1"/>
      <c r="D184" s="6">
        <v>0.1130324074074074</v>
      </c>
      <c r="E184" s="3" t="s">
        <v>37</v>
      </c>
      <c r="F184">
        <f t="shared" si="4"/>
        <v>33.190999999999995</v>
      </c>
      <c r="G184" t="s">
        <v>828</v>
      </c>
    </row>
    <row r="185" spans="2:7" x14ac:dyDescent="0.15">
      <c r="B185" s="4" t="s">
        <v>97</v>
      </c>
      <c r="C185" s="1"/>
      <c r="D185" s="6">
        <v>0.11512731481481481</v>
      </c>
      <c r="E185" s="3" t="s">
        <v>37</v>
      </c>
      <c r="F185">
        <f t="shared" si="4"/>
        <v>32.228999999999999</v>
      </c>
      <c r="G185" t="s">
        <v>828</v>
      </c>
    </row>
    <row r="186" spans="2:7" x14ac:dyDescent="0.15">
      <c r="B186" s="4" t="s">
        <v>126</v>
      </c>
      <c r="C186" s="1"/>
      <c r="D186" s="3" t="s">
        <v>22</v>
      </c>
      <c r="E186" s="3" t="s">
        <v>37</v>
      </c>
      <c r="F186">
        <f>0</f>
        <v>0</v>
      </c>
      <c r="G186" t="s">
        <v>828</v>
      </c>
    </row>
    <row r="187" spans="2:7" x14ac:dyDescent="0.15">
      <c r="B187" s="4" t="s">
        <v>1071</v>
      </c>
      <c r="C187" s="1"/>
      <c r="D187" s="3" t="s">
        <v>22</v>
      </c>
      <c r="E187" s="3" t="s">
        <v>292</v>
      </c>
      <c r="F187">
        <f>0</f>
        <v>0</v>
      </c>
      <c r="G187" t="s">
        <v>828</v>
      </c>
    </row>
    <row r="188" spans="2:7" x14ac:dyDescent="0.15">
      <c r="B188" s="4" t="s">
        <v>103</v>
      </c>
      <c r="C188" s="1"/>
      <c r="D188" s="3" t="s">
        <v>22</v>
      </c>
      <c r="E188" s="3" t="s">
        <v>37</v>
      </c>
      <c r="F188">
        <f>0</f>
        <v>0</v>
      </c>
      <c r="G188" t="s">
        <v>828</v>
      </c>
    </row>
    <row r="189" spans="2:7" x14ac:dyDescent="0.15">
      <c r="B189" s="4" t="s">
        <v>1072</v>
      </c>
      <c r="C189" s="1"/>
      <c r="D189" s="3" t="s">
        <v>22</v>
      </c>
      <c r="E189" s="3" t="s">
        <v>236</v>
      </c>
      <c r="F189">
        <f>0</f>
        <v>0</v>
      </c>
      <c r="G189" t="s">
        <v>828</v>
      </c>
    </row>
    <row r="190" spans="2:7" x14ac:dyDescent="0.15">
      <c r="B190" s="4" t="s">
        <v>85</v>
      </c>
      <c r="C190" s="1"/>
      <c r="D190" s="3" t="s">
        <v>22</v>
      </c>
      <c r="E190" s="3" t="s">
        <v>37</v>
      </c>
      <c r="F190">
        <f>0</f>
        <v>0</v>
      </c>
      <c r="G190" t="s">
        <v>828</v>
      </c>
    </row>
    <row r="191" spans="2:7" x14ac:dyDescent="0.15">
      <c r="B191" s="4" t="s">
        <v>96</v>
      </c>
      <c r="C191" s="1"/>
      <c r="D191" s="3" t="s">
        <v>22</v>
      </c>
      <c r="E191" s="3" t="s">
        <v>37</v>
      </c>
      <c r="F191">
        <f>0</f>
        <v>0</v>
      </c>
      <c r="G191" t="s">
        <v>828</v>
      </c>
    </row>
    <row r="192" spans="2:7" x14ac:dyDescent="0.15">
      <c r="B192" s="4" t="s">
        <v>1073</v>
      </c>
      <c r="C192" s="1"/>
      <c r="D192" s="3" t="s">
        <v>22</v>
      </c>
      <c r="E192" s="3" t="s">
        <v>37</v>
      </c>
      <c r="F192">
        <f>0</f>
        <v>0</v>
      </c>
      <c r="G192" t="s">
        <v>828</v>
      </c>
    </row>
    <row r="193" spans="2:5" x14ac:dyDescent="0.15">
      <c r="B193" s="1"/>
      <c r="C193" s="4"/>
      <c r="D193" s="7"/>
      <c r="E193" s="3"/>
    </row>
    <row r="194" spans="2:5" x14ac:dyDescent="0.15">
      <c r="B194" s="1"/>
      <c r="C194" s="4"/>
      <c r="D194" s="7"/>
      <c r="E194" s="3"/>
    </row>
    <row r="195" spans="2:5" x14ac:dyDescent="0.15">
      <c r="B195" s="1"/>
      <c r="C195" s="4"/>
      <c r="D195" s="7"/>
      <c r="E195" s="3"/>
    </row>
    <row r="196" spans="2:5" x14ac:dyDescent="0.15">
      <c r="B196" s="1"/>
      <c r="C196" s="4"/>
      <c r="D196" s="7"/>
      <c r="E196" s="3"/>
    </row>
    <row r="197" spans="2:5" x14ac:dyDescent="0.15">
      <c r="B197" s="1"/>
      <c r="C197" s="4"/>
      <c r="D197" s="7"/>
      <c r="E197" s="3"/>
    </row>
    <row r="198" spans="2:5" x14ac:dyDescent="0.15">
      <c r="B198" s="1"/>
      <c r="C198" s="4"/>
      <c r="D198" s="7"/>
      <c r="E198" s="3"/>
    </row>
    <row r="199" spans="2:5" x14ac:dyDescent="0.15">
      <c r="B199" s="1"/>
      <c r="C199" s="4"/>
      <c r="D199" s="7"/>
      <c r="E199" s="3"/>
    </row>
    <row r="200" spans="2:5" x14ac:dyDescent="0.15">
      <c r="B200" s="1"/>
      <c r="C200" s="4"/>
      <c r="D200" s="7"/>
      <c r="E200" s="3"/>
    </row>
    <row r="201" spans="2:5" x14ac:dyDescent="0.15">
      <c r="B201" s="1"/>
      <c r="C201" s="4"/>
      <c r="D201" s="7"/>
      <c r="E201" s="3"/>
    </row>
    <row r="202" spans="2:5" x14ac:dyDescent="0.15">
      <c r="B202" s="1"/>
      <c r="C202" s="4"/>
      <c r="D202" s="7"/>
      <c r="E202" s="3"/>
    </row>
    <row r="203" spans="2:5" x14ac:dyDescent="0.15">
      <c r="B203" s="1"/>
      <c r="C203" s="4"/>
      <c r="D203" s="7"/>
      <c r="E203" s="3"/>
    </row>
    <row r="204" spans="2:5" x14ac:dyDescent="0.15">
      <c r="B204" s="1"/>
      <c r="C204" s="4"/>
      <c r="D204" s="7"/>
      <c r="E204" s="3"/>
    </row>
    <row r="205" spans="2:5" x14ac:dyDescent="0.15">
      <c r="B205" s="1"/>
      <c r="C205" s="4"/>
      <c r="D205" s="7"/>
      <c r="E205" s="3"/>
    </row>
    <row r="206" spans="2:5" x14ac:dyDescent="0.15">
      <c r="B206" s="1"/>
      <c r="C206" s="4"/>
      <c r="D206" s="7"/>
      <c r="E206" s="3"/>
    </row>
    <row r="207" spans="2:5" x14ac:dyDescent="0.15">
      <c r="B207" s="1"/>
      <c r="C207" s="4"/>
      <c r="D207" s="7"/>
      <c r="E207" s="3"/>
    </row>
    <row r="208" spans="2:5" x14ac:dyDescent="0.15">
      <c r="B208" s="1"/>
      <c r="C208" s="4"/>
      <c r="D208" s="7"/>
      <c r="E208" s="3"/>
    </row>
    <row r="209" spans="2:5" x14ac:dyDescent="0.15">
      <c r="B209" s="1"/>
      <c r="C209" s="4"/>
      <c r="D209" s="7"/>
      <c r="E209" s="3"/>
    </row>
    <row r="210" spans="2:5" x14ac:dyDescent="0.15">
      <c r="B210" s="1"/>
      <c r="C210" s="4"/>
      <c r="D210" s="7"/>
      <c r="E210" s="3"/>
    </row>
    <row r="211" spans="2:5" x14ac:dyDescent="0.15">
      <c r="B211" s="1"/>
      <c r="C211" s="4"/>
      <c r="D211" s="7"/>
      <c r="E211" s="3"/>
    </row>
    <row r="212" spans="2:5" x14ac:dyDescent="0.15">
      <c r="B212" s="1"/>
      <c r="C212" s="4"/>
      <c r="D212" s="7"/>
      <c r="E212" s="3"/>
    </row>
    <row r="213" spans="2:5" x14ac:dyDescent="0.15">
      <c r="B213" s="1"/>
      <c r="C213" s="4"/>
      <c r="D213" s="7"/>
      <c r="E213" s="3"/>
    </row>
    <row r="214" spans="2:5" x14ac:dyDescent="0.15">
      <c r="B214" s="1"/>
      <c r="C214" s="4"/>
      <c r="D214" s="7"/>
      <c r="E214" s="3"/>
    </row>
    <row r="215" spans="2:5" x14ac:dyDescent="0.15">
      <c r="B215" s="1"/>
      <c r="C215" s="4"/>
      <c r="D215" s="7"/>
      <c r="E215" s="3"/>
    </row>
    <row r="216" spans="2:5" x14ac:dyDescent="0.15">
      <c r="B216" s="1"/>
      <c r="C216" s="4"/>
      <c r="D216" s="7"/>
      <c r="E216" s="3"/>
    </row>
    <row r="217" spans="2:5" x14ac:dyDescent="0.15">
      <c r="B217" s="1"/>
      <c r="C217" s="4"/>
      <c r="D217" s="7"/>
      <c r="E217" s="3"/>
    </row>
    <row r="218" spans="2:5" x14ac:dyDescent="0.15">
      <c r="B218" s="1"/>
      <c r="C218" s="4"/>
      <c r="D218" s="7"/>
      <c r="E218" s="3"/>
    </row>
    <row r="219" spans="2:5" x14ac:dyDescent="0.15">
      <c r="B219" s="1"/>
      <c r="C219" s="4"/>
      <c r="D219" s="7"/>
      <c r="E219" s="3"/>
    </row>
    <row r="220" spans="2:5" x14ac:dyDescent="0.15">
      <c r="B220" s="1"/>
      <c r="C220" s="4"/>
      <c r="D220" s="7"/>
      <c r="E220" s="3"/>
    </row>
    <row r="221" spans="2:5" x14ac:dyDescent="0.15">
      <c r="B221" s="1"/>
      <c r="C221" s="4"/>
      <c r="D221" s="7"/>
      <c r="E221" s="3"/>
    </row>
    <row r="222" spans="2:5" x14ac:dyDescent="0.15">
      <c r="B222" s="1"/>
      <c r="C222" s="4"/>
      <c r="D222" s="7"/>
      <c r="E222" s="3"/>
    </row>
    <row r="223" spans="2:5" x14ac:dyDescent="0.15">
      <c r="B223" s="1"/>
      <c r="C223" s="4"/>
      <c r="D223" s="7"/>
      <c r="E223" s="3"/>
    </row>
    <row r="224" spans="2:5" x14ac:dyDescent="0.15">
      <c r="B224" s="1"/>
      <c r="C224" s="4"/>
      <c r="D224" s="7"/>
      <c r="E224" s="3"/>
    </row>
    <row r="225" spans="2:5" x14ac:dyDescent="0.15">
      <c r="B225" s="1"/>
      <c r="C225" s="4"/>
      <c r="D225" s="7"/>
      <c r="E225" s="3"/>
    </row>
    <row r="226" spans="2:5" x14ac:dyDescent="0.15">
      <c r="B226" s="1"/>
      <c r="C226" s="4"/>
      <c r="D226" s="7"/>
      <c r="E226" s="3"/>
    </row>
    <row r="227" spans="2:5" x14ac:dyDescent="0.15">
      <c r="B227" s="1"/>
      <c r="C227" s="4"/>
      <c r="D227" s="7"/>
      <c r="E227" s="3"/>
    </row>
    <row r="228" spans="2:5" x14ac:dyDescent="0.15">
      <c r="B228" s="1"/>
      <c r="C228" s="4"/>
      <c r="D228" s="7"/>
      <c r="E228" s="3"/>
    </row>
    <row r="229" spans="2:5" x14ac:dyDescent="0.15">
      <c r="B229" s="1"/>
      <c r="C229" s="4"/>
      <c r="D229" s="7"/>
      <c r="E229" s="3"/>
    </row>
    <row r="230" spans="2:5" x14ac:dyDescent="0.15">
      <c r="B230" s="1"/>
      <c r="C230" s="4"/>
      <c r="D230" s="7"/>
      <c r="E230" s="3"/>
    </row>
    <row r="231" spans="2:5" x14ac:dyDescent="0.15">
      <c r="B231" s="1"/>
      <c r="C231" s="4"/>
      <c r="D231" s="7"/>
      <c r="E231" s="3"/>
    </row>
    <row r="232" spans="2:5" x14ac:dyDescent="0.15">
      <c r="B232" s="1"/>
      <c r="C232" s="4"/>
      <c r="D232" s="7"/>
      <c r="E232" s="3"/>
    </row>
    <row r="233" spans="2:5" x14ac:dyDescent="0.15">
      <c r="B233" s="1"/>
      <c r="C233" s="4"/>
      <c r="D233" s="7"/>
      <c r="E233" s="3"/>
    </row>
    <row r="234" spans="2:5" x14ac:dyDescent="0.15">
      <c r="B234" s="1"/>
      <c r="C234" s="4"/>
      <c r="D234" s="7"/>
      <c r="E234" s="3"/>
    </row>
    <row r="235" spans="2:5" x14ac:dyDescent="0.15">
      <c r="B235" s="1"/>
      <c r="C235" s="4"/>
      <c r="D235" s="7"/>
      <c r="E235" s="3"/>
    </row>
    <row r="236" spans="2:5" x14ac:dyDescent="0.15">
      <c r="B236" s="1"/>
      <c r="C236" s="4"/>
      <c r="D236" s="7"/>
      <c r="E236" s="3"/>
    </row>
    <row r="237" spans="2:5" x14ac:dyDescent="0.15">
      <c r="B237" s="1"/>
      <c r="C237" s="4"/>
      <c r="D237" s="7"/>
      <c r="E237" s="3"/>
    </row>
    <row r="238" spans="2:5" x14ac:dyDescent="0.15">
      <c r="B238" s="1"/>
      <c r="C238" s="4"/>
      <c r="D238" s="7"/>
      <c r="E238" s="3"/>
    </row>
    <row r="239" spans="2:5" x14ac:dyDescent="0.15">
      <c r="B239" s="1"/>
      <c r="C239" s="4"/>
      <c r="D239" s="7"/>
      <c r="E239" s="3"/>
    </row>
    <row r="240" spans="2:5" x14ac:dyDescent="0.15">
      <c r="B240" s="1"/>
      <c r="C240" s="4"/>
      <c r="D240" s="7"/>
      <c r="E240" s="3"/>
    </row>
    <row r="241" spans="2:5" x14ac:dyDescent="0.15">
      <c r="B241" s="1"/>
      <c r="C241" s="4"/>
      <c r="D241" s="7"/>
      <c r="E241" s="3"/>
    </row>
    <row r="242" spans="2:5" x14ac:dyDescent="0.15">
      <c r="B242" s="1"/>
      <c r="C242" s="4"/>
      <c r="D242" s="7"/>
      <c r="E242" s="3"/>
    </row>
    <row r="243" spans="2:5" x14ac:dyDescent="0.15">
      <c r="B243" s="1"/>
      <c r="C243" s="4"/>
      <c r="D243" s="7"/>
      <c r="E243" s="3"/>
    </row>
    <row r="244" spans="2:5" x14ac:dyDescent="0.15">
      <c r="B244" s="1"/>
      <c r="C244" s="4"/>
      <c r="D244" s="7"/>
      <c r="E244" s="3"/>
    </row>
    <row r="245" spans="2:5" x14ac:dyDescent="0.15">
      <c r="B245" s="1"/>
      <c r="C245" s="4"/>
      <c r="D245" s="7"/>
      <c r="E245" s="3"/>
    </row>
    <row r="246" spans="2:5" x14ac:dyDescent="0.15">
      <c r="B246" s="1"/>
      <c r="C246" s="4"/>
      <c r="D246" s="7"/>
      <c r="E246" s="3"/>
    </row>
    <row r="247" spans="2:5" x14ac:dyDescent="0.15">
      <c r="B247" s="1"/>
      <c r="C247" s="4"/>
      <c r="D247" s="7"/>
      <c r="E247" s="3"/>
    </row>
    <row r="248" spans="2:5" x14ac:dyDescent="0.15">
      <c r="B248" s="1"/>
      <c r="C248" s="4"/>
      <c r="D248" s="7"/>
      <c r="E248" s="3"/>
    </row>
    <row r="249" spans="2:5" x14ac:dyDescent="0.15">
      <c r="B249" s="1"/>
      <c r="C249" s="4"/>
      <c r="D249" s="7"/>
      <c r="E249" s="3"/>
    </row>
    <row r="250" spans="2:5" x14ac:dyDescent="0.15">
      <c r="B250" s="1"/>
      <c r="C250" s="4"/>
      <c r="D250" s="7"/>
      <c r="E250" s="3"/>
    </row>
    <row r="251" spans="2:5" x14ac:dyDescent="0.15">
      <c r="B251" s="1"/>
      <c r="C251" s="4"/>
      <c r="D251" s="7"/>
      <c r="E251" s="3"/>
    </row>
    <row r="252" spans="2:5" x14ac:dyDescent="0.15">
      <c r="B252" s="1"/>
      <c r="C252" s="4"/>
      <c r="D252" s="7"/>
      <c r="E252" s="3"/>
    </row>
    <row r="253" spans="2:5" x14ac:dyDescent="0.15">
      <c r="B253" s="1"/>
      <c r="C253" s="4"/>
      <c r="D253" s="7"/>
      <c r="E253" s="3"/>
    </row>
    <row r="254" spans="2:5" x14ac:dyDescent="0.15">
      <c r="B254" s="1"/>
      <c r="C254" s="4"/>
      <c r="D254" s="7"/>
      <c r="E254" s="3"/>
    </row>
    <row r="255" spans="2:5" x14ac:dyDescent="0.15">
      <c r="B255" s="1"/>
      <c r="C255" s="4"/>
      <c r="D255" s="3"/>
      <c r="E255" s="3"/>
    </row>
    <row r="256" spans="2:5" x14ac:dyDescent="0.15">
      <c r="B256" s="1"/>
      <c r="C256" s="4"/>
      <c r="D256" s="3"/>
      <c r="E256" s="3"/>
    </row>
    <row r="257" spans="2:5" x14ac:dyDescent="0.15">
      <c r="B257" s="1"/>
      <c r="C257" s="4"/>
      <c r="D257" s="3"/>
      <c r="E257" s="3"/>
    </row>
    <row r="258" spans="2:5" x14ac:dyDescent="0.15">
      <c r="B258" s="1"/>
      <c r="C258" s="4"/>
      <c r="D258" s="3"/>
      <c r="E258" s="3"/>
    </row>
    <row r="259" spans="2:5" x14ac:dyDescent="0.15">
      <c r="B259" s="1"/>
      <c r="C259" s="4"/>
      <c r="D259" s="3"/>
      <c r="E259" s="3"/>
    </row>
    <row r="260" spans="2:5" x14ac:dyDescent="0.15">
      <c r="B260" s="1"/>
      <c r="C260" s="4"/>
      <c r="D260" s="3"/>
      <c r="E260" s="3"/>
    </row>
    <row r="261" spans="2:5" x14ac:dyDescent="0.15">
      <c r="B261" s="1"/>
      <c r="C261" s="4"/>
      <c r="D261" s="3"/>
      <c r="E261" s="3"/>
    </row>
    <row r="262" spans="2:5" x14ac:dyDescent="0.15">
      <c r="B262" s="1"/>
      <c r="C262" s="4"/>
      <c r="D262" s="3"/>
      <c r="E262" s="3"/>
    </row>
    <row r="263" spans="2:5" x14ac:dyDescent="0.15">
      <c r="B263" s="1"/>
      <c r="C263" s="4"/>
      <c r="D263" s="3"/>
      <c r="E263" s="3"/>
    </row>
    <row r="264" spans="2:5" x14ac:dyDescent="0.15">
      <c r="B264" s="1"/>
      <c r="C264" s="4"/>
      <c r="D264" s="3"/>
      <c r="E264" s="3"/>
    </row>
    <row r="265" spans="2:5" x14ac:dyDescent="0.15">
      <c r="B265" s="1"/>
      <c r="C265" s="4"/>
      <c r="D265" s="3"/>
      <c r="E265" s="3"/>
    </row>
    <row r="266" spans="2:5" x14ac:dyDescent="0.15">
      <c r="B266" s="1"/>
      <c r="C266" s="4"/>
      <c r="D266" s="7"/>
      <c r="E266" s="3"/>
    </row>
    <row r="267" spans="2:5" x14ac:dyDescent="0.15">
      <c r="B267" s="1"/>
      <c r="C267" s="4"/>
      <c r="D267" s="7"/>
      <c r="E267" s="3"/>
    </row>
    <row r="268" spans="2:5" x14ac:dyDescent="0.15">
      <c r="B268" s="1"/>
      <c r="C268" s="4"/>
      <c r="D268" s="7"/>
      <c r="E268" s="3"/>
    </row>
    <row r="269" spans="2:5" x14ac:dyDescent="0.15">
      <c r="B269" s="1"/>
      <c r="C269" s="4"/>
      <c r="D269" s="7"/>
      <c r="E269" s="3"/>
    </row>
    <row r="270" spans="2:5" x14ac:dyDescent="0.15">
      <c r="B270" s="1"/>
      <c r="C270" s="4"/>
      <c r="D270" s="7"/>
      <c r="E270" s="3"/>
    </row>
    <row r="271" spans="2:5" x14ac:dyDescent="0.15">
      <c r="B271" s="1"/>
      <c r="C271" s="4"/>
      <c r="D271" s="7"/>
      <c r="E271" s="3"/>
    </row>
    <row r="272" spans="2:5" x14ac:dyDescent="0.15">
      <c r="B272" s="1"/>
      <c r="C272" s="4"/>
      <c r="D272" s="7"/>
      <c r="E272" s="3"/>
    </row>
    <row r="273" spans="2:5" x14ac:dyDescent="0.15">
      <c r="B273" s="1"/>
      <c r="C273" s="4"/>
      <c r="D273" s="7"/>
      <c r="E273" s="3"/>
    </row>
    <row r="274" spans="2:5" x14ac:dyDescent="0.15">
      <c r="B274" s="1"/>
      <c r="C274" s="4"/>
      <c r="D274" s="7"/>
      <c r="E274" s="3"/>
    </row>
    <row r="275" spans="2:5" x14ac:dyDescent="0.15">
      <c r="B275" s="1"/>
      <c r="C275" s="4"/>
      <c r="D275" s="7"/>
      <c r="E275" s="3"/>
    </row>
    <row r="276" spans="2:5" x14ac:dyDescent="0.15">
      <c r="B276" s="1"/>
      <c r="C276" s="4"/>
      <c r="D276" s="7"/>
      <c r="E276" s="3"/>
    </row>
    <row r="277" spans="2:5" x14ac:dyDescent="0.15">
      <c r="B277" s="1"/>
      <c r="C277" s="4"/>
      <c r="D277" s="7"/>
      <c r="E277" s="3"/>
    </row>
    <row r="278" spans="2:5" x14ac:dyDescent="0.15">
      <c r="B278" s="1"/>
      <c r="C278" s="4"/>
      <c r="D278" s="7"/>
      <c r="E278" s="3"/>
    </row>
    <row r="279" spans="2:5" x14ac:dyDescent="0.15">
      <c r="B279" s="1"/>
      <c r="C279" s="4"/>
      <c r="D279" s="7"/>
      <c r="E279" s="3"/>
    </row>
    <row r="280" spans="2:5" x14ac:dyDescent="0.15">
      <c r="B280" s="1"/>
      <c r="C280" s="4"/>
      <c r="D280" s="7"/>
      <c r="E280" s="3"/>
    </row>
    <row r="281" spans="2:5" x14ac:dyDescent="0.15">
      <c r="B281" s="1"/>
      <c r="C281" s="4"/>
      <c r="D281" s="7"/>
      <c r="E281" s="3"/>
    </row>
    <row r="282" spans="2:5" x14ac:dyDescent="0.15">
      <c r="B282" s="1"/>
      <c r="C282" s="4"/>
      <c r="D282" s="7"/>
      <c r="E282" s="3"/>
    </row>
    <row r="283" spans="2:5" x14ac:dyDescent="0.15">
      <c r="B283" s="1"/>
      <c r="C283" s="4"/>
      <c r="D283" s="7"/>
      <c r="E283" s="3"/>
    </row>
    <row r="284" spans="2:5" x14ac:dyDescent="0.15">
      <c r="B284" s="1"/>
      <c r="C284" s="4"/>
      <c r="D284" s="7"/>
      <c r="E284" s="3"/>
    </row>
    <row r="285" spans="2:5" x14ac:dyDescent="0.15">
      <c r="B285" s="1"/>
      <c r="C285" s="4"/>
      <c r="D285" s="7"/>
      <c r="E285" s="3"/>
    </row>
    <row r="286" spans="2:5" x14ac:dyDescent="0.15">
      <c r="B286" s="1"/>
      <c r="C286" s="4"/>
      <c r="D286" s="7"/>
      <c r="E286" s="3"/>
    </row>
    <row r="287" spans="2:5" x14ac:dyDescent="0.15">
      <c r="B287" s="1"/>
      <c r="C287" s="4"/>
      <c r="D287" s="7"/>
      <c r="E287" s="3"/>
    </row>
    <row r="288" spans="2:5" x14ac:dyDescent="0.15">
      <c r="B288" s="1"/>
      <c r="C288" s="4"/>
      <c r="D288" s="7"/>
      <c r="E288" s="3"/>
    </row>
    <row r="289" spans="2:5" x14ac:dyDescent="0.15">
      <c r="B289" s="1"/>
      <c r="C289" s="4"/>
      <c r="D289" s="7"/>
      <c r="E289" s="3"/>
    </row>
    <row r="290" spans="2:5" x14ac:dyDescent="0.15">
      <c r="B290" s="1"/>
      <c r="C290" s="4"/>
      <c r="D290" s="7"/>
      <c r="E290" s="3"/>
    </row>
    <row r="291" spans="2:5" x14ac:dyDescent="0.15">
      <c r="B291" s="1"/>
      <c r="C291" s="4"/>
      <c r="D291" s="7"/>
      <c r="E291" s="3"/>
    </row>
    <row r="292" spans="2:5" x14ac:dyDescent="0.15">
      <c r="B292" s="1"/>
      <c r="C292" s="4"/>
      <c r="D292" s="7"/>
      <c r="E292" s="3"/>
    </row>
    <row r="293" spans="2:5" x14ac:dyDescent="0.15">
      <c r="B293" s="1"/>
      <c r="C293" s="4"/>
      <c r="D293" s="7"/>
      <c r="E293" s="3"/>
    </row>
    <row r="294" spans="2:5" x14ac:dyDescent="0.15">
      <c r="B294" s="1"/>
      <c r="C294" s="4"/>
      <c r="D294" s="7"/>
      <c r="E294" s="3"/>
    </row>
    <row r="295" spans="2:5" x14ac:dyDescent="0.15">
      <c r="B295" s="1"/>
      <c r="C295" s="4"/>
      <c r="D295" s="7"/>
      <c r="E295" s="3"/>
    </row>
    <row r="296" spans="2:5" x14ac:dyDescent="0.15">
      <c r="B296" s="1"/>
      <c r="C296" s="4"/>
      <c r="D296" s="7"/>
      <c r="E296" s="3"/>
    </row>
    <row r="297" spans="2:5" x14ac:dyDescent="0.15">
      <c r="B297" s="1"/>
      <c r="C297" s="4"/>
      <c r="D297" s="7"/>
      <c r="E297" s="3"/>
    </row>
    <row r="298" spans="2:5" x14ac:dyDescent="0.15">
      <c r="B298" s="1"/>
      <c r="C298" s="4"/>
      <c r="D298" s="7"/>
      <c r="E298" s="3"/>
    </row>
    <row r="299" spans="2:5" x14ac:dyDescent="0.15">
      <c r="B299" s="1"/>
      <c r="C299" s="4"/>
      <c r="D299" s="7"/>
      <c r="E299" s="3"/>
    </row>
    <row r="300" spans="2:5" x14ac:dyDescent="0.15">
      <c r="B300" s="1"/>
      <c r="C300" s="4"/>
      <c r="D300" s="7"/>
      <c r="E300" s="3"/>
    </row>
    <row r="301" spans="2:5" x14ac:dyDescent="0.15">
      <c r="B301" s="1"/>
      <c r="C301" s="4"/>
      <c r="D301" s="7"/>
      <c r="E301" s="3"/>
    </row>
    <row r="302" spans="2:5" x14ac:dyDescent="0.15">
      <c r="B302" s="1"/>
      <c r="C302" s="4"/>
      <c r="D302" s="7"/>
      <c r="E302" s="3"/>
    </row>
    <row r="303" spans="2:5" x14ac:dyDescent="0.15">
      <c r="B303" s="1"/>
      <c r="C303" s="4"/>
      <c r="D303" s="7"/>
      <c r="E303" s="3"/>
    </row>
    <row r="304" spans="2:5" x14ac:dyDescent="0.15">
      <c r="B304" s="1"/>
      <c r="C304" s="4"/>
      <c r="D304" s="7"/>
      <c r="E304" s="3"/>
    </row>
    <row r="305" spans="2:5" x14ac:dyDescent="0.15">
      <c r="B305" s="1"/>
      <c r="C305" s="4"/>
      <c r="D305" s="7"/>
      <c r="E305" s="3"/>
    </row>
    <row r="306" spans="2:5" x14ac:dyDescent="0.15">
      <c r="B306" s="1"/>
      <c r="C306" s="4"/>
      <c r="D306" s="7"/>
      <c r="E306" s="3"/>
    </row>
    <row r="307" spans="2:5" x14ac:dyDescent="0.15">
      <c r="B307" s="1"/>
      <c r="C307" s="4"/>
      <c r="D307" s="7"/>
      <c r="E307" s="3"/>
    </row>
    <row r="308" spans="2:5" x14ac:dyDescent="0.15">
      <c r="B308" s="1"/>
      <c r="C308" s="4"/>
      <c r="D308" s="7"/>
      <c r="E308" s="3"/>
    </row>
    <row r="309" spans="2:5" x14ac:dyDescent="0.15">
      <c r="B309" s="1"/>
      <c r="C309" s="4"/>
      <c r="D309" s="7"/>
      <c r="E309" s="3"/>
    </row>
    <row r="310" spans="2:5" x14ac:dyDescent="0.15">
      <c r="B310" s="1"/>
      <c r="C310" s="4"/>
      <c r="D310" s="7"/>
      <c r="E310" s="3"/>
    </row>
    <row r="311" spans="2:5" x14ac:dyDescent="0.15">
      <c r="B311" s="1"/>
      <c r="C311" s="4"/>
      <c r="D311" s="7"/>
      <c r="E311" s="3"/>
    </row>
    <row r="312" spans="2:5" x14ac:dyDescent="0.15">
      <c r="B312" s="1"/>
      <c r="C312" s="4"/>
      <c r="D312" s="7"/>
      <c r="E312" s="3"/>
    </row>
    <row r="313" spans="2:5" x14ac:dyDescent="0.15">
      <c r="B313" s="1"/>
      <c r="C313" s="4"/>
      <c r="D313" s="7"/>
      <c r="E313" s="3"/>
    </row>
    <row r="314" spans="2:5" x14ac:dyDescent="0.15">
      <c r="B314" s="1"/>
      <c r="C314" s="4"/>
      <c r="D314" s="7"/>
      <c r="E314" s="3"/>
    </row>
    <row r="315" spans="2:5" x14ac:dyDescent="0.15">
      <c r="B315" s="1"/>
      <c r="C315" s="4"/>
      <c r="D315" s="7"/>
      <c r="E315" s="3"/>
    </row>
    <row r="316" spans="2:5" x14ac:dyDescent="0.15">
      <c r="B316" s="1"/>
      <c r="C316" s="4"/>
      <c r="D316" s="7"/>
      <c r="E316" s="3"/>
    </row>
    <row r="317" spans="2:5" x14ac:dyDescent="0.15">
      <c r="B317" s="1"/>
      <c r="C317" s="4"/>
      <c r="D317" s="7"/>
      <c r="E317" s="3"/>
    </row>
    <row r="318" spans="2:5" x14ac:dyDescent="0.15">
      <c r="B318" s="1"/>
      <c r="C318" s="4"/>
      <c r="D318" s="7"/>
      <c r="E318" s="3"/>
    </row>
    <row r="319" spans="2:5" x14ac:dyDescent="0.15">
      <c r="B319" s="1"/>
      <c r="C319" s="4"/>
      <c r="D319" s="7"/>
      <c r="E319" s="3"/>
    </row>
    <row r="320" spans="2:5" x14ac:dyDescent="0.15">
      <c r="B320" s="1"/>
      <c r="C320" s="4"/>
      <c r="D320" s="7"/>
      <c r="E320" s="3"/>
    </row>
    <row r="321" spans="2:5" x14ac:dyDescent="0.15">
      <c r="B321" s="1"/>
      <c r="C321" s="4"/>
      <c r="D321" s="7"/>
      <c r="E321" s="3"/>
    </row>
    <row r="322" spans="2:5" x14ac:dyDescent="0.15">
      <c r="B322" s="1"/>
      <c r="C322" s="4"/>
      <c r="D322" s="7"/>
      <c r="E322" s="3"/>
    </row>
    <row r="323" spans="2:5" x14ac:dyDescent="0.15">
      <c r="B323" s="1"/>
      <c r="C323" s="4"/>
      <c r="D323" s="7"/>
      <c r="E323" s="3"/>
    </row>
    <row r="324" spans="2:5" x14ac:dyDescent="0.15">
      <c r="B324" s="1"/>
      <c r="C324" s="4"/>
      <c r="D324" s="7"/>
      <c r="E324" s="3"/>
    </row>
    <row r="325" spans="2:5" x14ac:dyDescent="0.15">
      <c r="B325" s="1"/>
      <c r="C325" s="4"/>
      <c r="D325" s="7"/>
      <c r="E325" s="3"/>
    </row>
    <row r="326" spans="2:5" x14ac:dyDescent="0.15">
      <c r="B326" s="1"/>
      <c r="C326" s="4"/>
      <c r="D326" s="7"/>
      <c r="E326" s="3"/>
    </row>
    <row r="327" spans="2:5" x14ac:dyDescent="0.15">
      <c r="B327" s="1"/>
      <c r="C327" s="4"/>
      <c r="D327" s="7"/>
      <c r="E327" s="3"/>
    </row>
    <row r="328" spans="2:5" x14ac:dyDescent="0.15">
      <c r="B328" s="1"/>
      <c r="C328" s="4"/>
      <c r="D328" s="7"/>
      <c r="E328" s="3"/>
    </row>
    <row r="329" spans="2:5" x14ac:dyDescent="0.15">
      <c r="B329" s="1"/>
      <c r="C329" s="4"/>
      <c r="D329" s="7"/>
      <c r="E329" s="3"/>
    </row>
    <row r="330" spans="2:5" x14ac:dyDescent="0.15">
      <c r="B330" s="1"/>
      <c r="C330" s="4"/>
      <c r="D330" s="7"/>
      <c r="E330" s="3"/>
    </row>
    <row r="331" spans="2:5" x14ac:dyDescent="0.15">
      <c r="B331" s="1"/>
      <c r="C331" s="4"/>
      <c r="D331" s="7"/>
      <c r="E331" s="3"/>
    </row>
    <row r="332" spans="2:5" x14ac:dyDescent="0.15">
      <c r="B332" s="1"/>
      <c r="C332" s="4"/>
      <c r="D332" s="7"/>
      <c r="E332" s="3"/>
    </row>
    <row r="333" spans="2:5" x14ac:dyDescent="0.15">
      <c r="B333" s="1"/>
      <c r="C333" s="4"/>
      <c r="D333" s="7"/>
      <c r="E333" s="3"/>
    </row>
    <row r="334" spans="2:5" x14ac:dyDescent="0.15">
      <c r="B334" s="1"/>
      <c r="C334" s="4"/>
      <c r="D334" s="7"/>
      <c r="E334" s="3"/>
    </row>
    <row r="335" spans="2:5" x14ac:dyDescent="0.15">
      <c r="B335" s="1"/>
      <c r="C335" s="4"/>
      <c r="D335" s="7"/>
      <c r="E335" s="3"/>
    </row>
    <row r="336" spans="2:5" x14ac:dyDescent="0.15">
      <c r="B336" s="1"/>
      <c r="C336" s="4"/>
      <c r="D336" s="7"/>
      <c r="E336" s="3"/>
    </row>
    <row r="337" spans="2:5" x14ac:dyDescent="0.15">
      <c r="B337" s="1"/>
      <c r="C337" s="4"/>
      <c r="D337" s="7"/>
      <c r="E337" s="3"/>
    </row>
    <row r="338" spans="2:5" x14ac:dyDescent="0.15">
      <c r="B338" s="1"/>
      <c r="C338" s="4"/>
      <c r="D338" s="7"/>
      <c r="E338" s="3"/>
    </row>
    <row r="339" spans="2:5" x14ac:dyDescent="0.15">
      <c r="B339" s="1"/>
      <c r="C339" s="4"/>
      <c r="D339" s="7"/>
      <c r="E339" s="3"/>
    </row>
    <row r="340" spans="2:5" x14ac:dyDescent="0.15">
      <c r="B340" s="1"/>
      <c r="C340" s="4"/>
      <c r="D340" s="7"/>
      <c r="E340" s="3"/>
    </row>
    <row r="341" spans="2:5" x14ac:dyDescent="0.15">
      <c r="B341" s="1"/>
      <c r="C341" s="4"/>
      <c r="D341" s="7"/>
      <c r="E341" s="3"/>
    </row>
    <row r="342" spans="2:5" x14ac:dyDescent="0.15">
      <c r="B342" s="1"/>
      <c r="C342" s="4"/>
      <c r="D342" s="7"/>
      <c r="E342" s="3"/>
    </row>
    <row r="343" spans="2:5" x14ac:dyDescent="0.15">
      <c r="B343" s="1"/>
      <c r="C343" s="4"/>
      <c r="D343" s="7"/>
      <c r="E343" s="3"/>
    </row>
    <row r="344" spans="2:5" x14ac:dyDescent="0.15">
      <c r="B344" s="1"/>
      <c r="C344" s="4"/>
      <c r="D344" s="7"/>
      <c r="E344" s="3"/>
    </row>
    <row r="345" spans="2:5" x14ac:dyDescent="0.15">
      <c r="B345" s="1"/>
      <c r="C345" s="4"/>
      <c r="D345" s="7"/>
      <c r="E345" s="3"/>
    </row>
    <row r="346" spans="2:5" x14ac:dyDescent="0.15">
      <c r="B346" s="1"/>
      <c r="C346" s="4"/>
      <c r="D346" s="7"/>
      <c r="E346" s="3"/>
    </row>
    <row r="347" spans="2:5" x14ac:dyDescent="0.15">
      <c r="B347" s="1"/>
      <c r="C347" s="4"/>
      <c r="D347" s="7"/>
      <c r="E347" s="3"/>
    </row>
    <row r="348" spans="2:5" x14ac:dyDescent="0.15">
      <c r="B348" s="1"/>
      <c r="C348" s="4"/>
      <c r="D348" s="7"/>
      <c r="E348" s="3"/>
    </row>
    <row r="349" spans="2:5" x14ac:dyDescent="0.15">
      <c r="B349" s="1"/>
      <c r="C349" s="4"/>
      <c r="D349" s="7"/>
      <c r="E349" s="3"/>
    </row>
    <row r="350" spans="2:5" x14ac:dyDescent="0.15">
      <c r="B350" s="1"/>
      <c r="C350" s="4"/>
      <c r="D350" s="7"/>
      <c r="E350" s="3"/>
    </row>
    <row r="351" spans="2:5" x14ac:dyDescent="0.15">
      <c r="B351" s="1"/>
      <c r="C351" s="4"/>
      <c r="D351" s="7"/>
      <c r="E351" s="3"/>
    </row>
    <row r="352" spans="2:5" x14ac:dyDescent="0.15">
      <c r="B352" s="1"/>
      <c r="C352" s="4"/>
      <c r="D352" s="7"/>
      <c r="E352" s="3"/>
    </row>
    <row r="353" spans="2:5" x14ac:dyDescent="0.15">
      <c r="B353" s="1"/>
      <c r="C353" s="4"/>
      <c r="D353" s="7"/>
      <c r="E353" s="3"/>
    </row>
    <row r="354" spans="2:5" x14ac:dyDescent="0.15">
      <c r="B354" s="1"/>
      <c r="C354" s="4"/>
      <c r="D354" s="7"/>
      <c r="E354" s="3"/>
    </row>
    <row r="355" spans="2:5" x14ac:dyDescent="0.15">
      <c r="B355" s="1"/>
      <c r="C355" s="4"/>
      <c r="D355" s="7"/>
      <c r="E355" s="3"/>
    </row>
    <row r="356" spans="2:5" x14ac:dyDescent="0.15">
      <c r="B356" s="1"/>
      <c r="C356" s="4"/>
      <c r="D356" s="7"/>
      <c r="E356" s="3"/>
    </row>
    <row r="357" spans="2:5" x14ac:dyDescent="0.15">
      <c r="B357" s="1"/>
      <c r="C357" s="4"/>
      <c r="D357" s="7"/>
      <c r="E357" s="3"/>
    </row>
    <row r="358" spans="2:5" x14ac:dyDescent="0.15">
      <c r="B358" s="1"/>
      <c r="C358" s="4"/>
      <c r="D358" s="7"/>
      <c r="E358" s="3"/>
    </row>
    <row r="359" spans="2:5" x14ac:dyDescent="0.15">
      <c r="B359" s="1"/>
      <c r="C359" s="4"/>
      <c r="D359" s="7"/>
      <c r="E359" s="3"/>
    </row>
    <row r="360" spans="2:5" x14ac:dyDescent="0.15">
      <c r="B360" s="1"/>
      <c r="C360" s="4"/>
      <c r="D360" s="3"/>
      <c r="E360" s="3"/>
    </row>
    <row r="361" spans="2:5" x14ac:dyDescent="0.15">
      <c r="B361" s="1"/>
      <c r="C361" s="4"/>
      <c r="D361" s="3"/>
      <c r="E361" s="3"/>
    </row>
    <row r="362" spans="2:5" x14ac:dyDescent="0.15">
      <c r="B362" s="1"/>
      <c r="C362" s="4"/>
      <c r="D362" s="3"/>
      <c r="E362" s="3"/>
    </row>
    <row r="363" spans="2:5" x14ac:dyDescent="0.15">
      <c r="B363" s="1"/>
      <c r="C363" s="4"/>
      <c r="D363" s="3"/>
      <c r="E363" s="3"/>
    </row>
    <row r="364" spans="2:5" x14ac:dyDescent="0.15">
      <c r="B364" s="1"/>
      <c r="C364" s="4"/>
      <c r="D364" s="3"/>
      <c r="E364" s="3"/>
    </row>
    <row r="365" spans="2:5" x14ac:dyDescent="0.15">
      <c r="B365" s="1"/>
      <c r="C365" s="4"/>
      <c r="D365" s="3"/>
      <c r="E365" s="3"/>
    </row>
    <row r="366" spans="2:5" x14ac:dyDescent="0.15">
      <c r="B366" s="1"/>
      <c r="C366" s="4"/>
      <c r="D366" s="3"/>
      <c r="E366" s="3"/>
    </row>
    <row r="367" spans="2:5" x14ac:dyDescent="0.15">
      <c r="B367" s="1"/>
      <c r="C367" s="4"/>
      <c r="D367" s="3"/>
      <c r="E367" s="3"/>
    </row>
    <row r="368" spans="2:5" x14ac:dyDescent="0.15">
      <c r="B368" s="1"/>
      <c r="C368" s="4"/>
      <c r="D368" s="6"/>
      <c r="E368" s="3"/>
    </row>
    <row r="369" spans="2:5" x14ac:dyDescent="0.15">
      <c r="B369" s="1"/>
      <c r="C369" s="4"/>
      <c r="D369" s="6"/>
      <c r="E369" s="3"/>
    </row>
    <row r="370" spans="2:5" x14ac:dyDescent="0.15">
      <c r="B370" s="1"/>
      <c r="C370" s="4"/>
      <c r="D370" s="6"/>
      <c r="E370" s="3"/>
    </row>
    <row r="371" spans="2:5" x14ac:dyDescent="0.15">
      <c r="B371" s="1"/>
      <c r="C371" s="4"/>
      <c r="D371" s="6"/>
      <c r="E371" s="3"/>
    </row>
    <row r="372" spans="2:5" x14ac:dyDescent="0.15">
      <c r="B372" s="1"/>
      <c r="C372" s="4"/>
      <c r="D372" s="6"/>
      <c r="E372" s="3"/>
    </row>
    <row r="373" spans="2:5" x14ac:dyDescent="0.15">
      <c r="B373" s="1"/>
      <c r="C373" s="4"/>
      <c r="D373" s="6"/>
      <c r="E373" s="3"/>
    </row>
    <row r="374" spans="2:5" x14ac:dyDescent="0.15">
      <c r="B374" s="1"/>
      <c r="C374" s="4"/>
      <c r="D374" s="6"/>
      <c r="E374" s="3"/>
    </row>
    <row r="375" spans="2:5" x14ac:dyDescent="0.15">
      <c r="B375" s="1"/>
      <c r="C375" s="4"/>
      <c r="D375" s="6"/>
      <c r="E375" s="3"/>
    </row>
    <row r="376" spans="2:5" x14ac:dyDescent="0.15">
      <c r="B376" s="1"/>
      <c r="C376" s="4"/>
      <c r="D376" s="6"/>
      <c r="E376" s="3"/>
    </row>
    <row r="377" spans="2:5" x14ac:dyDescent="0.15">
      <c r="B377" s="1"/>
      <c r="C377" s="4"/>
      <c r="D377" s="6"/>
      <c r="E377" s="3"/>
    </row>
    <row r="378" spans="2:5" x14ac:dyDescent="0.15">
      <c r="B378" s="1"/>
      <c r="C378" s="4"/>
      <c r="D378" s="6"/>
      <c r="E378" s="3"/>
    </row>
    <row r="379" spans="2:5" x14ac:dyDescent="0.15">
      <c r="B379" s="1"/>
      <c r="C379" s="4"/>
      <c r="D379" s="6"/>
      <c r="E379" s="3"/>
    </row>
    <row r="380" spans="2:5" x14ac:dyDescent="0.15">
      <c r="B380" s="1"/>
      <c r="C380" s="4"/>
      <c r="D380" s="6"/>
      <c r="E380" s="3"/>
    </row>
    <row r="381" spans="2:5" x14ac:dyDescent="0.15">
      <c r="B381" s="1"/>
      <c r="C381" s="4"/>
      <c r="D381" s="6"/>
      <c r="E381" s="3"/>
    </row>
    <row r="382" spans="2:5" x14ac:dyDescent="0.15">
      <c r="B382" s="1"/>
      <c r="C382" s="4"/>
      <c r="D382" s="6"/>
      <c r="E382" s="3"/>
    </row>
    <row r="383" spans="2:5" x14ac:dyDescent="0.15">
      <c r="B383" s="1"/>
      <c r="C383" s="4"/>
      <c r="D383" s="6"/>
      <c r="E383" s="3"/>
    </row>
    <row r="384" spans="2:5" x14ac:dyDescent="0.15">
      <c r="B384" s="1"/>
      <c r="C384" s="4"/>
      <c r="D384" s="6"/>
      <c r="E384" s="3"/>
    </row>
    <row r="385" spans="2:5" x14ac:dyDescent="0.15">
      <c r="B385" s="1"/>
      <c r="C385" s="4"/>
      <c r="D385" s="6"/>
      <c r="E385" s="3"/>
    </row>
    <row r="386" spans="2:5" x14ac:dyDescent="0.15">
      <c r="B386" s="1"/>
      <c r="C386" s="4"/>
      <c r="D386" s="6"/>
      <c r="E386" s="3"/>
    </row>
    <row r="387" spans="2:5" x14ac:dyDescent="0.15">
      <c r="B387" s="1"/>
      <c r="C387" s="4"/>
      <c r="D387" s="6"/>
      <c r="E387" s="3"/>
    </row>
    <row r="388" spans="2:5" x14ac:dyDescent="0.15">
      <c r="B388" s="1"/>
      <c r="C388" s="4"/>
      <c r="D388" s="6"/>
      <c r="E388" s="3"/>
    </row>
    <row r="389" spans="2:5" x14ac:dyDescent="0.15">
      <c r="B389" s="1"/>
      <c r="C389" s="4"/>
      <c r="D389" s="6"/>
      <c r="E389" s="3"/>
    </row>
    <row r="390" spans="2:5" x14ac:dyDescent="0.15">
      <c r="B390" s="1"/>
      <c r="C390" s="4"/>
      <c r="D390" s="6"/>
      <c r="E390" s="3"/>
    </row>
    <row r="391" spans="2:5" x14ac:dyDescent="0.15">
      <c r="B391" s="1"/>
      <c r="C391" s="4"/>
      <c r="D391" s="6"/>
      <c r="E391" s="3"/>
    </row>
    <row r="392" spans="2:5" x14ac:dyDescent="0.15">
      <c r="B392" s="1"/>
      <c r="C392" s="4"/>
      <c r="D392" s="6"/>
      <c r="E392" s="3"/>
    </row>
    <row r="393" spans="2:5" x14ac:dyDescent="0.15">
      <c r="B393" s="1"/>
      <c r="C393" s="4"/>
      <c r="D393" s="6"/>
      <c r="E393" s="3"/>
    </row>
    <row r="394" spans="2:5" x14ac:dyDescent="0.15">
      <c r="B394" s="1"/>
      <c r="C394" s="4"/>
      <c r="D394" s="3"/>
      <c r="E394" s="3"/>
    </row>
    <row r="395" spans="2:5" x14ac:dyDescent="0.15">
      <c r="B395" s="1"/>
      <c r="C395" s="4"/>
      <c r="D395" s="3"/>
      <c r="E395" s="3"/>
    </row>
    <row r="396" spans="2:5" x14ac:dyDescent="0.15">
      <c r="B396" s="1"/>
      <c r="C396" s="4"/>
      <c r="D396" s="3"/>
      <c r="E396" s="3"/>
    </row>
    <row r="397" spans="2:5" x14ac:dyDescent="0.15">
      <c r="B397" s="1"/>
      <c r="C397" s="4"/>
      <c r="D397" s="3"/>
      <c r="E397" s="3"/>
    </row>
    <row r="398" spans="2:5" x14ac:dyDescent="0.15">
      <c r="B398" s="1"/>
      <c r="C398" s="4"/>
      <c r="D398" s="3"/>
      <c r="E398" s="3"/>
    </row>
  </sheetData>
  <phoneticPr fontId="3"/>
  <hyperlinks>
    <hyperlink ref="B4" r:id="rId1" display="https://mulka2.com/lapcenter/lapcombat2/runner.jsp?event=4797&amp;file=1&amp;runner=0"/>
    <hyperlink ref="B5" r:id="rId2" display="https://mulka2.com/lapcenter/lapcombat2/runner.jsp?event=4797&amp;file=1&amp;runner=1"/>
    <hyperlink ref="B6" r:id="rId3" display="https://mulka2.com/lapcenter/lapcombat2/runner.jsp?event=4797&amp;file=1&amp;runner=2"/>
    <hyperlink ref="B7" r:id="rId4" display="https://mulka2.com/lapcenter/lapcombat2/runner.jsp?event=4797&amp;file=1&amp;runner=3"/>
    <hyperlink ref="B8" r:id="rId5" display="https://mulka2.com/lapcenter/lapcombat2/runner.jsp?event=4797&amp;file=1&amp;runner=4"/>
    <hyperlink ref="B9" r:id="rId6" display="https://mulka2.com/lapcenter/lapcombat2/runner.jsp?event=4797&amp;file=1&amp;runner=5"/>
    <hyperlink ref="B10" r:id="rId7" display="https://mulka2.com/lapcenter/lapcombat2/runner.jsp?event=4797&amp;file=1&amp;runner=6"/>
    <hyperlink ref="B11" r:id="rId8" display="https://mulka2.com/lapcenter/lapcombat2/runner.jsp?event=4797&amp;file=1&amp;runner=7"/>
    <hyperlink ref="B12" r:id="rId9" display="https://mulka2.com/lapcenter/lapcombat2/runner.jsp?event=4797&amp;file=1&amp;runner=8"/>
    <hyperlink ref="B13" r:id="rId10" display="https://mulka2.com/lapcenter/lapcombat2/runner.jsp?event=4797&amp;file=1&amp;runner=9"/>
    <hyperlink ref="B14" r:id="rId11" display="https://mulka2.com/lapcenter/lapcombat2/runner.jsp?event=4797&amp;file=1&amp;runner=10"/>
    <hyperlink ref="B15" r:id="rId12" display="https://mulka2.com/lapcenter/lapcombat2/runner.jsp?event=4797&amp;file=1&amp;runner=11"/>
    <hyperlink ref="B16" r:id="rId13" display="https://mulka2.com/lapcenter/lapcombat2/runner.jsp?event=4797&amp;file=1&amp;runner=12"/>
    <hyperlink ref="B17" r:id="rId14" display="https://mulka2.com/lapcenter/lapcombat2/runner.jsp?event=4797&amp;file=1&amp;runner=13"/>
    <hyperlink ref="B18" r:id="rId15" display="https://mulka2.com/lapcenter/lapcombat2/runner.jsp?event=4797&amp;file=1&amp;runner=14"/>
    <hyperlink ref="B19" r:id="rId16" display="https://mulka2.com/lapcenter/lapcombat2/runner.jsp?event=4797&amp;file=1&amp;runner=15"/>
    <hyperlink ref="B20" r:id="rId17" display="https://mulka2.com/lapcenter/lapcombat2/runner.jsp?event=4797&amp;file=1&amp;runner=16"/>
    <hyperlink ref="B21" r:id="rId18" display="https://mulka2.com/lapcenter/lapcombat2/runner.jsp?event=4797&amp;file=1&amp;runner=17"/>
    <hyperlink ref="B22" r:id="rId19" display="https://mulka2.com/lapcenter/lapcombat2/runner.jsp?event=4797&amp;file=1&amp;runner=18"/>
    <hyperlink ref="B23" r:id="rId20" display="https://mulka2.com/lapcenter/lapcombat2/runner.jsp?event=4797&amp;file=1&amp;runner=19"/>
    <hyperlink ref="B24" r:id="rId21" display="https://mulka2.com/lapcenter/lapcombat2/runner.jsp?event=4797&amp;file=1&amp;runner=20"/>
    <hyperlink ref="B25" r:id="rId22" display="https://mulka2.com/lapcenter/lapcombat2/runner.jsp?event=4797&amp;file=1&amp;runner=21"/>
    <hyperlink ref="B26" r:id="rId23" display="https://mulka2.com/lapcenter/lapcombat2/runner.jsp?event=4797&amp;file=1&amp;runner=22"/>
    <hyperlink ref="B27" r:id="rId24" display="https://mulka2.com/lapcenter/lapcombat2/runner.jsp?event=4797&amp;file=1&amp;runner=23"/>
    <hyperlink ref="B28" r:id="rId25" display="https://mulka2.com/lapcenter/lapcombat2/runner.jsp?event=4797&amp;file=1&amp;runner=24"/>
    <hyperlink ref="B29" r:id="rId26" display="https://mulka2.com/lapcenter/lapcombat2/runner.jsp?event=4797&amp;file=1&amp;runner=25"/>
    <hyperlink ref="B30" r:id="rId27" display="https://mulka2.com/lapcenter/lapcombat2/runner.jsp?event=4797&amp;file=1&amp;runner=26"/>
    <hyperlink ref="B31" r:id="rId28" display="https://mulka2.com/lapcenter/lapcombat2/runner.jsp?event=4797&amp;file=1&amp;runner=27"/>
    <hyperlink ref="B32" r:id="rId29" display="https://mulka2.com/lapcenter/lapcombat2/runner.jsp?event=4797&amp;file=1&amp;runner=28"/>
    <hyperlink ref="B33" r:id="rId30" display="https://mulka2.com/lapcenter/lapcombat2/runner.jsp?event=4797&amp;file=1&amp;runner=29"/>
    <hyperlink ref="B34" r:id="rId31" display="https://mulka2.com/lapcenter/lapcombat2/runner.jsp?event=4797&amp;file=1&amp;runner=30"/>
    <hyperlink ref="B35" r:id="rId32" display="https://mulka2.com/lapcenter/lapcombat2/runner.jsp?event=4797&amp;file=1&amp;runner=31"/>
    <hyperlink ref="B36" r:id="rId33" display="https://mulka2.com/lapcenter/lapcombat2/runner.jsp?event=4797&amp;file=1&amp;runner=32"/>
    <hyperlink ref="B37" r:id="rId34" display="https://mulka2.com/lapcenter/lapcombat2/runner.jsp?event=4797&amp;file=1&amp;runner=33"/>
    <hyperlink ref="B38" r:id="rId35" display="https://mulka2.com/lapcenter/lapcombat2/runner.jsp?event=4797&amp;file=1&amp;runner=34"/>
    <hyperlink ref="B39" r:id="rId36" display="https://mulka2.com/lapcenter/lapcombat2/runner.jsp?event=4797&amp;file=1&amp;runner=35"/>
    <hyperlink ref="B40" r:id="rId37" display="https://mulka2.com/lapcenter/lapcombat2/runner.jsp?event=4797&amp;file=1&amp;runner=36"/>
    <hyperlink ref="B41" r:id="rId38" display="https://mulka2.com/lapcenter/lapcombat2/runner.jsp?event=4797&amp;file=1&amp;runner=37"/>
    <hyperlink ref="B42" r:id="rId39" display="https://mulka2.com/lapcenter/lapcombat2/runner.jsp?event=4797&amp;file=1&amp;runner=38"/>
    <hyperlink ref="B43" r:id="rId40" display="https://mulka2.com/lapcenter/lapcombat2/runner.jsp?event=4797&amp;file=1&amp;runner=39"/>
    <hyperlink ref="B44" r:id="rId41" display="https://mulka2.com/lapcenter/lapcombat2/runner.jsp?event=4797&amp;file=1&amp;runner=40"/>
    <hyperlink ref="B45" r:id="rId42" display="https://mulka2.com/lapcenter/lapcombat2/runner.jsp?event=4797&amp;file=1&amp;runner=41"/>
    <hyperlink ref="B46" r:id="rId43" display="https://mulka2.com/lapcenter/lapcombat2/runner.jsp?event=4797&amp;file=1&amp;runner=42"/>
    <hyperlink ref="B47" r:id="rId44" display="https://mulka2.com/lapcenter/lapcombat2/runner.jsp?event=4797&amp;file=1&amp;runner=43"/>
    <hyperlink ref="B48" r:id="rId45" display="https://mulka2.com/lapcenter/lapcombat2/runner.jsp?event=4797&amp;file=1&amp;runner=44"/>
    <hyperlink ref="B49" r:id="rId46" display="https://mulka2.com/lapcenter/lapcombat2/runner.jsp?event=4797&amp;file=1&amp;runner=45"/>
    <hyperlink ref="B131" r:id="rId47" display="https://mulka2.com/lapcenter/lapcombat2/runner.jsp?event=4797&amp;file=1&amp;runner=136"/>
    <hyperlink ref="B130" r:id="rId48" display="https://mulka2.com/lapcenter/lapcombat2/runner.jsp?event=4797&amp;file=1&amp;runner=140"/>
    <hyperlink ref="B129" r:id="rId49" display="https://mulka2.com/lapcenter/lapcombat2/runner.jsp?event=4797&amp;file=1&amp;runner=141"/>
    <hyperlink ref="B128" r:id="rId50" display="https://mulka2.com/lapcenter/lapcombat2/runner.jsp?event=4797&amp;file=1&amp;runner=131"/>
    <hyperlink ref="B127" r:id="rId51" display="https://mulka2.com/lapcenter/lapcombat2/runner.jsp?event=4797&amp;file=1&amp;runner=134"/>
    <hyperlink ref="B126" r:id="rId52" display="https://mulka2.com/lapcenter/lapcombat2/runner.jsp?event=4797&amp;file=1&amp;runner=133"/>
    <hyperlink ref="B125" r:id="rId53" display="https://mulka2.com/lapcenter/lapcombat2/runner.jsp?event=4797&amp;file=1&amp;runner=137"/>
    <hyperlink ref="B124" r:id="rId54" display="https://mulka2.com/lapcenter/lapcombat2/runner.jsp?event=4797&amp;file=1&amp;runner=132"/>
    <hyperlink ref="B123" r:id="rId55" display="https://mulka2.com/lapcenter/lapcombat2/runner.jsp?event=4797&amp;file=1&amp;runner=142"/>
    <hyperlink ref="B122" r:id="rId56" display="https://mulka2.com/lapcenter/lapcombat2/runner.jsp?event=4797&amp;file=1&amp;runner=135"/>
    <hyperlink ref="B121" r:id="rId57" display="https://mulka2.com/lapcenter/lapcombat2/runner.jsp?event=4797&amp;file=1&amp;runner=138"/>
    <hyperlink ref="B120" r:id="rId58" display="https://mulka2.com/lapcenter/lapcombat2/runner.jsp?event=4797&amp;file=1&amp;runner=139"/>
    <hyperlink ref="B119" r:id="rId59" display="https://mulka2.com/lapcenter/lapcombat2/runner.jsp?event=4797&amp;file=1&amp;runner=130"/>
    <hyperlink ref="B118" r:id="rId60" display="https://mulka2.com/lapcenter/lapcombat2/runner.jsp?event=4797&amp;file=1&amp;runner=129"/>
    <hyperlink ref="B117" r:id="rId61" display="https://mulka2.com/lapcenter/lapcombat2/runner.jsp?event=4797&amp;file=1&amp;runner=128"/>
    <hyperlink ref="B116" r:id="rId62" display="https://mulka2.com/lapcenter/lapcombat2/runner.jsp?event=4797&amp;file=1&amp;runner=127"/>
    <hyperlink ref="B115" r:id="rId63" display="https://mulka2.com/lapcenter/lapcombat2/runner.jsp?event=4797&amp;file=1&amp;runner=126"/>
    <hyperlink ref="B114" r:id="rId64" display="https://mulka2.com/lapcenter/lapcombat2/runner.jsp?event=4797&amp;file=1&amp;runner=125"/>
    <hyperlink ref="B113" r:id="rId65" display="https://mulka2.com/lapcenter/lapcombat2/runner.jsp?event=4797&amp;file=1&amp;runner=124"/>
    <hyperlink ref="B112" r:id="rId66" display="https://mulka2.com/lapcenter/lapcombat2/runner.jsp?event=4797&amp;file=1&amp;runner=123"/>
    <hyperlink ref="B111" r:id="rId67" display="https://mulka2.com/lapcenter/lapcombat2/runner.jsp?event=4797&amp;file=1&amp;runner=122"/>
    <hyperlink ref="B110" r:id="rId68" display="https://mulka2.com/lapcenter/lapcombat2/runner.jsp?event=4797&amp;file=1&amp;runner=121"/>
    <hyperlink ref="B109" r:id="rId69" display="https://mulka2.com/lapcenter/lapcombat2/runner.jsp?event=4797&amp;file=1&amp;runner=120"/>
    <hyperlink ref="B108" r:id="rId70" display="https://mulka2.com/lapcenter/lapcombat2/runner.jsp?event=4797&amp;file=1&amp;runner=119"/>
    <hyperlink ref="B107" r:id="rId71" display="https://mulka2.com/lapcenter/lapcombat2/runner.jsp?event=4797&amp;file=1&amp;runner=118"/>
    <hyperlink ref="B106" r:id="rId72" display="https://mulka2.com/lapcenter/lapcombat2/runner.jsp?event=4797&amp;file=1&amp;runner=117"/>
    <hyperlink ref="B105" r:id="rId73" display="https://mulka2.com/lapcenter/lapcombat2/runner.jsp?event=4797&amp;file=1&amp;runner=116"/>
    <hyperlink ref="B104" r:id="rId74" display="https://mulka2.com/lapcenter/lapcombat2/runner.jsp?event=4797&amp;file=1&amp;runner=115"/>
    <hyperlink ref="B103" r:id="rId75" display="https://mulka2.com/lapcenter/lapcombat2/runner.jsp?event=4797&amp;file=1&amp;runner=114"/>
    <hyperlink ref="B102" r:id="rId76" display="https://mulka2.com/lapcenter/lapcombat2/runner.jsp?event=4797&amp;file=1&amp;runner=113"/>
    <hyperlink ref="B101" r:id="rId77" display="https://mulka2.com/lapcenter/lapcombat2/runner.jsp?event=4797&amp;file=1&amp;runner=112"/>
    <hyperlink ref="B100" r:id="rId78" display="https://mulka2.com/lapcenter/lapcombat2/runner.jsp?event=4797&amp;file=1&amp;runner=111"/>
    <hyperlink ref="B99" r:id="rId79" display="https://mulka2.com/lapcenter/lapcombat2/runner.jsp?event=4797&amp;file=1&amp;runner=110"/>
    <hyperlink ref="B98" r:id="rId80" display="https://mulka2.com/lapcenter/lapcombat2/runner.jsp?event=4797&amp;file=1&amp;runner=109"/>
    <hyperlink ref="B97" r:id="rId81" display="https://mulka2.com/lapcenter/lapcombat2/runner.jsp?event=4797&amp;file=1&amp;runner=108"/>
    <hyperlink ref="B96" r:id="rId82" display="https://mulka2.com/lapcenter/lapcombat2/runner.jsp?event=4797&amp;file=1&amp;runner=107"/>
    <hyperlink ref="B95" r:id="rId83" display="https://mulka2.com/lapcenter/lapcombat2/runner.jsp?event=4797&amp;file=1&amp;runner=106"/>
    <hyperlink ref="B94" r:id="rId84" display="https://mulka2.com/lapcenter/lapcombat2/runner.jsp?event=4797&amp;file=1&amp;runner=105"/>
    <hyperlink ref="B93" r:id="rId85" display="https://mulka2.com/lapcenter/lapcombat2/runner.jsp?event=4797&amp;file=1&amp;runner=104"/>
    <hyperlink ref="B92" r:id="rId86" display="https://mulka2.com/lapcenter/lapcombat2/runner.jsp?event=4797&amp;file=1&amp;runner=103"/>
    <hyperlink ref="B91" r:id="rId87" display="https://mulka2.com/lapcenter/lapcombat2/runner.jsp?event=4797&amp;file=1&amp;runner=102"/>
    <hyperlink ref="B90" r:id="rId88" display="https://mulka2.com/lapcenter/lapcombat2/runner.jsp?event=4797&amp;file=1&amp;runner=101"/>
    <hyperlink ref="B89" r:id="rId89" display="https://mulka2.com/lapcenter/lapcombat2/runner.jsp?event=4797&amp;file=1&amp;runner=100"/>
    <hyperlink ref="B88" r:id="rId90" display="https://mulka2.com/lapcenter/lapcombat2/runner.jsp?event=4797&amp;file=1&amp;runner=98"/>
    <hyperlink ref="B87" r:id="rId91" display="https://mulka2.com/lapcenter/lapcombat2/runner.jsp?event=4797&amp;file=1&amp;runner=99"/>
    <hyperlink ref="B86" r:id="rId92" display="https://mulka2.com/lapcenter/lapcombat2/runner.jsp?event=4797&amp;file=1&amp;runner=97"/>
    <hyperlink ref="B85" r:id="rId93" display="https://mulka2.com/lapcenter/lapcombat2/runner.jsp?event=4797&amp;file=1&amp;runner=96"/>
    <hyperlink ref="B84" r:id="rId94" display="https://mulka2.com/lapcenter/lapcombat2/runner.jsp?event=4797&amp;file=1&amp;runner=95"/>
    <hyperlink ref="B83" r:id="rId95" display="https://mulka2.com/lapcenter/lapcombat2/runner.jsp?event=4797&amp;file=1&amp;runner=94"/>
    <hyperlink ref="B82" r:id="rId96" display="https://mulka2.com/lapcenter/lapcombat2/runner.jsp?event=4797&amp;file=1&amp;runner=93"/>
    <hyperlink ref="B81" r:id="rId97" display="https://mulka2.com/lapcenter/lapcombat2/runner.jsp?event=4797&amp;file=1&amp;runner=92"/>
    <hyperlink ref="B80" r:id="rId98" display="https://mulka2.com/lapcenter/lapcombat2/runner.jsp?event=4797&amp;file=1&amp;runner=91"/>
    <hyperlink ref="B79" r:id="rId99" display="https://mulka2.com/lapcenter/lapcombat2/runner.jsp?event=4797&amp;file=1&amp;runner=90"/>
    <hyperlink ref="B78" r:id="rId100" display="https://mulka2.com/lapcenter/lapcombat2/runner.jsp?event=4797&amp;file=1&amp;runner=89"/>
    <hyperlink ref="B77" r:id="rId101" display="https://mulka2.com/lapcenter/lapcombat2/runner.jsp?event=4797&amp;file=1&amp;runner=88"/>
    <hyperlink ref="B76" r:id="rId102" display="https://mulka2.com/lapcenter/lapcombat2/runner.jsp?event=4797&amp;file=1&amp;runner=87"/>
    <hyperlink ref="B75" r:id="rId103" display="https://mulka2.com/lapcenter/lapcombat2/runner.jsp?event=4797&amp;file=1&amp;runner=86"/>
    <hyperlink ref="B74" r:id="rId104" display="https://mulka2.com/lapcenter/lapcombat2/runner.jsp?event=4797&amp;file=1&amp;runner=85"/>
    <hyperlink ref="B73" r:id="rId105" display="https://mulka2.com/lapcenter/lapcombat2/runner.jsp?event=4797&amp;file=1&amp;runner=84"/>
    <hyperlink ref="B72" r:id="rId106" display="https://mulka2.com/lapcenter/lapcombat2/runner.jsp?event=4797&amp;file=1&amp;runner=83"/>
    <hyperlink ref="B71" r:id="rId107" display="https://mulka2.com/lapcenter/lapcombat2/runner.jsp?event=4797&amp;file=1&amp;runner=82"/>
    <hyperlink ref="B70" r:id="rId108" display="https://mulka2.com/lapcenter/lapcombat2/runner.jsp?event=4797&amp;file=1&amp;runner=81"/>
    <hyperlink ref="B69" r:id="rId109" display="https://mulka2.com/lapcenter/lapcombat2/runner.jsp?event=4797&amp;file=1&amp;runner=80"/>
    <hyperlink ref="B68" r:id="rId110" display="https://mulka2.com/lapcenter/lapcombat2/runner.jsp?event=4797&amp;file=1&amp;runner=79"/>
    <hyperlink ref="B67" r:id="rId111" display="https://mulka2.com/lapcenter/lapcombat2/runner.jsp?event=4797&amp;file=1&amp;runner=78"/>
    <hyperlink ref="B66" r:id="rId112" display="https://mulka2.com/lapcenter/lapcombat2/runner.jsp?event=4797&amp;file=1&amp;runner=77"/>
    <hyperlink ref="B65" r:id="rId113" display="https://mulka2.com/lapcenter/lapcombat2/runner.jsp?event=4797&amp;file=1&amp;runner=76"/>
    <hyperlink ref="B64" r:id="rId114" display="https://mulka2.com/lapcenter/lapcombat2/runner.jsp?event=4797&amp;file=1&amp;runner=75"/>
    <hyperlink ref="B63" r:id="rId115" display="https://mulka2.com/lapcenter/lapcombat2/runner.jsp?event=4797&amp;file=1&amp;runner=74"/>
    <hyperlink ref="B62" r:id="rId116" display="https://mulka2.com/lapcenter/lapcombat2/runner.jsp?event=4797&amp;file=1&amp;runner=73"/>
    <hyperlink ref="B61" r:id="rId117" display="https://mulka2.com/lapcenter/lapcombat2/runner.jsp?event=4797&amp;file=1&amp;runner=72"/>
    <hyperlink ref="B60" r:id="rId118" display="https://mulka2.com/lapcenter/lapcombat2/runner.jsp?event=4797&amp;file=1&amp;runner=71"/>
    <hyperlink ref="B59" r:id="rId119" display="https://mulka2.com/lapcenter/lapcombat2/runner.jsp?event=4797&amp;file=1&amp;runner=70"/>
    <hyperlink ref="B58" r:id="rId120" display="https://mulka2.com/lapcenter/lapcombat2/runner.jsp?event=4797&amp;file=1&amp;runner=69"/>
    <hyperlink ref="B57" r:id="rId121" display="https://mulka2.com/lapcenter/lapcombat2/runner.jsp?event=4797&amp;file=1&amp;runner=68"/>
    <hyperlink ref="B56" r:id="rId122" display="https://mulka2.com/lapcenter/lapcombat2/runner.jsp?event=4797&amp;file=1&amp;runner=67"/>
    <hyperlink ref="B55" r:id="rId123" display="https://mulka2.com/lapcenter/lapcombat2/runner.jsp?event=4797&amp;file=1&amp;runner=66"/>
    <hyperlink ref="B54" r:id="rId124" display="https://mulka2.com/lapcenter/lapcombat2/runner.jsp?event=4797&amp;file=1&amp;runner=65"/>
    <hyperlink ref="B53" r:id="rId125" display="https://mulka2.com/lapcenter/lapcombat2/runner.jsp?event=4797&amp;file=1&amp;runner=64"/>
    <hyperlink ref="B52" r:id="rId126" display="https://mulka2.com/lapcenter/lapcombat2/runner.jsp?event=4797&amp;file=1&amp;runner=63"/>
    <hyperlink ref="B51" r:id="rId127" display="https://mulka2.com/lapcenter/lapcombat2/runner.jsp?event=4797&amp;file=1&amp;runner=62"/>
    <hyperlink ref="B50" r:id="rId128" display="https://mulka2.com/lapcenter/lapcombat2/runner.jsp?event=4797&amp;file=1&amp;runner=61"/>
    <hyperlink ref="B132" r:id="rId129" display="https://mulka2.com/lapcenter/lapcombat2/runner.jsp?event=4797&amp;file=1&amp;runner=162"/>
    <hyperlink ref="B133" r:id="rId130" display="https://mulka2.com/lapcenter/lapcombat2/runner.jsp?event=4797&amp;file=1&amp;runner=163"/>
    <hyperlink ref="B134" r:id="rId131" display="https://mulka2.com/lapcenter/lapcombat2/runner.jsp?event=4797&amp;file=1&amp;runner=164"/>
    <hyperlink ref="B135" r:id="rId132" display="https://mulka2.com/lapcenter/lapcombat2/runner.jsp?event=4797&amp;file=1&amp;runner=165"/>
    <hyperlink ref="B136" r:id="rId133" display="https://mulka2.com/lapcenter/lapcombat2/runner.jsp?event=4797&amp;file=1&amp;runner=166"/>
    <hyperlink ref="B137" r:id="rId134" display="https://mulka2.com/lapcenter/lapcombat2/runner.jsp?event=4797&amp;file=1&amp;runner=167"/>
    <hyperlink ref="B138" r:id="rId135" display="https://mulka2.com/lapcenter/lapcombat2/runner.jsp?event=4797&amp;file=1&amp;runner=168"/>
    <hyperlink ref="B139" r:id="rId136" display="https://mulka2.com/lapcenter/lapcombat2/runner.jsp?event=4797&amp;file=1&amp;runner=169"/>
    <hyperlink ref="B140" r:id="rId137" display="https://mulka2.com/lapcenter/lapcombat2/runner.jsp?event=4797&amp;file=1&amp;runner=170"/>
    <hyperlink ref="B141" r:id="rId138" display="https://mulka2.com/lapcenter/lapcombat2/runner.jsp?event=4797&amp;file=1&amp;runner=171"/>
    <hyperlink ref="B142" r:id="rId139" display="https://mulka2.com/lapcenter/lapcombat2/runner.jsp?event=4797&amp;file=1&amp;runner=172"/>
    <hyperlink ref="B143" r:id="rId140" display="https://mulka2.com/lapcenter/lapcombat2/runner.jsp?event=4797&amp;file=1&amp;runner=173"/>
    <hyperlink ref="B144" r:id="rId141" display="https://mulka2.com/lapcenter/lapcombat2/runner.jsp?event=4797&amp;file=1&amp;runner=174"/>
    <hyperlink ref="B145" r:id="rId142" display="https://mulka2.com/lapcenter/lapcombat2/runner.jsp?event=4797&amp;file=1&amp;runner=175"/>
    <hyperlink ref="B146" r:id="rId143" display="https://mulka2.com/lapcenter/lapcombat2/runner.jsp?event=4797&amp;file=1&amp;runner=176"/>
    <hyperlink ref="B147" r:id="rId144" display="https://mulka2.com/lapcenter/lapcombat2/runner.jsp?event=4797&amp;file=1&amp;runner=177"/>
    <hyperlink ref="B148" r:id="rId145" display="https://mulka2.com/lapcenter/lapcombat2/runner.jsp?event=4797&amp;file=1&amp;runner=178"/>
    <hyperlink ref="B149" r:id="rId146" display="https://mulka2.com/lapcenter/lapcombat2/runner.jsp?event=4797&amp;file=1&amp;runner=179"/>
    <hyperlink ref="B150" r:id="rId147" display="https://mulka2.com/lapcenter/lapcombat2/runner.jsp?event=4797&amp;file=1&amp;runner=180"/>
    <hyperlink ref="B151" r:id="rId148" display="https://mulka2.com/lapcenter/lapcombat2/runner.jsp?event=4797&amp;file=1&amp;runner=181"/>
    <hyperlink ref="B152" r:id="rId149" display="https://mulka2.com/lapcenter/lapcombat2/runner.jsp?event=4797&amp;file=1&amp;runner=182"/>
    <hyperlink ref="B153" r:id="rId150" display="https://mulka2.com/lapcenter/lapcombat2/runner.jsp?event=4797&amp;file=1&amp;runner=183"/>
    <hyperlink ref="B154" r:id="rId151" display="https://mulka2.com/lapcenter/lapcombat2/runner.jsp?event=4797&amp;file=1&amp;runner=184"/>
    <hyperlink ref="B155" r:id="rId152" display="https://mulka2.com/lapcenter/lapcombat2/runner.jsp?event=4797&amp;file=1&amp;runner=185"/>
    <hyperlink ref="B156" r:id="rId153" display="https://mulka2.com/lapcenter/lapcombat2/runner.jsp?event=4797&amp;file=1&amp;runner=186"/>
    <hyperlink ref="B157" r:id="rId154" display="https://mulka2.com/lapcenter/lapcombat2/runner.jsp?event=4797&amp;file=1&amp;runner=187"/>
    <hyperlink ref="B158" r:id="rId155" display="https://mulka2.com/lapcenter/lapcombat2/runner.jsp?event=4797&amp;file=1&amp;runner=188"/>
    <hyperlink ref="B159" r:id="rId156" display="https://mulka2.com/lapcenter/lapcombat2/runner.jsp?event=4797&amp;file=1&amp;runner=189"/>
    <hyperlink ref="B160" r:id="rId157" display="https://mulka2.com/lapcenter/lapcombat2/runner.jsp?event=4797&amp;file=1&amp;runner=190"/>
    <hyperlink ref="B161" r:id="rId158" display="https://mulka2.com/lapcenter/lapcombat2/runner.jsp?event=4797&amp;file=1&amp;runner=199"/>
    <hyperlink ref="B162" r:id="rId159" display="https://mulka2.com/lapcenter/lapcombat2/runner.jsp?event=4797&amp;file=1&amp;runner=200"/>
    <hyperlink ref="B163" r:id="rId160" display="https://mulka2.com/lapcenter/lapcombat2/runner.jsp?event=4797&amp;file=1&amp;runner=201"/>
    <hyperlink ref="B164" r:id="rId161" display="https://mulka2.com/lapcenter/lapcombat2/runner.jsp?event=4797&amp;file=1&amp;runner=202"/>
    <hyperlink ref="B165" r:id="rId162" display="https://mulka2.com/lapcenter/lapcombat2/runner.jsp?event=4797&amp;file=1&amp;runner=203"/>
    <hyperlink ref="B166" r:id="rId163" display="https://mulka2.com/lapcenter/lapcombat2/runner.jsp?event=4797&amp;file=1&amp;runner=204"/>
    <hyperlink ref="B167" r:id="rId164" display="https://mulka2.com/lapcenter/lapcombat2/runner.jsp?event=4797&amp;file=1&amp;runner=205"/>
    <hyperlink ref="B168" r:id="rId165" display="https://mulka2.com/lapcenter/lapcombat2/runner.jsp?event=4797&amp;file=1&amp;runner=206"/>
    <hyperlink ref="B169" r:id="rId166" display="https://mulka2.com/lapcenter/lapcombat2/runner.jsp?event=4797&amp;file=1&amp;runner=207"/>
    <hyperlink ref="B170" r:id="rId167" display="https://mulka2.com/lapcenter/lapcombat2/runner.jsp?event=4797&amp;file=1&amp;runner=208"/>
    <hyperlink ref="B171" r:id="rId168" display="https://mulka2.com/lapcenter/lapcombat2/runner.jsp?event=4797&amp;file=1&amp;runner=209"/>
    <hyperlink ref="B172" r:id="rId169" display="https://mulka2.com/lapcenter/lapcombat2/runner.jsp?event=4797&amp;file=1&amp;runner=210"/>
    <hyperlink ref="B173" r:id="rId170" display="https://mulka2.com/lapcenter/lapcombat2/runner.jsp?event=4797&amp;file=1&amp;runner=211"/>
    <hyperlink ref="B174" r:id="rId171" display="https://mulka2.com/lapcenter/lapcombat2/runner.jsp?event=4797&amp;file=1&amp;runner=212"/>
    <hyperlink ref="B175" r:id="rId172" display="https://mulka2.com/lapcenter/lapcombat2/runner.jsp?event=4797&amp;file=1&amp;runner=213"/>
    <hyperlink ref="B176" r:id="rId173" display="https://mulka2.com/lapcenter/lapcombat2/runner.jsp?event=4797&amp;file=1&amp;runner=214"/>
    <hyperlink ref="B177" r:id="rId174" display="https://mulka2.com/lapcenter/lapcombat2/runner.jsp?event=4797&amp;file=1&amp;runner=215"/>
    <hyperlink ref="B178" r:id="rId175" display="https://mulka2.com/lapcenter/lapcombat2/runner.jsp?event=4797&amp;file=1&amp;runner=216"/>
    <hyperlink ref="B179" r:id="rId176" display="https://mulka2.com/lapcenter/lapcombat2/runner.jsp?event=4797&amp;file=1&amp;runner=217"/>
    <hyperlink ref="B180" r:id="rId177" display="https://mulka2.com/lapcenter/lapcombat2/runner.jsp?event=4797&amp;file=1&amp;runner=218"/>
    <hyperlink ref="B181" r:id="rId178" display="https://mulka2.com/lapcenter/lapcombat2/runner.jsp?event=4797&amp;file=1&amp;runner=219"/>
    <hyperlink ref="B182" r:id="rId179" display="https://mulka2.com/lapcenter/lapcombat2/runner.jsp?event=4797&amp;file=1&amp;runner=220"/>
    <hyperlink ref="B183" r:id="rId180" display="https://mulka2.com/lapcenter/lapcombat2/runner.jsp?event=4797&amp;file=1&amp;runner=221"/>
    <hyperlink ref="B184" r:id="rId181" display="https://mulka2.com/lapcenter/lapcombat2/runner.jsp?event=4797&amp;file=1&amp;runner=222"/>
    <hyperlink ref="B185" r:id="rId182" display="https://mulka2.com/lapcenter/lapcombat2/runner.jsp?event=4797&amp;file=1&amp;runner=223"/>
    <hyperlink ref="B186" r:id="rId183" display="https://mulka2.com/lapcenter/lapcombat2/runner.jsp?event=4797&amp;file=1&amp;runner=227"/>
    <hyperlink ref="B187" r:id="rId184" display="https://mulka2.com/lapcenter/lapcombat2/runner.jsp?event=4797&amp;file=1&amp;runner=224"/>
    <hyperlink ref="B188" r:id="rId185" display="https://mulka2.com/lapcenter/lapcombat2/runner.jsp?event=4797&amp;file=1&amp;runner=226"/>
    <hyperlink ref="B189" r:id="rId186" display="https://mulka2.com/lapcenter/lapcombat2/runner.jsp?event=4797&amp;file=1&amp;runner=228"/>
    <hyperlink ref="B190" r:id="rId187" display="https://mulka2.com/lapcenter/lapcombat2/runner.jsp?event=4797&amp;file=1&amp;runner=230"/>
    <hyperlink ref="B191" r:id="rId188" display="https://mulka2.com/lapcenter/lapcombat2/runner.jsp?event=4797&amp;file=1&amp;runner=229"/>
    <hyperlink ref="B192" r:id="rId189" display="https://mulka2.com/lapcenter/lapcombat2/runner.jsp?event=4797&amp;file=1&amp;runner=225"/>
  </hyperlinks>
  <pageMargins left="0.7" right="0.7" top="0.75" bottom="0.75" header="0.3" footer="0.3"/>
  <pageSetup paperSize="9" orientation="portrait" horizontalDpi="4294967293" verticalDpi="0" r:id="rId19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8"/>
  <sheetViews>
    <sheetView workbookViewId="0">
      <selection activeCell="M7" sqref="M7"/>
    </sheetView>
  </sheetViews>
  <sheetFormatPr defaultRowHeight="13.5" x14ac:dyDescent="0.15"/>
  <cols>
    <col min="2" max="2" width="12.5" customWidth="1"/>
    <col min="3" max="3" width="8.75" customWidth="1"/>
    <col min="5" max="5" width="13.5" customWidth="1"/>
    <col min="13" max="13" width="12.75" bestFit="1" customWidth="1"/>
  </cols>
  <sheetData>
    <row r="3" spans="2:15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5" x14ac:dyDescent="0.15">
      <c r="B4" s="4" t="s">
        <v>142</v>
      </c>
      <c r="C4" s="1">
        <v>1</v>
      </c>
      <c r="D4" s="7">
        <v>8.579861111111111E-3</v>
      </c>
      <c r="E4" s="3" t="s">
        <v>11</v>
      </c>
      <c r="F4">
        <f>ROUNDUP( (VLOOKUP(G4,$K$5:$N$9,2,FALSE) - D4) * 10 / VLOOKUP(G4,$K$5:$N$9,3,FALSE)+50,3)</f>
        <v>69.713000000000008</v>
      </c>
      <c r="G4" t="s">
        <v>445</v>
      </c>
      <c r="L4" t="s">
        <v>23</v>
      </c>
      <c r="M4" t="s">
        <v>26</v>
      </c>
      <c r="N4" t="s">
        <v>25</v>
      </c>
    </row>
    <row r="5" spans="2:15" x14ac:dyDescent="0.15">
      <c r="B5" s="4" t="s">
        <v>143</v>
      </c>
      <c r="C5" s="1">
        <v>2</v>
      </c>
      <c r="D5" s="7">
        <v>8.9259259259259257E-3</v>
      </c>
      <c r="E5" s="3" t="s">
        <v>5</v>
      </c>
      <c r="F5">
        <f t="shared" ref="F5:F68" si="0">ROUNDUP( (VLOOKUP(G5,$K$5:$N$9,2,FALSE) - D5) * 10 / VLOOKUP(G5,$K$5:$N$9,3,FALSE)+50,3)</f>
        <v>66.17</v>
      </c>
      <c r="G5" t="s">
        <v>445</v>
      </c>
      <c r="K5" t="s">
        <v>803</v>
      </c>
      <c r="L5" s="5">
        <f>AVERAGEIF($G$4:$G$400,K5,$D$4:$D$400)</f>
        <v>1.093565867003367E-2</v>
      </c>
      <c r="M5">
        <f t="array" ref="M5">_xlfn.STDEV.P(IF($G$4:$G$400=K5,$D$4:$D$400,""))</f>
        <v>2.8678363021429768E-3</v>
      </c>
      <c r="N5" s="5">
        <f>MEDIAN(D4:D96)</f>
        <v>9.6597222222222223E-3</v>
      </c>
    </row>
    <row r="6" spans="2:15" x14ac:dyDescent="0.15">
      <c r="B6" s="4" t="s">
        <v>144</v>
      </c>
      <c r="C6" s="1">
        <v>3</v>
      </c>
      <c r="D6" s="7">
        <v>9.0231481481481482E-3</v>
      </c>
      <c r="E6" s="3" t="s">
        <v>6</v>
      </c>
      <c r="F6">
        <f t="shared" si="0"/>
        <v>65.175000000000011</v>
      </c>
      <c r="G6" t="s">
        <v>445</v>
      </c>
      <c r="K6" t="s">
        <v>804</v>
      </c>
      <c r="L6" s="5">
        <f t="shared" ref="L6:L8" si="1">AVERAGEIF($G$4:$G$400,K6,$D$4:$D$400)</f>
        <v>1.2437872498935713E-2</v>
      </c>
      <c r="M6">
        <f t="array" ref="M6">_xlfn.STDEV.P(IF($G$4:$G$400=K6,$D$4:$D$400,""))</f>
        <v>2.7050834536795423E-3</v>
      </c>
      <c r="N6" s="8">
        <f>_xlfn.STDEV.P(IF($G$4:$G$286=K6,$D$4:$D$286))</f>
        <v>0</v>
      </c>
      <c r="O6">
        <f>_xlfn.STDEV.P(D100:D190)</f>
        <v>2.6592041445152328E-3</v>
      </c>
    </row>
    <row r="7" spans="2:15" x14ac:dyDescent="0.15">
      <c r="B7" s="4" t="s">
        <v>145</v>
      </c>
      <c r="C7" s="1">
        <v>4</v>
      </c>
      <c r="D7" s="7">
        <v>9.1226851851851851E-3</v>
      </c>
      <c r="E7" s="3" t="s">
        <v>5</v>
      </c>
      <c r="F7">
        <f t="shared" si="0"/>
        <v>64.156000000000006</v>
      </c>
      <c r="G7" t="s">
        <v>445</v>
      </c>
      <c r="K7" t="s">
        <v>806</v>
      </c>
      <c r="L7" s="5">
        <f t="shared" si="1"/>
        <v>1.0617981678487E-2</v>
      </c>
      <c r="M7">
        <f t="array" ref="M7">_xlfn.STDEV.P(IF($G$4:$G$400=K7,$D$4:$D$400,""))</f>
        <v>2.2634099831945476E-3</v>
      </c>
      <c r="N7">
        <f>_xlfn.STDEV.P(IF($G$4:$G$286=K7,$D$4:$D$286))</f>
        <v>0</v>
      </c>
      <c r="O7" s="8">
        <f>_xlfn.STDEV.P(D191:D286)</f>
        <v>3.1421782469699699E-3</v>
      </c>
    </row>
    <row r="8" spans="2:15" x14ac:dyDescent="0.15">
      <c r="B8" s="4" t="s">
        <v>146</v>
      </c>
      <c r="C8" s="1">
        <v>5</v>
      </c>
      <c r="D8" s="7">
        <v>9.19212962962963E-3</v>
      </c>
      <c r="E8" s="3" t="s">
        <v>11</v>
      </c>
      <c r="F8">
        <f t="shared" si="0"/>
        <v>63.445</v>
      </c>
      <c r="G8" t="s">
        <v>445</v>
      </c>
      <c r="K8" t="s">
        <v>802</v>
      </c>
      <c r="L8" s="5">
        <f t="shared" si="1"/>
        <v>1.0505594135802468E-2</v>
      </c>
      <c r="M8">
        <f t="array" ref="M8">_xlfn.STDEV.P(IF($G$4:$G$400=K8,$D$4:$D$400,""))</f>
        <v>9.7692916737055109E-4</v>
      </c>
    </row>
    <row r="9" spans="2:15" x14ac:dyDescent="0.15">
      <c r="B9" s="4" t="s">
        <v>147</v>
      </c>
      <c r="C9" s="1">
        <v>6</v>
      </c>
      <c r="D9" s="7">
        <v>9.3321759259259261E-3</v>
      </c>
      <c r="E9" s="3" t="s">
        <v>7</v>
      </c>
      <c r="F9">
        <f t="shared" si="0"/>
        <v>62.012</v>
      </c>
      <c r="G9" t="s">
        <v>445</v>
      </c>
    </row>
    <row r="10" spans="2:15" x14ac:dyDescent="0.15">
      <c r="B10" s="4" t="s">
        <v>45</v>
      </c>
      <c r="C10" s="1">
        <v>7</v>
      </c>
      <c r="D10" s="7">
        <v>9.4143518518518526E-3</v>
      </c>
      <c r="E10" s="3" t="s">
        <v>9</v>
      </c>
      <c r="F10">
        <f t="shared" si="0"/>
        <v>61.170999999999999</v>
      </c>
      <c r="G10" t="s">
        <v>445</v>
      </c>
    </row>
    <row r="11" spans="2:15" x14ac:dyDescent="0.15">
      <c r="B11" s="4" t="s">
        <v>40</v>
      </c>
      <c r="C11" s="1">
        <v>8</v>
      </c>
      <c r="D11" s="7">
        <v>9.5081018518518527E-3</v>
      </c>
      <c r="E11" s="3" t="s">
        <v>9</v>
      </c>
      <c r="F11">
        <f t="shared" si="0"/>
        <v>60.210999999999999</v>
      </c>
      <c r="G11" t="s">
        <v>445</v>
      </c>
    </row>
    <row r="12" spans="2:15" x14ac:dyDescent="0.15">
      <c r="B12" s="4" t="s">
        <v>148</v>
      </c>
      <c r="C12" s="1">
        <v>9</v>
      </c>
      <c r="D12" s="7">
        <v>9.5277777777777791E-3</v>
      </c>
      <c r="E12" s="3" t="s">
        <v>8</v>
      </c>
      <c r="F12">
        <f t="shared" si="0"/>
        <v>60.01</v>
      </c>
      <c r="G12" t="s">
        <v>445</v>
      </c>
    </row>
    <row r="13" spans="2:15" x14ac:dyDescent="0.15">
      <c r="B13" s="4" t="s">
        <v>149</v>
      </c>
      <c r="C13" s="1">
        <v>10</v>
      </c>
      <c r="D13" s="7">
        <v>9.6550925925925936E-3</v>
      </c>
      <c r="E13" s="3" t="s">
        <v>8</v>
      </c>
      <c r="F13">
        <f t="shared" si="0"/>
        <v>58.705999999999996</v>
      </c>
      <c r="G13" t="s">
        <v>445</v>
      </c>
    </row>
    <row r="14" spans="2:15" x14ac:dyDescent="0.15">
      <c r="B14" s="4" t="s">
        <v>150</v>
      </c>
      <c r="C14" s="1">
        <v>11</v>
      </c>
      <c r="D14" s="7">
        <v>9.7638888888888897E-3</v>
      </c>
      <c r="E14" s="3" t="s">
        <v>7</v>
      </c>
      <c r="F14">
        <f t="shared" si="0"/>
        <v>57.592999999999996</v>
      </c>
      <c r="G14" t="s">
        <v>445</v>
      </c>
    </row>
    <row r="15" spans="2:15" x14ac:dyDescent="0.15">
      <c r="B15" s="4" t="s">
        <v>151</v>
      </c>
      <c r="C15" s="1">
        <v>12</v>
      </c>
      <c r="D15" s="7">
        <v>9.8773148148148145E-3</v>
      </c>
      <c r="E15" s="3" t="s">
        <v>13</v>
      </c>
      <c r="F15">
        <f t="shared" si="0"/>
        <v>56.431999999999995</v>
      </c>
      <c r="G15" t="s">
        <v>445</v>
      </c>
    </row>
    <row r="16" spans="2:15" x14ac:dyDescent="0.15">
      <c r="B16" s="4" t="s">
        <v>152</v>
      </c>
      <c r="C16" s="1">
        <v>13</v>
      </c>
      <c r="D16" s="7">
        <v>9.9675925925925921E-3</v>
      </c>
      <c r="E16" s="3" t="s">
        <v>7</v>
      </c>
      <c r="F16">
        <f t="shared" si="0"/>
        <v>55.507999999999996</v>
      </c>
      <c r="G16" t="s">
        <v>445</v>
      </c>
    </row>
    <row r="17" spans="2:7" x14ac:dyDescent="0.15">
      <c r="B17" s="4" t="s">
        <v>153</v>
      </c>
      <c r="C17" s="1">
        <v>14</v>
      </c>
      <c r="D17" s="7">
        <v>9.9837962962962962E-3</v>
      </c>
      <c r="E17" s="3" t="s">
        <v>8</v>
      </c>
      <c r="F17">
        <f t="shared" si="0"/>
        <v>55.341999999999999</v>
      </c>
      <c r="G17" t="s">
        <v>445</v>
      </c>
    </row>
    <row r="18" spans="2:7" x14ac:dyDescent="0.15">
      <c r="B18" s="4" t="s">
        <v>154</v>
      </c>
      <c r="C18" s="1">
        <v>15</v>
      </c>
      <c r="D18" s="7">
        <v>1.0002314814814815E-2</v>
      </c>
      <c r="E18" s="3" t="s">
        <v>8</v>
      </c>
      <c r="F18">
        <f t="shared" si="0"/>
        <v>55.152000000000001</v>
      </c>
      <c r="G18" t="s">
        <v>445</v>
      </c>
    </row>
    <row r="19" spans="2:7" x14ac:dyDescent="0.15">
      <c r="B19" s="4" t="s">
        <v>155</v>
      </c>
      <c r="C19" s="1">
        <v>16</v>
      </c>
      <c r="D19" s="7">
        <v>1.0009259259259259E-2</v>
      </c>
      <c r="E19" s="3" t="s">
        <v>5</v>
      </c>
      <c r="F19">
        <f t="shared" si="0"/>
        <v>55.080999999999996</v>
      </c>
      <c r="G19" t="s">
        <v>445</v>
      </c>
    </row>
    <row r="20" spans="2:7" x14ac:dyDescent="0.15">
      <c r="B20" s="4" t="s">
        <v>156</v>
      </c>
      <c r="C20" s="1">
        <v>17</v>
      </c>
      <c r="D20" s="7">
        <v>1.0079861111111111E-2</v>
      </c>
      <c r="E20" s="3" t="s">
        <v>15</v>
      </c>
      <c r="F20">
        <f t="shared" si="0"/>
        <v>54.357999999999997</v>
      </c>
      <c r="G20" t="s">
        <v>445</v>
      </c>
    </row>
    <row r="21" spans="2:7" x14ac:dyDescent="0.15">
      <c r="B21" s="4" t="s">
        <v>157</v>
      </c>
      <c r="C21" s="1">
        <v>18</v>
      </c>
      <c r="D21" s="7">
        <v>1.0181712962962964E-2</v>
      </c>
      <c r="E21" s="3" t="s">
        <v>5</v>
      </c>
      <c r="F21">
        <f t="shared" si="0"/>
        <v>53.315999999999995</v>
      </c>
      <c r="G21" t="s">
        <v>445</v>
      </c>
    </row>
    <row r="22" spans="2:7" x14ac:dyDescent="0.15">
      <c r="B22" s="4" t="s">
        <v>47</v>
      </c>
      <c r="C22" s="1">
        <v>19</v>
      </c>
      <c r="D22" s="7">
        <v>1.0247685185185184E-2</v>
      </c>
      <c r="E22" s="3" t="s">
        <v>9</v>
      </c>
      <c r="F22">
        <f t="shared" si="0"/>
        <v>52.64</v>
      </c>
      <c r="G22" t="s">
        <v>445</v>
      </c>
    </row>
    <row r="23" spans="2:7" x14ac:dyDescent="0.15">
      <c r="B23" s="4" t="s">
        <v>158</v>
      </c>
      <c r="C23" s="1">
        <v>20</v>
      </c>
      <c r="D23" s="7">
        <v>1.027199074074074E-2</v>
      </c>
      <c r="E23" s="3" t="s">
        <v>20</v>
      </c>
      <c r="F23">
        <f t="shared" si="0"/>
        <v>52.391999999999996</v>
      </c>
      <c r="G23" t="s">
        <v>445</v>
      </c>
    </row>
    <row r="24" spans="2:7" x14ac:dyDescent="0.15">
      <c r="B24" s="4" t="s">
        <v>159</v>
      </c>
      <c r="C24" s="1">
        <v>21</v>
      </c>
      <c r="D24" s="7">
        <v>1.0333333333333335E-2</v>
      </c>
      <c r="E24" s="3" t="s">
        <v>5</v>
      </c>
      <c r="F24">
        <f t="shared" si="0"/>
        <v>51.763999999999996</v>
      </c>
      <c r="G24" t="s">
        <v>445</v>
      </c>
    </row>
    <row r="25" spans="2:7" x14ac:dyDescent="0.15">
      <c r="B25" s="4" t="s">
        <v>160</v>
      </c>
      <c r="C25" s="1">
        <v>22</v>
      </c>
      <c r="D25" s="7">
        <v>1.036574074074074E-2</v>
      </c>
      <c r="E25" s="3" t="s">
        <v>8</v>
      </c>
      <c r="F25">
        <f t="shared" si="0"/>
        <v>51.431999999999995</v>
      </c>
      <c r="G25" t="s">
        <v>445</v>
      </c>
    </row>
    <row r="26" spans="2:7" x14ac:dyDescent="0.15">
      <c r="B26" s="4" t="s">
        <v>161</v>
      </c>
      <c r="C26" s="1">
        <v>23</v>
      </c>
      <c r="D26" s="7">
        <v>1.0380787037037037E-2</v>
      </c>
      <c r="E26" s="3" t="s">
        <v>5</v>
      </c>
      <c r="F26">
        <f t="shared" si="0"/>
        <v>51.277999999999999</v>
      </c>
      <c r="G26" t="s">
        <v>445</v>
      </c>
    </row>
    <row r="27" spans="2:7" x14ac:dyDescent="0.15">
      <c r="B27" s="4" t="s">
        <v>162</v>
      </c>
      <c r="C27" s="1">
        <v>24</v>
      </c>
      <c r="D27" s="7">
        <v>1.0465277777777776E-2</v>
      </c>
      <c r="E27" s="3" t="s">
        <v>11</v>
      </c>
      <c r="F27">
        <f t="shared" si="0"/>
        <v>50.412999999999997</v>
      </c>
      <c r="G27" t="s">
        <v>445</v>
      </c>
    </row>
    <row r="28" spans="2:7" x14ac:dyDescent="0.15">
      <c r="B28" s="4" t="s">
        <v>46</v>
      </c>
      <c r="C28" s="1">
        <v>25</v>
      </c>
      <c r="D28" s="7">
        <v>1.0517361111111111E-2</v>
      </c>
      <c r="E28" s="3" t="s">
        <v>9</v>
      </c>
      <c r="F28">
        <f t="shared" si="0"/>
        <v>49.879999999999995</v>
      </c>
      <c r="G28" t="s">
        <v>445</v>
      </c>
    </row>
    <row r="29" spans="2:7" x14ac:dyDescent="0.15">
      <c r="B29" s="4" t="s">
        <v>163</v>
      </c>
      <c r="C29" s="1">
        <v>26</v>
      </c>
      <c r="D29" s="7">
        <v>1.0568287037037037E-2</v>
      </c>
      <c r="E29" s="3" t="s">
        <v>10</v>
      </c>
      <c r="F29">
        <f t="shared" si="0"/>
        <v>49.358999999999995</v>
      </c>
      <c r="G29" t="s">
        <v>445</v>
      </c>
    </row>
    <row r="30" spans="2:7" x14ac:dyDescent="0.15">
      <c r="B30" s="4" t="s">
        <v>164</v>
      </c>
      <c r="C30" s="1">
        <v>27</v>
      </c>
      <c r="D30" s="7">
        <v>1.058564814814815E-2</v>
      </c>
      <c r="E30" s="3" t="s">
        <v>10</v>
      </c>
      <c r="F30">
        <f t="shared" si="0"/>
        <v>49.180999999999997</v>
      </c>
      <c r="G30" t="s">
        <v>445</v>
      </c>
    </row>
    <row r="31" spans="2:7" x14ac:dyDescent="0.15">
      <c r="B31" s="4" t="s">
        <v>165</v>
      </c>
      <c r="C31" s="1">
        <v>28</v>
      </c>
      <c r="D31" s="7">
        <v>1.0653935185185185E-2</v>
      </c>
      <c r="E31" s="3" t="s">
        <v>16</v>
      </c>
      <c r="F31">
        <f t="shared" si="0"/>
        <v>48.481999999999999</v>
      </c>
      <c r="G31" t="s">
        <v>445</v>
      </c>
    </row>
    <row r="32" spans="2:7" x14ac:dyDescent="0.15">
      <c r="B32" s="4" t="s">
        <v>166</v>
      </c>
      <c r="C32" s="1">
        <v>29</v>
      </c>
      <c r="D32" s="7">
        <v>1.0677083333333332E-2</v>
      </c>
      <c r="E32" s="3" t="s">
        <v>10</v>
      </c>
      <c r="F32">
        <f t="shared" si="0"/>
        <v>48.244999999999997</v>
      </c>
      <c r="G32" t="s">
        <v>445</v>
      </c>
    </row>
    <row r="33" spans="2:7" x14ac:dyDescent="0.15">
      <c r="B33" s="4" t="s">
        <v>167</v>
      </c>
      <c r="C33" s="1">
        <v>30</v>
      </c>
      <c r="D33" s="7">
        <v>1.0681712962962962E-2</v>
      </c>
      <c r="E33" s="3" t="s">
        <v>10</v>
      </c>
      <c r="F33">
        <f t="shared" si="0"/>
        <v>48.198</v>
      </c>
      <c r="G33" t="s">
        <v>445</v>
      </c>
    </row>
    <row r="34" spans="2:7" x14ac:dyDescent="0.15">
      <c r="B34" s="4" t="s">
        <v>168</v>
      </c>
      <c r="C34" s="1">
        <v>31</v>
      </c>
      <c r="D34" s="7">
        <v>1.070138888888889E-2</v>
      </c>
      <c r="E34" s="3" t="s">
        <v>27</v>
      </c>
      <c r="F34">
        <f t="shared" si="0"/>
        <v>47.995999999999995</v>
      </c>
      <c r="G34" t="s">
        <v>445</v>
      </c>
    </row>
    <row r="35" spans="2:7" x14ac:dyDescent="0.15">
      <c r="B35" s="4" t="s">
        <v>169</v>
      </c>
      <c r="C35" s="1">
        <v>32</v>
      </c>
      <c r="D35" s="7">
        <v>1.0712962962962964E-2</v>
      </c>
      <c r="E35" s="3" t="s">
        <v>4</v>
      </c>
      <c r="F35">
        <f t="shared" si="0"/>
        <v>47.878</v>
      </c>
      <c r="G35" t="s">
        <v>445</v>
      </c>
    </row>
    <row r="36" spans="2:7" x14ac:dyDescent="0.15">
      <c r="B36" s="4" t="s">
        <v>170</v>
      </c>
      <c r="C36" s="1">
        <v>33</v>
      </c>
      <c r="D36" s="7">
        <v>1.0767361111111111E-2</v>
      </c>
      <c r="E36" s="3" t="s">
        <v>5</v>
      </c>
      <c r="F36">
        <f t="shared" si="0"/>
        <v>47.320999999999998</v>
      </c>
      <c r="G36" t="s">
        <v>445</v>
      </c>
    </row>
    <row r="37" spans="2:7" x14ac:dyDescent="0.15">
      <c r="B37" s="4" t="s">
        <v>171</v>
      </c>
      <c r="C37" s="1">
        <v>34</v>
      </c>
      <c r="D37" s="7">
        <v>1.0796296296296297E-2</v>
      </c>
      <c r="E37" s="3" t="s">
        <v>27</v>
      </c>
      <c r="F37">
        <f t="shared" si="0"/>
        <v>47.024999999999999</v>
      </c>
      <c r="G37" t="s">
        <v>445</v>
      </c>
    </row>
    <row r="38" spans="2:7" x14ac:dyDescent="0.15">
      <c r="B38" s="4" t="s">
        <v>50</v>
      </c>
      <c r="C38" s="1">
        <v>35</v>
      </c>
      <c r="D38" s="7">
        <v>1.0932870370370371E-2</v>
      </c>
      <c r="E38" s="3" t="s">
        <v>9</v>
      </c>
      <c r="F38">
        <f t="shared" si="0"/>
        <v>45.626999999999995</v>
      </c>
      <c r="G38" t="s">
        <v>445</v>
      </c>
    </row>
    <row r="39" spans="2:7" x14ac:dyDescent="0.15">
      <c r="B39" s="4" t="s">
        <v>172</v>
      </c>
      <c r="C39" s="1">
        <v>36</v>
      </c>
      <c r="D39" s="7">
        <v>1.1050925925925928E-2</v>
      </c>
      <c r="E39" s="3" t="s">
        <v>5</v>
      </c>
      <c r="F39">
        <f t="shared" si="0"/>
        <v>44.417999999999999</v>
      </c>
      <c r="G39" t="s">
        <v>445</v>
      </c>
    </row>
    <row r="40" spans="2:7" x14ac:dyDescent="0.15">
      <c r="B40" s="4" t="s">
        <v>52</v>
      </c>
      <c r="C40" s="1">
        <v>37</v>
      </c>
      <c r="D40" s="7">
        <v>1.1202546296296296E-2</v>
      </c>
      <c r="E40" s="3" t="s">
        <v>9</v>
      </c>
      <c r="F40">
        <f t="shared" si="0"/>
        <v>42.866</v>
      </c>
      <c r="G40" t="s">
        <v>445</v>
      </c>
    </row>
    <row r="41" spans="2:7" x14ac:dyDescent="0.15">
      <c r="B41" s="4" t="s">
        <v>173</v>
      </c>
      <c r="C41" s="1">
        <v>38</v>
      </c>
      <c r="D41" s="7">
        <v>1.1204861111111112E-2</v>
      </c>
      <c r="E41" s="3" t="s">
        <v>16</v>
      </c>
      <c r="F41">
        <f t="shared" si="0"/>
        <v>42.842999999999996</v>
      </c>
      <c r="G41" t="s">
        <v>445</v>
      </c>
    </row>
    <row r="42" spans="2:7" x14ac:dyDescent="0.15">
      <c r="B42" s="4" t="s">
        <v>174</v>
      </c>
      <c r="C42" s="1">
        <v>39</v>
      </c>
      <c r="D42" s="7">
        <v>1.1321759259259261E-2</v>
      </c>
      <c r="E42" s="3" t="s">
        <v>8</v>
      </c>
      <c r="F42">
        <f t="shared" si="0"/>
        <v>41.646000000000001</v>
      </c>
      <c r="G42" t="s">
        <v>445</v>
      </c>
    </row>
    <row r="43" spans="2:7" x14ac:dyDescent="0.15">
      <c r="B43" s="4" t="s">
        <v>175</v>
      </c>
      <c r="C43" s="1">
        <v>40</v>
      </c>
      <c r="D43" s="7">
        <v>1.1347222222222222E-2</v>
      </c>
      <c r="E43" s="3" t="s">
        <v>27</v>
      </c>
      <c r="F43">
        <f t="shared" si="0"/>
        <v>41.384999999999998</v>
      </c>
      <c r="G43" t="s">
        <v>445</v>
      </c>
    </row>
    <row r="44" spans="2:7" x14ac:dyDescent="0.15">
      <c r="B44" s="4" t="s">
        <v>176</v>
      </c>
      <c r="C44" s="1">
        <v>41</v>
      </c>
      <c r="D44" s="7">
        <v>1.1394675925925926E-2</v>
      </c>
      <c r="E44" s="3" t="s">
        <v>5</v>
      </c>
      <c r="F44">
        <f t="shared" si="0"/>
        <v>40.9</v>
      </c>
      <c r="G44" t="s">
        <v>445</v>
      </c>
    </row>
    <row r="45" spans="2:7" x14ac:dyDescent="0.15">
      <c r="B45" s="4" t="s">
        <v>177</v>
      </c>
      <c r="C45" s="1">
        <v>42</v>
      </c>
      <c r="D45" s="7">
        <v>1.1439814814814814E-2</v>
      </c>
      <c r="E45" s="3" t="s">
        <v>28</v>
      </c>
      <c r="F45">
        <f t="shared" si="0"/>
        <v>40.437999999999995</v>
      </c>
      <c r="G45" t="s">
        <v>445</v>
      </c>
    </row>
    <row r="46" spans="2:7" x14ac:dyDescent="0.15">
      <c r="B46" s="4" t="s">
        <v>51</v>
      </c>
      <c r="C46" s="1">
        <v>43</v>
      </c>
      <c r="D46" s="7">
        <v>1.1495370370370371E-2</v>
      </c>
      <c r="E46" s="3" t="s">
        <v>9</v>
      </c>
      <c r="F46">
        <f t="shared" si="0"/>
        <v>39.869</v>
      </c>
      <c r="G46" t="s">
        <v>445</v>
      </c>
    </row>
    <row r="47" spans="2:7" x14ac:dyDescent="0.15">
      <c r="B47" s="4" t="s">
        <v>178</v>
      </c>
      <c r="C47" s="1">
        <v>44</v>
      </c>
      <c r="D47" s="7">
        <v>1.1648148148148149E-2</v>
      </c>
      <c r="E47" s="3" t="s">
        <v>8</v>
      </c>
      <c r="F47">
        <f t="shared" si="0"/>
        <v>38.305</v>
      </c>
      <c r="G47" t="s">
        <v>445</v>
      </c>
    </row>
    <row r="48" spans="2:7" x14ac:dyDescent="0.15">
      <c r="B48" s="4" t="s">
        <v>179</v>
      </c>
      <c r="C48" s="1">
        <v>45</v>
      </c>
      <c r="D48" s="7">
        <v>1.1740740740740741E-2</v>
      </c>
      <c r="E48" s="3" t="s">
        <v>8</v>
      </c>
      <c r="F48">
        <f t="shared" si="0"/>
        <v>37.356999999999999</v>
      </c>
      <c r="G48" t="s">
        <v>445</v>
      </c>
    </row>
    <row r="49" spans="2:7" x14ac:dyDescent="0.15">
      <c r="B49" s="4" t="s">
        <v>180</v>
      </c>
      <c r="C49" s="1">
        <v>46</v>
      </c>
      <c r="D49" s="7">
        <v>1.240162037037037E-2</v>
      </c>
      <c r="E49" s="3" t="s">
        <v>19</v>
      </c>
      <c r="F49">
        <f t="shared" si="0"/>
        <v>30.592000000000002</v>
      </c>
      <c r="G49" t="s">
        <v>445</v>
      </c>
    </row>
    <row r="50" spans="2:7" x14ac:dyDescent="0.15">
      <c r="B50" s="4" t="s">
        <v>181</v>
      </c>
      <c r="C50" s="1">
        <v>47</v>
      </c>
      <c r="D50" s="7">
        <v>1.2726851851851852E-2</v>
      </c>
      <c r="E50" s="3" t="s">
        <v>10</v>
      </c>
      <c r="F50">
        <f t="shared" si="0"/>
        <v>27.263000000000002</v>
      </c>
      <c r="G50" t="s">
        <v>445</v>
      </c>
    </row>
    <row r="51" spans="2:7" x14ac:dyDescent="0.15">
      <c r="B51" s="4" t="s">
        <v>48</v>
      </c>
      <c r="C51" s="1">
        <v>48</v>
      </c>
      <c r="D51" s="7">
        <v>1.3487268518518518E-2</v>
      </c>
      <c r="E51" s="3" t="s">
        <v>29</v>
      </c>
      <c r="F51">
        <f t="shared" si="0"/>
        <v>19.48</v>
      </c>
      <c r="G51" t="s">
        <v>445</v>
      </c>
    </row>
    <row r="52" spans="2:7" x14ac:dyDescent="0.15">
      <c r="B52" s="4" t="s">
        <v>182</v>
      </c>
      <c r="C52" s="1"/>
      <c r="D52" s="3" t="s">
        <v>22</v>
      </c>
      <c r="E52" s="3" t="s">
        <v>15</v>
      </c>
      <c r="F52">
        <v>0</v>
      </c>
      <c r="G52" t="s">
        <v>445</v>
      </c>
    </row>
    <row r="53" spans="2:7" x14ac:dyDescent="0.15">
      <c r="B53" s="4" t="s">
        <v>183</v>
      </c>
      <c r="C53" s="1"/>
      <c r="D53" s="3" t="s">
        <v>22</v>
      </c>
      <c r="E53" s="3" t="s">
        <v>17</v>
      </c>
      <c r="F53">
        <f>F52</f>
        <v>0</v>
      </c>
      <c r="G53" t="s">
        <v>445</v>
      </c>
    </row>
    <row r="54" spans="2:7" x14ac:dyDescent="0.15">
      <c r="B54" s="4" t="s">
        <v>184</v>
      </c>
      <c r="C54" s="1"/>
      <c r="D54" s="3" t="s">
        <v>22</v>
      </c>
      <c r="E54" s="3" t="s">
        <v>11</v>
      </c>
      <c r="F54">
        <f t="shared" ref="F54:F66" si="2">F53</f>
        <v>0</v>
      </c>
      <c r="G54" t="s">
        <v>445</v>
      </c>
    </row>
    <row r="55" spans="2:7" x14ac:dyDescent="0.15">
      <c r="B55" s="4" t="s">
        <v>185</v>
      </c>
      <c r="C55" s="1"/>
      <c r="D55" s="3" t="s">
        <v>22</v>
      </c>
      <c r="E55" s="3" t="s">
        <v>18</v>
      </c>
      <c r="F55">
        <f t="shared" si="2"/>
        <v>0</v>
      </c>
      <c r="G55" t="s">
        <v>445</v>
      </c>
    </row>
    <row r="56" spans="2:7" x14ac:dyDescent="0.15">
      <c r="B56" s="4" t="s">
        <v>186</v>
      </c>
      <c r="C56" s="1"/>
      <c r="D56" s="3" t="s">
        <v>22</v>
      </c>
      <c r="E56" s="3" t="s">
        <v>8</v>
      </c>
      <c r="F56">
        <f t="shared" si="2"/>
        <v>0</v>
      </c>
      <c r="G56" t="s">
        <v>445</v>
      </c>
    </row>
    <row r="57" spans="2:7" x14ac:dyDescent="0.15">
      <c r="B57" s="4" t="s">
        <v>187</v>
      </c>
      <c r="C57" s="1"/>
      <c r="D57" s="3" t="s">
        <v>22</v>
      </c>
      <c r="E57" s="3" t="s">
        <v>4</v>
      </c>
      <c r="F57">
        <f t="shared" si="2"/>
        <v>0</v>
      </c>
      <c r="G57" t="s">
        <v>445</v>
      </c>
    </row>
    <row r="58" spans="2:7" x14ac:dyDescent="0.15">
      <c r="B58" s="4" t="s">
        <v>42</v>
      </c>
      <c r="C58" s="1"/>
      <c r="D58" s="3" t="s">
        <v>22</v>
      </c>
      <c r="E58" s="3" t="s">
        <v>9</v>
      </c>
      <c r="F58">
        <f t="shared" si="2"/>
        <v>0</v>
      </c>
      <c r="G58" t="s">
        <v>445</v>
      </c>
    </row>
    <row r="59" spans="2:7" x14ac:dyDescent="0.15">
      <c r="B59" s="4" t="s">
        <v>188</v>
      </c>
      <c r="C59" s="1"/>
      <c r="D59" s="3" t="s">
        <v>22</v>
      </c>
      <c r="E59" s="3" t="s">
        <v>5</v>
      </c>
      <c r="F59">
        <f t="shared" si="2"/>
        <v>0</v>
      </c>
      <c r="G59" t="s">
        <v>445</v>
      </c>
    </row>
    <row r="60" spans="2:7" x14ac:dyDescent="0.15">
      <c r="B60" s="4" t="s">
        <v>189</v>
      </c>
      <c r="C60" s="1"/>
      <c r="D60" s="3" t="s">
        <v>22</v>
      </c>
      <c r="E60" s="3" t="s">
        <v>27</v>
      </c>
      <c r="F60">
        <f t="shared" si="2"/>
        <v>0</v>
      </c>
      <c r="G60" t="s">
        <v>445</v>
      </c>
    </row>
    <row r="61" spans="2:7" x14ac:dyDescent="0.15">
      <c r="B61" s="4" t="s">
        <v>190</v>
      </c>
      <c r="C61" s="1"/>
      <c r="D61" s="3" t="s">
        <v>22</v>
      </c>
      <c r="E61" s="3" t="s">
        <v>5</v>
      </c>
      <c r="F61">
        <f t="shared" si="2"/>
        <v>0</v>
      </c>
      <c r="G61" t="s">
        <v>445</v>
      </c>
    </row>
    <row r="62" spans="2:7" x14ac:dyDescent="0.15">
      <c r="B62" s="4" t="s">
        <v>191</v>
      </c>
      <c r="C62" s="1"/>
      <c r="D62" s="3" t="s">
        <v>22</v>
      </c>
      <c r="E62" s="3" t="s">
        <v>4</v>
      </c>
      <c r="F62">
        <f t="shared" si="2"/>
        <v>0</v>
      </c>
      <c r="G62" t="s">
        <v>445</v>
      </c>
    </row>
    <row r="63" spans="2:7" x14ac:dyDescent="0.15">
      <c r="B63" s="4" t="s">
        <v>192</v>
      </c>
      <c r="C63" s="1"/>
      <c r="D63" s="3" t="s">
        <v>22</v>
      </c>
      <c r="E63" s="3" t="s">
        <v>6</v>
      </c>
      <c r="F63">
        <f t="shared" si="2"/>
        <v>0</v>
      </c>
      <c r="G63" t="s">
        <v>445</v>
      </c>
    </row>
    <row r="64" spans="2:7" x14ac:dyDescent="0.15">
      <c r="B64" s="4" t="s">
        <v>193</v>
      </c>
      <c r="C64" s="1"/>
      <c r="D64" s="3" t="s">
        <v>22</v>
      </c>
      <c r="E64" s="3" t="s">
        <v>5</v>
      </c>
      <c r="F64">
        <f t="shared" si="2"/>
        <v>0</v>
      </c>
      <c r="G64" t="s">
        <v>445</v>
      </c>
    </row>
    <row r="65" spans="2:7" x14ac:dyDescent="0.15">
      <c r="B65" s="4" t="s">
        <v>194</v>
      </c>
      <c r="C65" s="1"/>
      <c r="D65" s="3" t="s">
        <v>22</v>
      </c>
      <c r="E65" s="3" t="s">
        <v>7</v>
      </c>
      <c r="F65">
        <f t="shared" si="2"/>
        <v>0</v>
      </c>
      <c r="G65" t="s">
        <v>445</v>
      </c>
    </row>
    <row r="66" spans="2:7" x14ac:dyDescent="0.15">
      <c r="B66" s="4" t="s">
        <v>49</v>
      </c>
      <c r="C66" s="1"/>
      <c r="D66" s="3" t="s">
        <v>22</v>
      </c>
      <c r="E66" s="3" t="s">
        <v>9</v>
      </c>
      <c r="F66">
        <f t="shared" si="2"/>
        <v>0</v>
      </c>
      <c r="G66" t="s">
        <v>445</v>
      </c>
    </row>
    <row r="67" spans="2:7" x14ac:dyDescent="0.15">
      <c r="B67" s="4" t="s">
        <v>203</v>
      </c>
      <c r="C67" s="1">
        <v>1</v>
      </c>
      <c r="D67" s="7">
        <v>7.0717592592592594E-3</v>
      </c>
      <c r="E67" s="3" t="s">
        <v>17</v>
      </c>
      <c r="F67">
        <f t="shared" si="0"/>
        <v>63.473999999999997</v>
      </c>
      <c r="G67" t="s">
        <v>777</v>
      </c>
    </row>
    <row r="68" spans="2:7" x14ac:dyDescent="0.15">
      <c r="B68" s="4" t="s">
        <v>195</v>
      </c>
      <c r="C68" s="1">
        <v>2</v>
      </c>
      <c r="D68" s="7">
        <v>7.2337962962962963E-3</v>
      </c>
      <c r="E68" s="3" t="s">
        <v>8</v>
      </c>
      <c r="F68">
        <f t="shared" si="0"/>
        <v>62.908999999999999</v>
      </c>
      <c r="G68" t="s">
        <v>777</v>
      </c>
    </row>
    <row r="69" spans="2:7" x14ac:dyDescent="0.15">
      <c r="B69" s="4" t="s">
        <v>207</v>
      </c>
      <c r="C69" s="1">
        <v>3</v>
      </c>
      <c r="D69" s="7">
        <v>7.5578703703703702E-3</v>
      </c>
      <c r="E69" s="3" t="s">
        <v>7</v>
      </c>
      <c r="F69">
        <f t="shared" ref="F69:F132" si="3">ROUNDUP( (VLOOKUP(G69,$K$5:$N$9,2,FALSE) - D69) * 10 / VLOOKUP(G69,$K$5:$N$9,3,FALSE)+50,3)</f>
        <v>61.778999999999996</v>
      </c>
      <c r="G69" t="s">
        <v>776</v>
      </c>
    </row>
    <row r="70" spans="2:7" x14ac:dyDescent="0.15">
      <c r="B70" s="4" t="s">
        <v>466</v>
      </c>
      <c r="C70" s="1">
        <v>4</v>
      </c>
      <c r="D70" s="7">
        <v>7.6504629629629631E-3</v>
      </c>
      <c r="E70" s="3" t="s">
        <v>12</v>
      </c>
      <c r="F70">
        <f t="shared" si="3"/>
        <v>61.455999999999996</v>
      </c>
      <c r="G70" t="s">
        <v>776</v>
      </c>
    </row>
    <row r="71" spans="2:7" x14ac:dyDescent="0.15">
      <c r="B71" s="4" t="s">
        <v>213</v>
      </c>
      <c r="C71" s="1">
        <v>5</v>
      </c>
      <c r="D71" s="7">
        <v>7.7546296296296287E-3</v>
      </c>
      <c r="E71" s="3" t="s">
        <v>11</v>
      </c>
      <c r="F71">
        <f t="shared" si="3"/>
        <v>61.092999999999996</v>
      </c>
      <c r="G71" t="s">
        <v>776</v>
      </c>
    </row>
    <row r="72" spans="2:7" x14ac:dyDescent="0.15">
      <c r="B72" s="4" t="s">
        <v>561</v>
      </c>
      <c r="C72" s="1">
        <v>6</v>
      </c>
      <c r="D72" s="7">
        <v>7.7777777777777767E-3</v>
      </c>
      <c r="E72" s="3" t="s">
        <v>4</v>
      </c>
      <c r="F72">
        <f t="shared" si="3"/>
        <v>61.012</v>
      </c>
      <c r="G72" t="s">
        <v>776</v>
      </c>
    </row>
    <row r="73" spans="2:7" x14ac:dyDescent="0.15">
      <c r="B73" s="4" t="s">
        <v>341</v>
      </c>
      <c r="C73" s="1">
        <v>7</v>
      </c>
      <c r="D73" s="7">
        <v>7.9282407407407409E-3</v>
      </c>
      <c r="E73" s="3" t="s">
        <v>8</v>
      </c>
      <c r="F73">
        <f t="shared" si="3"/>
        <v>60.486999999999995</v>
      </c>
      <c r="G73" t="s">
        <v>776</v>
      </c>
    </row>
    <row r="74" spans="2:7" x14ac:dyDescent="0.15">
      <c r="B74" s="4" t="s">
        <v>212</v>
      </c>
      <c r="C74" s="1">
        <v>8</v>
      </c>
      <c r="D74" s="7">
        <v>7.9398148148148145E-3</v>
      </c>
      <c r="E74" s="3" t="s">
        <v>5</v>
      </c>
      <c r="F74">
        <f t="shared" si="3"/>
        <v>60.446999999999996</v>
      </c>
      <c r="G74" t="s">
        <v>776</v>
      </c>
    </row>
    <row r="75" spans="2:7" x14ac:dyDescent="0.15">
      <c r="B75" s="4" t="s">
        <v>217</v>
      </c>
      <c r="C75" s="1">
        <v>9</v>
      </c>
      <c r="D75" s="7">
        <v>8.2060185185185187E-3</v>
      </c>
      <c r="E75" s="3" t="s">
        <v>7</v>
      </c>
      <c r="F75">
        <f t="shared" si="3"/>
        <v>59.518999999999998</v>
      </c>
      <c r="G75" t="s">
        <v>776</v>
      </c>
    </row>
    <row r="76" spans="2:7" x14ac:dyDescent="0.15">
      <c r="B76" s="4" t="s">
        <v>391</v>
      </c>
      <c r="C76" s="1">
        <v>10</v>
      </c>
      <c r="D76" s="7">
        <v>8.3101851851851861E-3</v>
      </c>
      <c r="E76" s="3" t="s">
        <v>27</v>
      </c>
      <c r="F76">
        <f t="shared" si="3"/>
        <v>59.155000000000001</v>
      </c>
      <c r="G76" t="s">
        <v>776</v>
      </c>
    </row>
    <row r="77" spans="2:7" x14ac:dyDescent="0.15">
      <c r="B77" s="4" t="s">
        <v>286</v>
      </c>
      <c r="C77" s="1">
        <v>11</v>
      </c>
      <c r="D77" s="7">
        <v>8.3333333333333332E-3</v>
      </c>
      <c r="E77" s="3" t="s">
        <v>27</v>
      </c>
      <c r="F77">
        <f t="shared" si="3"/>
        <v>59.074999999999996</v>
      </c>
      <c r="G77" t="s">
        <v>776</v>
      </c>
    </row>
    <row r="78" spans="2:7" x14ac:dyDescent="0.15">
      <c r="B78" s="4" t="s">
        <v>632</v>
      </c>
      <c r="C78" s="1">
        <v>12</v>
      </c>
      <c r="D78" s="7">
        <v>8.3680555555555557E-3</v>
      </c>
      <c r="E78" s="3" t="s">
        <v>8</v>
      </c>
      <c r="F78">
        <f t="shared" si="3"/>
        <v>58.954000000000001</v>
      </c>
      <c r="G78" t="s">
        <v>776</v>
      </c>
    </row>
    <row r="79" spans="2:7" x14ac:dyDescent="0.15">
      <c r="B79" s="4" t="s">
        <v>624</v>
      </c>
      <c r="C79" s="1">
        <v>13</v>
      </c>
      <c r="D79" s="7">
        <v>8.3912037037037045E-3</v>
      </c>
      <c r="E79" s="3" t="s">
        <v>20</v>
      </c>
      <c r="F79">
        <f t="shared" si="3"/>
        <v>58.872999999999998</v>
      </c>
      <c r="G79" t="s">
        <v>776</v>
      </c>
    </row>
    <row r="80" spans="2:7" x14ac:dyDescent="0.15">
      <c r="B80" s="4" t="s">
        <v>196</v>
      </c>
      <c r="C80" s="1">
        <v>14</v>
      </c>
      <c r="D80" s="7">
        <v>8.5532407407407415E-3</v>
      </c>
      <c r="E80" s="3" t="s">
        <v>5</v>
      </c>
      <c r="F80">
        <f t="shared" si="3"/>
        <v>58.308</v>
      </c>
      <c r="G80" t="s">
        <v>776</v>
      </c>
    </row>
    <row r="81" spans="2:7" x14ac:dyDescent="0.15">
      <c r="B81" s="4" t="s">
        <v>417</v>
      </c>
      <c r="C81" s="1">
        <v>15</v>
      </c>
      <c r="D81" s="7">
        <v>8.611111111111111E-3</v>
      </c>
      <c r="E81" s="3" t="s">
        <v>10</v>
      </c>
      <c r="F81">
        <f t="shared" si="3"/>
        <v>58.105999999999995</v>
      </c>
      <c r="G81" t="s">
        <v>776</v>
      </c>
    </row>
    <row r="82" spans="2:7" x14ac:dyDescent="0.15">
      <c r="B82" s="4" t="s">
        <v>633</v>
      </c>
      <c r="C82" s="1">
        <v>16</v>
      </c>
      <c r="D82" s="7">
        <v>8.6689814814814806E-3</v>
      </c>
      <c r="E82" s="3" t="s">
        <v>5</v>
      </c>
      <c r="F82">
        <f t="shared" si="3"/>
        <v>57.903999999999996</v>
      </c>
      <c r="G82" t="s">
        <v>776</v>
      </c>
    </row>
    <row r="83" spans="2:7" x14ac:dyDescent="0.15">
      <c r="B83" s="4" t="s">
        <v>712</v>
      </c>
      <c r="C83" s="1">
        <v>17</v>
      </c>
      <c r="D83" s="7">
        <v>8.819444444444444E-3</v>
      </c>
      <c r="E83" s="3" t="s">
        <v>8</v>
      </c>
      <c r="F83">
        <f t="shared" si="3"/>
        <v>57.379999999999995</v>
      </c>
      <c r="G83" t="s">
        <v>776</v>
      </c>
    </row>
    <row r="84" spans="2:7" x14ac:dyDescent="0.15">
      <c r="B84" s="4" t="s">
        <v>423</v>
      </c>
      <c r="C84" s="1">
        <v>18</v>
      </c>
      <c r="D84" s="7">
        <v>8.8888888888888889E-3</v>
      </c>
      <c r="E84" s="3" t="s">
        <v>10</v>
      </c>
      <c r="F84">
        <f t="shared" si="3"/>
        <v>57.137</v>
      </c>
      <c r="G84" t="s">
        <v>776</v>
      </c>
    </row>
    <row r="85" spans="2:7" x14ac:dyDescent="0.15">
      <c r="B85" s="4" t="s">
        <v>689</v>
      </c>
      <c r="C85" s="1">
        <v>19</v>
      </c>
      <c r="D85" s="7">
        <v>8.9004629629629625E-3</v>
      </c>
      <c r="E85" s="3" t="s">
        <v>7</v>
      </c>
      <c r="F85">
        <f t="shared" si="3"/>
        <v>57.096999999999994</v>
      </c>
      <c r="G85" t="s">
        <v>776</v>
      </c>
    </row>
    <row r="86" spans="2:7" x14ac:dyDescent="0.15">
      <c r="B86" s="4" t="s">
        <v>56</v>
      </c>
      <c r="C86" s="1">
        <v>20</v>
      </c>
      <c r="D86" s="7">
        <v>8.9351851851851866E-3</v>
      </c>
      <c r="E86" s="3" t="s">
        <v>9</v>
      </c>
      <c r="F86">
        <f t="shared" si="3"/>
        <v>56.975999999999999</v>
      </c>
      <c r="G86" t="s">
        <v>776</v>
      </c>
    </row>
    <row r="87" spans="2:7" x14ac:dyDescent="0.15">
      <c r="B87" s="4" t="s">
        <v>577</v>
      </c>
      <c r="C87" s="1">
        <v>21</v>
      </c>
      <c r="D87" s="7">
        <v>9.0046296296296298E-3</v>
      </c>
      <c r="E87" s="3" t="s">
        <v>27</v>
      </c>
      <c r="F87">
        <f t="shared" si="3"/>
        <v>56.733999999999995</v>
      </c>
      <c r="G87" t="s">
        <v>776</v>
      </c>
    </row>
    <row r="88" spans="2:7" x14ac:dyDescent="0.15">
      <c r="B88" s="4" t="s">
        <v>352</v>
      </c>
      <c r="C88" s="1">
        <v>22</v>
      </c>
      <c r="D88" s="7">
        <v>9.1087962962962971E-3</v>
      </c>
      <c r="E88" s="3" t="s">
        <v>14</v>
      </c>
      <c r="F88">
        <f t="shared" si="3"/>
        <v>56.370999999999995</v>
      </c>
      <c r="G88" t="s">
        <v>776</v>
      </c>
    </row>
    <row r="89" spans="2:7" x14ac:dyDescent="0.15">
      <c r="B89" s="4" t="s">
        <v>673</v>
      </c>
      <c r="C89" s="1">
        <v>23</v>
      </c>
      <c r="D89" s="7">
        <v>9.1666666666666667E-3</v>
      </c>
      <c r="E89" s="3" t="s">
        <v>19</v>
      </c>
      <c r="F89">
        <f t="shared" si="3"/>
        <v>56.168999999999997</v>
      </c>
      <c r="G89" t="s">
        <v>776</v>
      </c>
    </row>
    <row r="90" spans="2:7" x14ac:dyDescent="0.15">
      <c r="B90" s="4" t="s">
        <v>124</v>
      </c>
      <c r="C90" s="1">
        <v>24</v>
      </c>
      <c r="D90" s="7">
        <v>9.1898148148148139E-3</v>
      </c>
      <c r="E90" s="3" t="s">
        <v>9</v>
      </c>
      <c r="F90">
        <f t="shared" si="3"/>
        <v>56.088000000000001</v>
      </c>
      <c r="G90" t="s">
        <v>776</v>
      </c>
    </row>
    <row r="91" spans="2:7" x14ac:dyDescent="0.15">
      <c r="B91" s="4" t="s">
        <v>395</v>
      </c>
      <c r="C91" s="1">
        <v>25</v>
      </c>
      <c r="D91" s="7">
        <v>9.3055555555555548E-3</v>
      </c>
      <c r="E91" s="3" t="s">
        <v>6</v>
      </c>
      <c r="F91">
        <f t="shared" si="3"/>
        <v>55.684999999999995</v>
      </c>
      <c r="G91" t="s">
        <v>776</v>
      </c>
    </row>
    <row r="92" spans="2:7" x14ac:dyDescent="0.15">
      <c r="B92" s="4" t="s">
        <v>287</v>
      </c>
      <c r="C92" s="1">
        <v>26</v>
      </c>
      <c r="D92" s="7">
        <v>9.3749999999999997E-3</v>
      </c>
      <c r="E92" s="3" t="s">
        <v>8</v>
      </c>
      <c r="F92">
        <f t="shared" si="3"/>
        <v>55.442</v>
      </c>
      <c r="G92" t="s">
        <v>776</v>
      </c>
    </row>
    <row r="93" spans="2:7" x14ac:dyDescent="0.15">
      <c r="B93" s="4" t="s">
        <v>628</v>
      </c>
      <c r="C93" s="1">
        <v>27</v>
      </c>
      <c r="D93" s="7">
        <v>9.4907407407407406E-3</v>
      </c>
      <c r="E93" s="3" t="s">
        <v>8</v>
      </c>
      <c r="F93">
        <f t="shared" si="3"/>
        <v>55.038999999999994</v>
      </c>
      <c r="G93" t="s">
        <v>776</v>
      </c>
    </row>
    <row r="94" spans="2:7" x14ac:dyDescent="0.15">
      <c r="B94" s="4" t="s">
        <v>596</v>
      </c>
      <c r="C94" s="1">
        <v>28</v>
      </c>
      <c r="D94" s="7">
        <v>9.5023148148148159E-3</v>
      </c>
      <c r="E94" s="3" t="s">
        <v>13</v>
      </c>
      <c r="F94">
        <f t="shared" si="3"/>
        <v>54.997999999999998</v>
      </c>
      <c r="G94" t="s">
        <v>776</v>
      </c>
    </row>
    <row r="95" spans="2:7" x14ac:dyDescent="0.15">
      <c r="B95" s="4" t="s">
        <v>350</v>
      </c>
      <c r="C95" s="1">
        <v>29</v>
      </c>
      <c r="D95" s="7">
        <v>9.6527777777777775E-3</v>
      </c>
      <c r="E95" s="3" t="s">
        <v>683</v>
      </c>
      <c r="F95">
        <f t="shared" si="3"/>
        <v>54.473999999999997</v>
      </c>
      <c r="G95" t="s">
        <v>776</v>
      </c>
    </row>
    <row r="96" spans="2:7" x14ac:dyDescent="0.15">
      <c r="B96" s="4" t="s">
        <v>127</v>
      </c>
      <c r="C96" s="1">
        <v>30</v>
      </c>
      <c r="D96" s="7">
        <v>9.6643518518518511E-3</v>
      </c>
      <c r="E96" s="3" t="s">
        <v>9</v>
      </c>
      <c r="F96">
        <f t="shared" si="3"/>
        <v>54.433</v>
      </c>
      <c r="G96" t="s">
        <v>776</v>
      </c>
    </row>
    <row r="97" spans="2:7" x14ac:dyDescent="0.15">
      <c r="B97" s="4" t="s">
        <v>215</v>
      </c>
      <c r="C97" s="1">
        <v>31</v>
      </c>
      <c r="D97" s="7">
        <v>9.780092592592592E-3</v>
      </c>
      <c r="E97" s="3" t="s">
        <v>21</v>
      </c>
      <c r="F97">
        <f t="shared" si="3"/>
        <v>54.03</v>
      </c>
      <c r="G97" t="s">
        <v>776</v>
      </c>
    </row>
    <row r="98" spans="2:7" x14ac:dyDescent="0.15">
      <c r="B98" s="4" t="s">
        <v>593</v>
      </c>
      <c r="C98" s="1">
        <v>32</v>
      </c>
      <c r="D98" s="7">
        <v>9.8495370370370369E-3</v>
      </c>
      <c r="E98" s="3" t="s">
        <v>6</v>
      </c>
      <c r="F98">
        <f t="shared" si="3"/>
        <v>53.787999999999997</v>
      </c>
      <c r="G98" t="s">
        <v>776</v>
      </c>
    </row>
    <row r="99" spans="2:7" x14ac:dyDescent="0.15">
      <c r="B99" s="4" t="s">
        <v>708</v>
      </c>
      <c r="C99" s="1">
        <v>33</v>
      </c>
      <c r="D99" s="7">
        <v>9.8958333333333329E-3</v>
      </c>
      <c r="E99" s="3" t="s">
        <v>14</v>
      </c>
      <c r="F99">
        <f t="shared" si="3"/>
        <v>53.625999999999998</v>
      </c>
      <c r="G99" t="s">
        <v>776</v>
      </c>
    </row>
    <row r="100" spans="2:7" x14ac:dyDescent="0.15">
      <c r="B100" s="4" t="s">
        <v>601</v>
      </c>
      <c r="C100" s="1">
        <v>34</v>
      </c>
      <c r="D100" s="7">
        <v>1.0046296296296296E-2</v>
      </c>
      <c r="E100" s="3" t="s">
        <v>7</v>
      </c>
      <c r="F100">
        <f t="shared" si="3"/>
        <v>53.101999999999997</v>
      </c>
      <c r="G100" t="s">
        <v>776</v>
      </c>
    </row>
    <row r="101" spans="2:7" x14ac:dyDescent="0.15">
      <c r="B101" s="4" t="s">
        <v>585</v>
      </c>
      <c r="C101" s="1">
        <v>35</v>
      </c>
      <c r="D101" s="7">
        <v>1.0081018518518519E-2</v>
      </c>
      <c r="E101" s="3" t="s">
        <v>7</v>
      </c>
      <c r="F101">
        <f t="shared" si="3"/>
        <v>52.980999999999995</v>
      </c>
      <c r="G101" t="s">
        <v>776</v>
      </c>
    </row>
    <row r="102" spans="2:7" x14ac:dyDescent="0.15">
      <c r="B102" s="4" t="s">
        <v>698</v>
      </c>
      <c r="C102" s="1">
        <v>36</v>
      </c>
      <c r="D102" s="7">
        <v>1.0173611111111111E-2</v>
      </c>
      <c r="E102" s="3" t="s">
        <v>10</v>
      </c>
      <c r="F102">
        <f t="shared" si="3"/>
        <v>52.657999999999994</v>
      </c>
      <c r="G102" t="s">
        <v>776</v>
      </c>
    </row>
    <row r="103" spans="2:7" x14ac:dyDescent="0.15">
      <c r="B103" s="4" t="s">
        <v>356</v>
      </c>
      <c r="C103" s="1">
        <v>37</v>
      </c>
      <c r="D103" s="7">
        <v>1.0185185185185184E-2</v>
      </c>
      <c r="E103" s="3" t="s">
        <v>27</v>
      </c>
      <c r="F103">
        <f t="shared" si="3"/>
        <v>52.616999999999997</v>
      </c>
      <c r="G103" t="s">
        <v>776</v>
      </c>
    </row>
    <row r="104" spans="2:7" x14ac:dyDescent="0.15">
      <c r="B104" s="4" t="s">
        <v>595</v>
      </c>
      <c r="C104" s="1">
        <v>38</v>
      </c>
      <c r="D104" s="7">
        <v>1.0266203703703703E-2</v>
      </c>
      <c r="E104" s="3" t="s">
        <v>19</v>
      </c>
      <c r="F104">
        <f t="shared" si="3"/>
        <v>52.335000000000001</v>
      </c>
      <c r="G104" t="s">
        <v>776</v>
      </c>
    </row>
    <row r="105" spans="2:7" x14ac:dyDescent="0.15">
      <c r="B105" s="4" t="s">
        <v>591</v>
      </c>
      <c r="C105" s="1">
        <v>39</v>
      </c>
      <c r="D105" s="7">
        <v>1.03125E-2</v>
      </c>
      <c r="E105" s="3" t="s">
        <v>27</v>
      </c>
      <c r="F105">
        <f t="shared" si="3"/>
        <v>52.172999999999995</v>
      </c>
      <c r="G105" t="s">
        <v>776</v>
      </c>
    </row>
    <row r="106" spans="2:7" x14ac:dyDescent="0.15">
      <c r="B106" s="4" t="s">
        <v>511</v>
      </c>
      <c r="C106" s="1">
        <v>40</v>
      </c>
      <c r="D106" s="7">
        <v>1.0335648148148148E-2</v>
      </c>
      <c r="E106" s="3" t="s">
        <v>4</v>
      </c>
      <c r="F106">
        <f t="shared" si="3"/>
        <v>52.092999999999996</v>
      </c>
      <c r="G106" t="s">
        <v>776</v>
      </c>
    </row>
    <row r="107" spans="2:7" x14ac:dyDescent="0.15">
      <c r="B107" s="4" t="s">
        <v>771</v>
      </c>
      <c r="C107" s="1">
        <v>41</v>
      </c>
      <c r="D107" s="7">
        <v>1.037037037037037E-2</v>
      </c>
      <c r="E107" s="3" t="s">
        <v>4</v>
      </c>
      <c r="F107">
        <f t="shared" si="3"/>
        <v>51.971999999999994</v>
      </c>
      <c r="G107" t="s">
        <v>776</v>
      </c>
    </row>
    <row r="108" spans="2:7" x14ac:dyDescent="0.15">
      <c r="B108" s="4" t="s">
        <v>662</v>
      </c>
      <c r="C108" s="1">
        <v>42</v>
      </c>
      <c r="D108" s="7">
        <v>1.0393518518518519E-2</v>
      </c>
      <c r="E108" s="3" t="s">
        <v>21</v>
      </c>
      <c r="F108">
        <f t="shared" si="3"/>
        <v>51.890999999999998</v>
      </c>
      <c r="G108" t="s">
        <v>776</v>
      </c>
    </row>
    <row r="109" spans="2:7" x14ac:dyDescent="0.15">
      <c r="B109" s="4" t="s">
        <v>408</v>
      </c>
      <c r="C109" s="1">
        <v>43</v>
      </c>
      <c r="D109" s="7">
        <v>1.050925925925926E-2</v>
      </c>
      <c r="E109" s="3" t="s">
        <v>17</v>
      </c>
      <c r="F109">
        <f t="shared" si="3"/>
        <v>51.486999999999995</v>
      </c>
      <c r="G109" t="s">
        <v>776</v>
      </c>
    </row>
    <row r="110" spans="2:7" x14ac:dyDescent="0.15">
      <c r="B110" s="4" t="s">
        <v>70</v>
      </c>
      <c r="C110" s="1">
        <v>44</v>
      </c>
      <c r="D110" s="7">
        <v>1.0532407407407407E-2</v>
      </c>
      <c r="E110" s="3" t="s">
        <v>9</v>
      </c>
      <c r="F110">
        <f t="shared" si="3"/>
        <v>51.406999999999996</v>
      </c>
      <c r="G110" t="s">
        <v>776</v>
      </c>
    </row>
    <row r="111" spans="2:7" x14ac:dyDescent="0.15">
      <c r="B111" s="4" t="s">
        <v>90</v>
      </c>
      <c r="C111" s="1">
        <v>45</v>
      </c>
      <c r="D111" s="7">
        <v>1.0543981481481481E-2</v>
      </c>
      <c r="E111" s="3" t="s">
        <v>29</v>
      </c>
      <c r="F111">
        <f t="shared" si="3"/>
        <v>51.366</v>
      </c>
      <c r="G111" t="s">
        <v>776</v>
      </c>
    </row>
    <row r="112" spans="2:7" x14ac:dyDescent="0.15">
      <c r="B112" s="4" t="s">
        <v>584</v>
      </c>
      <c r="C112" s="1">
        <v>46</v>
      </c>
      <c r="D112" s="7">
        <v>1.0567129629629629E-2</v>
      </c>
      <c r="E112" s="3" t="s">
        <v>15</v>
      </c>
      <c r="F112">
        <f t="shared" si="3"/>
        <v>51.285999999999994</v>
      </c>
      <c r="G112" t="s">
        <v>776</v>
      </c>
    </row>
    <row r="113" spans="2:7" x14ac:dyDescent="0.15">
      <c r="B113" s="4" t="s">
        <v>89</v>
      </c>
      <c r="C113" s="1">
        <v>47</v>
      </c>
      <c r="D113" s="7">
        <v>1.0578703703703703E-2</v>
      </c>
      <c r="E113" s="3" t="s">
        <v>9</v>
      </c>
      <c r="F113">
        <f t="shared" si="3"/>
        <v>51.244999999999997</v>
      </c>
      <c r="G113" t="s">
        <v>776</v>
      </c>
    </row>
    <row r="114" spans="2:7" x14ac:dyDescent="0.15">
      <c r="B114" s="4" t="s">
        <v>65</v>
      </c>
      <c r="C114" s="1">
        <v>48</v>
      </c>
      <c r="D114" s="7">
        <v>1.0613425925925927E-2</v>
      </c>
      <c r="E114" s="3" t="s">
        <v>9</v>
      </c>
      <c r="F114">
        <f t="shared" si="3"/>
        <v>51.123999999999995</v>
      </c>
      <c r="G114" t="s">
        <v>776</v>
      </c>
    </row>
    <row r="115" spans="2:7" x14ac:dyDescent="0.15">
      <c r="B115" s="4" t="s">
        <v>609</v>
      </c>
      <c r="C115" s="1">
        <v>49</v>
      </c>
      <c r="D115" s="7">
        <v>1.0659722222222221E-2</v>
      </c>
      <c r="E115" s="3" t="s">
        <v>17</v>
      </c>
      <c r="F115">
        <f t="shared" si="3"/>
        <v>50.963000000000001</v>
      </c>
      <c r="G115" t="s">
        <v>776</v>
      </c>
    </row>
    <row r="116" spans="2:7" x14ac:dyDescent="0.15">
      <c r="B116" s="4" t="s">
        <v>501</v>
      </c>
      <c r="C116" s="1">
        <v>50</v>
      </c>
      <c r="D116" s="7">
        <v>1.0717592592592593E-2</v>
      </c>
      <c r="E116" s="3" t="s">
        <v>7</v>
      </c>
      <c r="F116">
        <f t="shared" si="3"/>
        <v>50.760999999999996</v>
      </c>
      <c r="G116" t="s">
        <v>776</v>
      </c>
    </row>
    <row r="117" spans="2:7" x14ac:dyDescent="0.15">
      <c r="B117" s="4" t="s">
        <v>582</v>
      </c>
      <c r="C117" s="1">
        <v>51</v>
      </c>
      <c r="D117" s="7">
        <v>1.074074074074074E-2</v>
      </c>
      <c r="E117" s="3" t="s">
        <v>18</v>
      </c>
      <c r="F117">
        <f t="shared" si="3"/>
        <v>50.68</v>
      </c>
      <c r="G117" t="s">
        <v>776</v>
      </c>
    </row>
    <row r="118" spans="2:7" x14ac:dyDescent="0.15">
      <c r="B118" s="4" t="s">
        <v>667</v>
      </c>
      <c r="C118" s="1">
        <v>52</v>
      </c>
      <c r="D118" s="7">
        <v>1.0798611111111111E-2</v>
      </c>
      <c r="E118" s="3" t="s">
        <v>8</v>
      </c>
      <c r="F118">
        <f t="shared" si="3"/>
        <v>50.477999999999994</v>
      </c>
      <c r="G118" t="s">
        <v>776</v>
      </c>
    </row>
    <row r="119" spans="2:7" x14ac:dyDescent="0.15">
      <c r="B119" s="4" t="s">
        <v>715</v>
      </c>
      <c r="C119" s="1">
        <v>53</v>
      </c>
      <c r="D119" s="7">
        <v>1.0868055555555556E-2</v>
      </c>
      <c r="E119" s="3" t="s">
        <v>10</v>
      </c>
      <c r="F119">
        <f t="shared" si="3"/>
        <v>50.235999999999997</v>
      </c>
      <c r="G119" t="s">
        <v>776</v>
      </c>
    </row>
    <row r="120" spans="2:7" x14ac:dyDescent="0.15">
      <c r="B120" s="4" t="s">
        <v>730</v>
      </c>
      <c r="C120" s="1">
        <v>54</v>
      </c>
      <c r="D120" s="7">
        <v>1.087962962962963E-2</v>
      </c>
      <c r="E120" s="3" t="s">
        <v>19</v>
      </c>
      <c r="F120">
        <f t="shared" si="3"/>
        <v>50.195999999999998</v>
      </c>
      <c r="G120" t="s">
        <v>776</v>
      </c>
    </row>
    <row r="121" spans="2:7" x14ac:dyDescent="0.15">
      <c r="B121" s="4" t="s">
        <v>538</v>
      </c>
      <c r="C121" s="1">
        <v>54</v>
      </c>
      <c r="D121" s="7">
        <v>1.087962962962963E-2</v>
      </c>
      <c r="E121" s="3" t="s">
        <v>10</v>
      </c>
      <c r="F121">
        <f t="shared" si="3"/>
        <v>50.195999999999998</v>
      </c>
      <c r="G121" t="s">
        <v>776</v>
      </c>
    </row>
    <row r="122" spans="2:7" x14ac:dyDescent="0.15">
      <c r="B122" s="4" t="s">
        <v>573</v>
      </c>
      <c r="C122" s="1">
        <v>56</v>
      </c>
      <c r="D122" s="7">
        <v>1.1018518518518518E-2</v>
      </c>
      <c r="E122" s="3" t="s">
        <v>27</v>
      </c>
      <c r="F122">
        <f t="shared" si="3"/>
        <v>49.711999999999996</v>
      </c>
      <c r="G122" t="s">
        <v>776</v>
      </c>
    </row>
    <row r="123" spans="2:7" x14ac:dyDescent="0.15">
      <c r="B123" s="4" t="s">
        <v>76</v>
      </c>
      <c r="C123" s="1">
        <v>57</v>
      </c>
      <c r="D123" s="7">
        <v>1.1168981481481481E-2</v>
      </c>
      <c r="E123" s="3" t="s">
        <v>9</v>
      </c>
      <c r="F123">
        <f t="shared" si="3"/>
        <v>49.186999999999998</v>
      </c>
      <c r="G123" t="s">
        <v>776</v>
      </c>
    </row>
    <row r="124" spans="2:7" x14ac:dyDescent="0.15">
      <c r="B124" s="4" t="s">
        <v>732</v>
      </c>
      <c r="C124" s="1">
        <v>58</v>
      </c>
      <c r="D124" s="7">
        <v>1.1180555555555556E-2</v>
      </c>
      <c r="E124" s="3" t="s">
        <v>8</v>
      </c>
      <c r="F124">
        <f t="shared" si="3"/>
        <v>49.146999999999998</v>
      </c>
      <c r="G124" t="s">
        <v>776</v>
      </c>
    </row>
    <row r="125" spans="2:7" x14ac:dyDescent="0.15">
      <c r="B125" s="4" t="s">
        <v>88</v>
      </c>
      <c r="C125" s="1">
        <v>59</v>
      </c>
      <c r="D125" s="7">
        <v>1.1273148148148148E-2</v>
      </c>
      <c r="E125" s="3" t="s">
        <v>29</v>
      </c>
      <c r="F125">
        <f t="shared" si="3"/>
        <v>48.823999999999998</v>
      </c>
      <c r="G125" t="s">
        <v>776</v>
      </c>
    </row>
    <row r="126" spans="2:7" x14ac:dyDescent="0.15">
      <c r="B126" s="4" t="s">
        <v>636</v>
      </c>
      <c r="C126" s="1">
        <v>60</v>
      </c>
      <c r="D126" s="7">
        <v>1.1319444444444444E-2</v>
      </c>
      <c r="E126" s="3" t="s">
        <v>21</v>
      </c>
      <c r="F126">
        <f t="shared" si="3"/>
        <v>48.661999999999999</v>
      </c>
      <c r="G126" t="s">
        <v>776</v>
      </c>
    </row>
    <row r="127" spans="2:7" x14ac:dyDescent="0.15">
      <c r="B127" s="4" t="s">
        <v>424</v>
      </c>
      <c r="C127" s="1">
        <v>61</v>
      </c>
      <c r="D127" s="7">
        <v>1.1342592592592592E-2</v>
      </c>
      <c r="E127" s="3" t="s">
        <v>5</v>
      </c>
      <c r="F127">
        <f t="shared" si="3"/>
        <v>48.582000000000001</v>
      </c>
      <c r="G127" t="s">
        <v>776</v>
      </c>
    </row>
    <row r="128" spans="2:7" x14ac:dyDescent="0.15">
      <c r="B128" s="4" t="s">
        <v>772</v>
      </c>
      <c r="C128" s="1">
        <v>62</v>
      </c>
      <c r="D128" s="7">
        <v>1.136574074074074E-2</v>
      </c>
      <c r="E128" s="3" t="s">
        <v>770</v>
      </c>
      <c r="F128">
        <f t="shared" si="3"/>
        <v>48.500999999999998</v>
      </c>
      <c r="G128" t="s">
        <v>776</v>
      </c>
    </row>
    <row r="129" spans="2:7" x14ac:dyDescent="0.15">
      <c r="B129" s="4" t="s">
        <v>660</v>
      </c>
      <c r="C129" s="1">
        <v>63</v>
      </c>
      <c r="D129" s="7">
        <v>1.1388888888888888E-2</v>
      </c>
      <c r="E129" s="3" t="s">
        <v>7</v>
      </c>
      <c r="F129">
        <f t="shared" si="3"/>
        <v>48.419999999999995</v>
      </c>
      <c r="G129" t="s">
        <v>776</v>
      </c>
    </row>
    <row r="130" spans="2:7" x14ac:dyDescent="0.15">
      <c r="B130" s="4" t="s">
        <v>122</v>
      </c>
      <c r="C130" s="1">
        <v>64</v>
      </c>
      <c r="D130" s="7">
        <v>1.1412037037037038E-2</v>
      </c>
      <c r="E130" s="3" t="s">
        <v>9</v>
      </c>
      <c r="F130">
        <f t="shared" si="3"/>
        <v>48.338999999999999</v>
      </c>
      <c r="G130" t="s">
        <v>776</v>
      </c>
    </row>
    <row r="131" spans="2:7" x14ac:dyDescent="0.15">
      <c r="B131" s="4" t="s">
        <v>91</v>
      </c>
      <c r="C131" s="1">
        <v>65</v>
      </c>
      <c r="D131" s="7">
        <v>1.1608796296296296E-2</v>
      </c>
      <c r="E131" s="3" t="s">
        <v>9</v>
      </c>
      <c r="F131">
        <f t="shared" si="3"/>
        <v>47.652999999999999</v>
      </c>
      <c r="G131" t="s">
        <v>776</v>
      </c>
    </row>
    <row r="132" spans="2:7" x14ac:dyDescent="0.15">
      <c r="B132" s="4" t="s">
        <v>409</v>
      </c>
      <c r="C132" s="1">
        <v>66</v>
      </c>
      <c r="D132" s="7">
        <v>1.1840277777777778E-2</v>
      </c>
      <c r="E132" s="3" t="s">
        <v>14</v>
      </c>
      <c r="F132">
        <f t="shared" si="3"/>
        <v>46.845999999999997</v>
      </c>
      <c r="G132" t="s">
        <v>776</v>
      </c>
    </row>
    <row r="133" spans="2:7" x14ac:dyDescent="0.15">
      <c r="B133" s="4" t="s">
        <v>674</v>
      </c>
      <c r="C133" s="1">
        <v>67</v>
      </c>
      <c r="D133" s="7">
        <v>1.1875000000000002E-2</v>
      </c>
      <c r="E133" s="3" t="s">
        <v>21</v>
      </c>
      <c r="F133">
        <f t="shared" ref="F133:F196" si="4">ROUNDUP( (VLOOKUP(G133,$K$5:$N$9,2,FALSE) - D133) * 10 / VLOOKUP(G133,$K$5:$N$9,3,FALSE)+50,3)</f>
        <v>46.724999999999994</v>
      </c>
      <c r="G133" t="s">
        <v>776</v>
      </c>
    </row>
    <row r="134" spans="2:7" x14ac:dyDescent="0.15">
      <c r="B134" s="4" t="s">
        <v>716</v>
      </c>
      <c r="C134" s="1">
        <v>68</v>
      </c>
      <c r="D134" s="7">
        <v>1.1944444444444445E-2</v>
      </c>
      <c r="E134" s="3" t="s">
        <v>684</v>
      </c>
      <c r="F134">
        <f t="shared" si="4"/>
        <v>46.482999999999997</v>
      </c>
      <c r="G134" t="s">
        <v>776</v>
      </c>
    </row>
    <row r="135" spans="2:7" x14ac:dyDescent="0.15">
      <c r="B135" s="4" t="s">
        <v>658</v>
      </c>
      <c r="C135" s="1">
        <v>69</v>
      </c>
      <c r="D135" s="7">
        <v>1.1990740740740739E-2</v>
      </c>
      <c r="E135" s="3" t="s">
        <v>615</v>
      </c>
      <c r="F135">
        <f t="shared" si="4"/>
        <v>46.320999999999998</v>
      </c>
      <c r="G135" t="s">
        <v>776</v>
      </c>
    </row>
    <row r="136" spans="2:7" x14ac:dyDescent="0.15">
      <c r="B136" s="4" t="s">
        <v>743</v>
      </c>
      <c r="C136" s="1">
        <v>70</v>
      </c>
      <c r="D136" s="7">
        <v>1.2233796296296296E-2</v>
      </c>
      <c r="E136" s="3" t="s">
        <v>27</v>
      </c>
      <c r="F136">
        <f t="shared" si="4"/>
        <v>45.473999999999997</v>
      </c>
      <c r="G136" t="s">
        <v>776</v>
      </c>
    </row>
    <row r="137" spans="2:7" x14ac:dyDescent="0.15">
      <c r="B137" s="4" t="s">
        <v>619</v>
      </c>
      <c r="C137" s="1">
        <v>71</v>
      </c>
      <c r="D137" s="7">
        <v>1.2256944444444444E-2</v>
      </c>
      <c r="E137" s="3" t="s">
        <v>8</v>
      </c>
      <c r="F137">
        <f t="shared" si="4"/>
        <v>45.393000000000001</v>
      </c>
      <c r="G137" t="s">
        <v>776</v>
      </c>
    </row>
    <row r="138" spans="2:7" x14ac:dyDescent="0.15">
      <c r="B138" s="4" t="s">
        <v>710</v>
      </c>
      <c r="C138" s="1">
        <v>72</v>
      </c>
      <c r="D138" s="7">
        <v>1.2268518518518519E-2</v>
      </c>
      <c r="E138" s="3" t="s">
        <v>10</v>
      </c>
      <c r="F138">
        <f t="shared" si="4"/>
        <v>45.352999999999994</v>
      </c>
      <c r="G138" t="s">
        <v>776</v>
      </c>
    </row>
    <row r="139" spans="2:7" x14ac:dyDescent="0.15">
      <c r="B139" s="4" t="s">
        <v>631</v>
      </c>
      <c r="C139" s="1">
        <v>73</v>
      </c>
      <c r="D139" s="7">
        <v>1.2465277777777777E-2</v>
      </c>
      <c r="E139" s="3" t="s">
        <v>19</v>
      </c>
      <c r="F139">
        <f t="shared" si="4"/>
        <v>44.666999999999994</v>
      </c>
      <c r="G139" t="s">
        <v>776</v>
      </c>
    </row>
    <row r="140" spans="2:7" x14ac:dyDescent="0.15">
      <c r="B140" s="4" t="s">
        <v>592</v>
      </c>
      <c r="C140" s="1">
        <v>74</v>
      </c>
      <c r="D140" s="7">
        <v>1.2488425925925925E-2</v>
      </c>
      <c r="E140" s="3" t="s">
        <v>555</v>
      </c>
      <c r="F140">
        <f t="shared" si="4"/>
        <v>44.585999999999999</v>
      </c>
      <c r="G140" t="s">
        <v>776</v>
      </c>
    </row>
    <row r="141" spans="2:7" x14ac:dyDescent="0.15">
      <c r="B141" s="4" t="s">
        <v>78</v>
      </c>
      <c r="C141" s="1">
        <v>75</v>
      </c>
      <c r="D141" s="7">
        <v>1.2800925925925926E-2</v>
      </c>
      <c r="E141" s="3" t="s">
        <v>9</v>
      </c>
      <c r="F141">
        <f t="shared" si="4"/>
        <v>43.495999999999995</v>
      </c>
      <c r="G141" t="s">
        <v>776</v>
      </c>
    </row>
    <row r="142" spans="2:7" x14ac:dyDescent="0.15">
      <c r="B142" s="4" t="s">
        <v>761</v>
      </c>
      <c r="C142" s="1">
        <v>76</v>
      </c>
      <c r="D142" s="7">
        <v>1.2824074074074073E-2</v>
      </c>
      <c r="E142" s="3" t="s">
        <v>7</v>
      </c>
      <c r="F142">
        <f t="shared" si="4"/>
        <v>43.415999999999997</v>
      </c>
      <c r="G142" t="s">
        <v>776</v>
      </c>
    </row>
    <row r="143" spans="2:7" x14ac:dyDescent="0.15">
      <c r="B143" s="4" t="s">
        <v>583</v>
      </c>
      <c r="C143" s="1">
        <v>77</v>
      </c>
      <c r="D143" s="7">
        <v>1.2870370370370372E-2</v>
      </c>
      <c r="E143" s="3" t="s">
        <v>13</v>
      </c>
      <c r="F143">
        <f t="shared" si="4"/>
        <v>43.253999999999998</v>
      </c>
      <c r="G143" t="s">
        <v>776</v>
      </c>
    </row>
    <row r="144" spans="2:7" x14ac:dyDescent="0.15">
      <c r="B144" s="4" t="s">
        <v>546</v>
      </c>
      <c r="C144" s="1">
        <v>78</v>
      </c>
      <c r="D144" s="7">
        <v>1.3414351851851851E-2</v>
      </c>
      <c r="E144" s="3" t="s">
        <v>16</v>
      </c>
      <c r="F144">
        <f t="shared" si="4"/>
        <v>41.356999999999999</v>
      </c>
      <c r="G144" t="s">
        <v>776</v>
      </c>
    </row>
    <row r="145" spans="2:7" x14ac:dyDescent="0.15">
      <c r="B145" s="4" t="s">
        <v>680</v>
      </c>
      <c r="C145" s="1">
        <v>79</v>
      </c>
      <c r="D145" s="7">
        <v>1.3564814814814816E-2</v>
      </c>
      <c r="E145" s="3" t="s">
        <v>18</v>
      </c>
      <c r="F145">
        <f t="shared" si="4"/>
        <v>40.832999999999998</v>
      </c>
      <c r="G145" t="s">
        <v>776</v>
      </c>
    </row>
    <row r="146" spans="2:7" x14ac:dyDescent="0.15">
      <c r="B146" s="4" t="s">
        <v>755</v>
      </c>
      <c r="C146" s="1">
        <v>80</v>
      </c>
      <c r="D146" s="7">
        <v>1.3819444444444445E-2</v>
      </c>
      <c r="E146" s="3" t="s">
        <v>242</v>
      </c>
      <c r="F146">
        <f t="shared" si="4"/>
        <v>39.945</v>
      </c>
      <c r="G146" t="s">
        <v>776</v>
      </c>
    </row>
    <row r="147" spans="2:7" x14ac:dyDescent="0.15">
      <c r="B147" s="4" t="s">
        <v>599</v>
      </c>
      <c r="C147" s="1">
        <v>81</v>
      </c>
      <c r="D147" s="7">
        <v>1.4131944444444445E-2</v>
      </c>
      <c r="E147" s="3" t="s">
        <v>14</v>
      </c>
      <c r="F147">
        <f t="shared" si="4"/>
        <v>38.854999999999997</v>
      </c>
      <c r="G147" t="s">
        <v>776</v>
      </c>
    </row>
    <row r="148" spans="2:7" x14ac:dyDescent="0.15">
      <c r="B148" s="4" t="s">
        <v>738</v>
      </c>
      <c r="C148" s="1">
        <v>82</v>
      </c>
      <c r="D148" s="7">
        <v>1.5208333333333332E-2</v>
      </c>
      <c r="E148" s="3" t="s">
        <v>18</v>
      </c>
      <c r="F148">
        <f t="shared" si="4"/>
        <v>35.101999999999997</v>
      </c>
      <c r="G148" t="s">
        <v>776</v>
      </c>
    </row>
    <row r="149" spans="2:7" x14ac:dyDescent="0.15">
      <c r="B149" s="4" t="s">
        <v>66</v>
      </c>
      <c r="C149" s="1">
        <v>83</v>
      </c>
      <c r="D149" s="7">
        <v>1.6134259259259261E-2</v>
      </c>
      <c r="E149" s="3" t="s">
        <v>9</v>
      </c>
      <c r="F149">
        <f t="shared" si="4"/>
        <v>31.873000000000001</v>
      </c>
      <c r="G149" t="s">
        <v>776</v>
      </c>
    </row>
    <row r="150" spans="2:7" x14ac:dyDescent="0.15">
      <c r="B150" s="4" t="s">
        <v>741</v>
      </c>
      <c r="C150" s="1">
        <v>84</v>
      </c>
      <c r="D150" s="7">
        <v>1.622685185185185E-2</v>
      </c>
      <c r="E150" s="3" t="s">
        <v>14</v>
      </c>
      <c r="F150">
        <f t="shared" si="4"/>
        <v>31.55</v>
      </c>
      <c r="G150" t="s">
        <v>776</v>
      </c>
    </row>
    <row r="151" spans="2:7" x14ac:dyDescent="0.15">
      <c r="B151" s="4" t="s">
        <v>765</v>
      </c>
      <c r="C151" s="1">
        <v>85</v>
      </c>
      <c r="D151" s="7">
        <v>1.653935185185185E-2</v>
      </c>
      <c r="E151" s="3" t="s">
        <v>14</v>
      </c>
      <c r="F151">
        <f t="shared" si="4"/>
        <v>30.461000000000002</v>
      </c>
      <c r="G151" t="s">
        <v>776</v>
      </c>
    </row>
    <row r="152" spans="2:7" x14ac:dyDescent="0.15">
      <c r="B152" s="4" t="s">
        <v>739</v>
      </c>
      <c r="C152" s="1">
        <v>86</v>
      </c>
      <c r="D152" s="7">
        <v>1.8356481481481481E-2</v>
      </c>
      <c r="E152" s="3" t="s">
        <v>616</v>
      </c>
      <c r="F152">
        <f t="shared" si="4"/>
        <v>24.124000000000002</v>
      </c>
      <c r="G152" t="s">
        <v>776</v>
      </c>
    </row>
    <row r="153" spans="2:7" x14ac:dyDescent="0.15">
      <c r="B153" s="4" t="s">
        <v>707</v>
      </c>
      <c r="C153" s="1">
        <v>87</v>
      </c>
      <c r="D153" s="7">
        <v>1.9675925925925927E-2</v>
      </c>
      <c r="E153" s="3" t="s">
        <v>10</v>
      </c>
      <c r="F153">
        <f t="shared" si="4"/>
        <v>19.524000000000001</v>
      </c>
      <c r="G153" t="s">
        <v>776</v>
      </c>
    </row>
    <row r="154" spans="2:7" x14ac:dyDescent="0.15">
      <c r="B154" s="4" t="s">
        <v>754</v>
      </c>
      <c r="C154" s="1"/>
      <c r="D154" s="7">
        <v>2.6388888888888889E-2</v>
      </c>
      <c r="E154" s="3" t="s">
        <v>8</v>
      </c>
      <c r="F154">
        <f t="shared" si="4"/>
        <v>-3.8849999999999998</v>
      </c>
      <c r="G154" t="s">
        <v>776</v>
      </c>
    </row>
    <row r="155" spans="2:7" x14ac:dyDescent="0.15">
      <c r="B155" s="4" t="s">
        <v>562</v>
      </c>
      <c r="C155" s="1"/>
      <c r="D155" s="3" t="s">
        <v>22</v>
      </c>
      <c r="E155" s="3" t="s">
        <v>8</v>
      </c>
      <c r="F155">
        <v>0</v>
      </c>
      <c r="G155" t="s">
        <v>776</v>
      </c>
    </row>
    <row r="156" spans="2:7" x14ac:dyDescent="0.15">
      <c r="B156" s="4" t="s">
        <v>720</v>
      </c>
      <c r="C156" s="1"/>
      <c r="D156" s="3" t="s">
        <v>22</v>
      </c>
      <c r="E156" s="3" t="s">
        <v>10</v>
      </c>
      <c r="F156">
        <f>F155</f>
        <v>0</v>
      </c>
      <c r="G156" t="s">
        <v>776</v>
      </c>
    </row>
    <row r="157" spans="2:7" x14ac:dyDescent="0.15">
      <c r="B157" s="4" t="s">
        <v>565</v>
      </c>
      <c r="C157" s="1"/>
      <c r="D157" s="3" t="s">
        <v>22</v>
      </c>
      <c r="E157" s="3" t="s">
        <v>8</v>
      </c>
      <c r="F157">
        <f t="shared" ref="F157:F167" si="5">F156</f>
        <v>0</v>
      </c>
      <c r="G157" t="s">
        <v>776</v>
      </c>
    </row>
    <row r="158" spans="2:7" x14ac:dyDescent="0.15">
      <c r="B158" s="4" t="s">
        <v>422</v>
      </c>
      <c r="C158" s="1"/>
      <c r="D158" s="3" t="s">
        <v>22</v>
      </c>
      <c r="E158" s="3" t="s">
        <v>242</v>
      </c>
      <c r="F158">
        <f t="shared" si="5"/>
        <v>0</v>
      </c>
      <c r="G158" t="s">
        <v>776</v>
      </c>
    </row>
    <row r="159" spans="2:7" x14ac:dyDescent="0.15">
      <c r="B159" s="4" t="s">
        <v>664</v>
      </c>
      <c r="C159" s="1"/>
      <c r="D159" s="3" t="s">
        <v>22</v>
      </c>
      <c r="E159" s="3" t="s">
        <v>6</v>
      </c>
      <c r="F159">
        <f t="shared" si="5"/>
        <v>0</v>
      </c>
      <c r="G159" t="s">
        <v>776</v>
      </c>
    </row>
    <row r="160" spans="2:7" x14ac:dyDescent="0.15">
      <c r="B160" s="4" t="s">
        <v>713</v>
      </c>
      <c r="C160" s="1"/>
      <c r="D160" s="3" t="s">
        <v>22</v>
      </c>
      <c r="E160" s="3" t="s">
        <v>8</v>
      </c>
      <c r="F160">
        <f t="shared" si="5"/>
        <v>0</v>
      </c>
      <c r="G160" t="s">
        <v>776</v>
      </c>
    </row>
    <row r="161" spans="2:7" x14ac:dyDescent="0.15">
      <c r="B161" s="4" t="s">
        <v>749</v>
      </c>
      <c r="C161" s="1"/>
      <c r="D161" s="3" t="s">
        <v>22</v>
      </c>
      <c r="E161" s="3" t="s">
        <v>745</v>
      </c>
      <c r="F161">
        <f t="shared" si="5"/>
        <v>0</v>
      </c>
      <c r="G161" t="s">
        <v>776</v>
      </c>
    </row>
    <row r="162" spans="2:7" x14ac:dyDescent="0.15">
      <c r="B162" s="4" t="s">
        <v>421</v>
      </c>
      <c r="C162" s="1"/>
      <c r="D162" s="3" t="s">
        <v>22</v>
      </c>
      <c r="E162" s="3" t="s">
        <v>683</v>
      </c>
      <c r="F162">
        <f t="shared" si="5"/>
        <v>0</v>
      </c>
      <c r="G162" t="s">
        <v>776</v>
      </c>
    </row>
    <row r="163" spans="2:7" x14ac:dyDescent="0.15">
      <c r="B163" s="4" t="s">
        <v>706</v>
      </c>
      <c r="C163" s="1"/>
      <c r="D163" s="3" t="s">
        <v>22</v>
      </c>
      <c r="E163" s="3" t="s">
        <v>554</v>
      </c>
      <c r="F163">
        <f t="shared" si="5"/>
        <v>0</v>
      </c>
      <c r="G163" t="s">
        <v>776</v>
      </c>
    </row>
    <row r="164" spans="2:7" x14ac:dyDescent="0.15">
      <c r="B164" s="4" t="s">
        <v>201</v>
      </c>
      <c r="C164" s="1"/>
      <c r="D164" s="3" t="s">
        <v>22</v>
      </c>
      <c r="E164" s="3" t="s">
        <v>7</v>
      </c>
      <c r="F164">
        <f t="shared" si="5"/>
        <v>0</v>
      </c>
      <c r="G164" t="s">
        <v>776</v>
      </c>
    </row>
    <row r="165" spans="2:7" x14ac:dyDescent="0.15">
      <c r="B165" s="4" t="s">
        <v>687</v>
      </c>
      <c r="C165" s="1"/>
      <c r="D165" s="3" t="s">
        <v>22</v>
      </c>
      <c r="E165" s="3" t="s">
        <v>17</v>
      </c>
      <c r="F165">
        <f t="shared" si="5"/>
        <v>0</v>
      </c>
      <c r="G165" t="s">
        <v>776</v>
      </c>
    </row>
    <row r="166" spans="2:7" x14ac:dyDescent="0.15">
      <c r="B166" s="4" t="s">
        <v>199</v>
      </c>
      <c r="C166" s="1"/>
      <c r="D166" s="3" t="s">
        <v>22</v>
      </c>
      <c r="E166" s="3" t="s">
        <v>14</v>
      </c>
      <c r="F166">
        <f t="shared" si="5"/>
        <v>0</v>
      </c>
      <c r="G166" t="s">
        <v>776</v>
      </c>
    </row>
    <row r="167" spans="2:7" x14ac:dyDescent="0.15">
      <c r="B167" s="4" t="s">
        <v>569</v>
      </c>
      <c r="C167" s="1"/>
      <c r="D167" s="3" t="s">
        <v>22</v>
      </c>
      <c r="E167" s="3" t="s">
        <v>8</v>
      </c>
      <c r="F167">
        <f t="shared" si="5"/>
        <v>0</v>
      </c>
      <c r="G167" t="s">
        <v>776</v>
      </c>
    </row>
    <row r="168" spans="2:7" x14ac:dyDescent="0.15">
      <c r="B168" s="4" t="s">
        <v>197</v>
      </c>
      <c r="C168" s="1">
        <v>1</v>
      </c>
      <c r="D168" s="7">
        <v>8.564814814814815E-3</v>
      </c>
      <c r="E168" s="3" t="s">
        <v>12</v>
      </c>
      <c r="F168">
        <f t="shared" si="4"/>
        <v>64.317999999999998</v>
      </c>
      <c r="G168" t="s">
        <v>779</v>
      </c>
    </row>
    <row r="169" spans="2:7" x14ac:dyDescent="0.15">
      <c r="B169" s="4" t="s">
        <v>686</v>
      </c>
      <c r="C169" s="1">
        <v>2</v>
      </c>
      <c r="D169" s="7">
        <v>8.7499999999999991E-3</v>
      </c>
      <c r="E169" s="3" t="s">
        <v>8</v>
      </c>
      <c r="F169">
        <f t="shared" si="4"/>
        <v>63.634</v>
      </c>
      <c r="G169" t="s">
        <v>779</v>
      </c>
    </row>
    <row r="170" spans="2:7" x14ac:dyDescent="0.15">
      <c r="B170" s="4" t="s">
        <v>200</v>
      </c>
      <c r="C170" s="1">
        <v>3</v>
      </c>
      <c r="D170" s="7">
        <v>8.819444444444444E-3</v>
      </c>
      <c r="E170" s="3" t="s">
        <v>8</v>
      </c>
      <c r="F170">
        <f t="shared" si="4"/>
        <v>63.376999999999995</v>
      </c>
      <c r="G170" t="s">
        <v>778</v>
      </c>
    </row>
    <row r="171" spans="2:7" x14ac:dyDescent="0.15">
      <c r="B171" s="4" t="s">
        <v>280</v>
      </c>
      <c r="C171" s="1">
        <v>3</v>
      </c>
      <c r="D171" s="7">
        <v>8.819444444444444E-3</v>
      </c>
      <c r="E171" s="3" t="s">
        <v>8</v>
      </c>
      <c r="F171">
        <f t="shared" si="4"/>
        <v>63.376999999999995</v>
      </c>
      <c r="G171" t="s">
        <v>778</v>
      </c>
    </row>
    <row r="172" spans="2:7" x14ac:dyDescent="0.15">
      <c r="B172" s="4" t="s">
        <v>208</v>
      </c>
      <c r="C172" s="1">
        <v>5</v>
      </c>
      <c r="D172" s="7">
        <v>9.0393518518518522E-3</v>
      </c>
      <c r="E172" s="3" t="s">
        <v>7</v>
      </c>
      <c r="F172">
        <f t="shared" si="4"/>
        <v>62.564</v>
      </c>
      <c r="G172" t="s">
        <v>778</v>
      </c>
    </row>
    <row r="173" spans="2:7" x14ac:dyDescent="0.15">
      <c r="B173" s="4" t="s">
        <v>71</v>
      </c>
      <c r="C173" s="1">
        <v>6</v>
      </c>
      <c r="D173" s="7">
        <v>9.1087962962962971E-3</v>
      </c>
      <c r="E173" s="3" t="s">
        <v>9</v>
      </c>
      <c r="F173">
        <f t="shared" si="4"/>
        <v>62.306999999999995</v>
      </c>
      <c r="G173" t="s">
        <v>778</v>
      </c>
    </row>
    <row r="174" spans="2:7" x14ac:dyDescent="0.15">
      <c r="B174" s="4" t="s">
        <v>333</v>
      </c>
      <c r="C174" s="1">
        <v>7</v>
      </c>
      <c r="D174" s="7">
        <v>9.2708333333333341E-3</v>
      </c>
      <c r="E174" s="3" t="s">
        <v>18</v>
      </c>
      <c r="F174">
        <f t="shared" si="4"/>
        <v>61.707999999999998</v>
      </c>
      <c r="G174" t="s">
        <v>778</v>
      </c>
    </row>
    <row r="175" spans="2:7" x14ac:dyDescent="0.15">
      <c r="B175" s="4" t="s">
        <v>560</v>
      </c>
      <c r="C175" s="1">
        <v>8</v>
      </c>
      <c r="D175" s="7">
        <v>9.2939814814814812E-3</v>
      </c>
      <c r="E175" s="3" t="s">
        <v>6</v>
      </c>
      <c r="F175">
        <f t="shared" si="4"/>
        <v>61.622999999999998</v>
      </c>
      <c r="G175" t="s">
        <v>778</v>
      </c>
    </row>
    <row r="176" spans="2:7" x14ac:dyDescent="0.15">
      <c r="B176" s="4" t="s">
        <v>123</v>
      </c>
      <c r="C176" s="1">
        <v>9</v>
      </c>
      <c r="D176" s="7">
        <v>9.5370370370370366E-3</v>
      </c>
      <c r="E176" s="3" t="s">
        <v>9</v>
      </c>
      <c r="F176">
        <f t="shared" si="4"/>
        <v>60.723999999999997</v>
      </c>
      <c r="G176" t="s">
        <v>778</v>
      </c>
    </row>
    <row r="177" spans="2:7" x14ac:dyDescent="0.15">
      <c r="B177" s="4" t="s">
        <v>202</v>
      </c>
      <c r="C177" s="1">
        <v>10</v>
      </c>
      <c r="D177" s="7">
        <v>9.6643518518518511E-3</v>
      </c>
      <c r="E177" s="3" t="s">
        <v>7</v>
      </c>
      <c r="F177">
        <f t="shared" si="4"/>
        <v>60.253</v>
      </c>
      <c r="G177" t="s">
        <v>778</v>
      </c>
    </row>
    <row r="178" spans="2:7" x14ac:dyDescent="0.15">
      <c r="B178" s="4" t="s">
        <v>323</v>
      </c>
      <c r="C178" s="1">
        <v>11</v>
      </c>
      <c r="D178" s="7">
        <v>9.6759259259259264E-3</v>
      </c>
      <c r="E178" s="3" t="s">
        <v>18</v>
      </c>
      <c r="F178">
        <f t="shared" si="4"/>
        <v>60.210999999999999</v>
      </c>
      <c r="G178" t="s">
        <v>778</v>
      </c>
    </row>
    <row r="179" spans="2:7" x14ac:dyDescent="0.15">
      <c r="B179" s="4" t="s">
        <v>567</v>
      </c>
      <c r="C179" s="1">
        <v>12</v>
      </c>
      <c r="D179" s="7">
        <v>9.780092592592592E-3</v>
      </c>
      <c r="E179" s="3" t="s">
        <v>4</v>
      </c>
      <c r="F179">
        <f t="shared" si="4"/>
        <v>59.826000000000001</v>
      </c>
      <c r="G179" t="s">
        <v>778</v>
      </c>
    </row>
    <row r="180" spans="2:7" x14ac:dyDescent="0.15">
      <c r="B180" s="4" t="s">
        <v>640</v>
      </c>
      <c r="C180" s="1">
        <v>13</v>
      </c>
      <c r="D180" s="7">
        <v>9.8379629629629633E-3</v>
      </c>
      <c r="E180" s="3" t="s">
        <v>27</v>
      </c>
      <c r="F180">
        <f t="shared" si="4"/>
        <v>59.611999999999995</v>
      </c>
      <c r="G180" t="s">
        <v>778</v>
      </c>
    </row>
    <row r="181" spans="2:7" x14ac:dyDescent="0.15">
      <c r="B181" s="4" t="s">
        <v>528</v>
      </c>
      <c r="C181" s="1">
        <v>14</v>
      </c>
      <c r="D181" s="7">
        <v>9.9305555555555553E-3</v>
      </c>
      <c r="E181" s="3" t="s">
        <v>16</v>
      </c>
      <c r="F181">
        <f t="shared" si="4"/>
        <v>59.268999999999998</v>
      </c>
      <c r="G181" t="s">
        <v>778</v>
      </c>
    </row>
    <row r="182" spans="2:7" x14ac:dyDescent="0.15">
      <c r="B182" s="4" t="s">
        <v>224</v>
      </c>
      <c r="C182" s="1">
        <v>15</v>
      </c>
      <c r="D182" s="7">
        <v>1.0138888888888888E-2</v>
      </c>
      <c r="E182" s="3" t="s">
        <v>7</v>
      </c>
      <c r="F182">
        <f t="shared" si="4"/>
        <v>58.498999999999995</v>
      </c>
      <c r="G182" t="s">
        <v>778</v>
      </c>
    </row>
    <row r="183" spans="2:7" x14ac:dyDescent="0.15">
      <c r="B183" s="4" t="s">
        <v>649</v>
      </c>
      <c r="C183" s="1">
        <v>16</v>
      </c>
      <c r="D183" s="7">
        <v>1.0162037037037037E-2</v>
      </c>
      <c r="E183" s="3" t="s">
        <v>19</v>
      </c>
      <c r="F183">
        <f t="shared" si="4"/>
        <v>58.413999999999994</v>
      </c>
      <c r="G183" t="s">
        <v>778</v>
      </c>
    </row>
    <row r="184" spans="2:7" x14ac:dyDescent="0.15">
      <c r="B184" s="4" t="s">
        <v>647</v>
      </c>
      <c r="C184" s="1">
        <v>17</v>
      </c>
      <c r="D184" s="7">
        <v>1.0277777777777778E-2</v>
      </c>
      <c r="E184" s="3" t="s">
        <v>5</v>
      </c>
      <c r="F184">
        <f t="shared" si="4"/>
        <v>57.985999999999997</v>
      </c>
      <c r="G184" t="s">
        <v>778</v>
      </c>
    </row>
    <row r="185" spans="2:7" x14ac:dyDescent="0.15">
      <c r="B185" s="4" t="s">
        <v>629</v>
      </c>
      <c r="C185" s="1">
        <v>18</v>
      </c>
      <c r="D185" s="7">
        <v>1.0416666666666666E-2</v>
      </c>
      <c r="E185" s="3" t="s">
        <v>19</v>
      </c>
      <c r="F185">
        <f t="shared" si="4"/>
        <v>57.471999999999994</v>
      </c>
      <c r="G185" t="s">
        <v>778</v>
      </c>
    </row>
    <row r="186" spans="2:7" x14ac:dyDescent="0.15">
      <c r="B186" s="4" t="s">
        <v>504</v>
      </c>
      <c r="C186" s="1">
        <v>19</v>
      </c>
      <c r="D186" s="7">
        <v>1.0706018518518517E-2</v>
      </c>
      <c r="E186" s="3" t="s">
        <v>10</v>
      </c>
      <c r="F186">
        <f t="shared" si="4"/>
        <v>56.402999999999999</v>
      </c>
      <c r="G186" t="s">
        <v>778</v>
      </c>
    </row>
    <row r="187" spans="2:7" x14ac:dyDescent="0.15">
      <c r="B187" s="4" t="s">
        <v>284</v>
      </c>
      <c r="C187" s="1">
        <v>20</v>
      </c>
      <c r="D187" s="7">
        <v>1.0763888888888891E-2</v>
      </c>
      <c r="E187" s="3" t="s">
        <v>242</v>
      </c>
      <c r="F187">
        <f t="shared" si="4"/>
        <v>56.189</v>
      </c>
      <c r="G187" t="s">
        <v>778</v>
      </c>
    </row>
    <row r="188" spans="2:7" x14ac:dyDescent="0.15">
      <c r="B188" s="4" t="s">
        <v>354</v>
      </c>
      <c r="C188" s="1">
        <v>21</v>
      </c>
      <c r="D188" s="7">
        <v>1.0833333333333334E-2</v>
      </c>
      <c r="E188" s="3" t="s">
        <v>16</v>
      </c>
      <c r="F188">
        <f t="shared" si="4"/>
        <v>55.931999999999995</v>
      </c>
      <c r="G188" t="s">
        <v>778</v>
      </c>
    </row>
    <row r="189" spans="2:7" x14ac:dyDescent="0.15">
      <c r="B189" s="4" t="s">
        <v>578</v>
      </c>
      <c r="C189" s="1">
        <v>22</v>
      </c>
      <c r="D189" s="7">
        <v>1.091435185185185E-2</v>
      </c>
      <c r="E189" s="3" t="s">
        <v>4</v>
      </c>
      <c r="F189">
        <f t="shared" si="4"/>
        <v>55.632999999999996</v>
      </c>
      <c r="G189" t="s">
        <v>778</v>
      </c>
    </row>
    <row r="190" spans="2:7" x14ac:dyDescent="0.15">
      <c r="B190" s="4" t="s">
        <v>748</v>
      </c>
      <c r="C190" s="1">
        <v>23</v>
      </c>
      <c r="D190" s="7">
        <v>1.0937500000000001E-2</v>
      </c>
      <c r="E190" s="3" t="s">
        <v>8</v>
      </c>
      <c r="F190">
        <f t="shared" si="4"/>
        <v>55.546999999999997</v>
      </c>
      <c r="G190" t="s">
        <v>778</v>
      </c>
    </row>
    <row r="191" spans="2:7" x14ac:dyDescent="0.15">
      <c r="B191" s="4" t="s">
        <v>747</v>
      </c>
      <c r="C191" s="1">
        <v>24</v>
      </c>
      <c r="D191" s="7">
        <v>1.1099537037037038E-2</v>
      </c>
      <c r="E191" s="3" t="s">
        <v>8</v>
      </c>
      <c r="F191">
        <f t="shared" si="4"/>
        <v>54.948</v>
      </c>
      <c r="G191" t="s">
        <v>778</v>
      </c>
    </row>
    <row r="192" spans="2:7" x14ac:dyDescent="0.15">
      <c r="B192" s="4" t="s">
        <v>646</v>
      </c>
      <c r="C192" s="1">
        <v>24</v>
      </c>
      <c r="D192" s="7">
        <v>1.1099537037037038E-2</v>
      </c>
      <c r="E192" s="3" t="s">
        <v>6</v>
      </c>
      <c r="F192">
        <f t="shared" si="4"/>
        <v>54.948</v>
      </c>
      <c r="G192" t="s">
        <v>778</v>
      </c>
    </row>
    <row r="193" spans="2:7" x14ac:dyDescent="0.15">
      <c r="B193" s="4" t="s">
        <v>568</v>
      </c>
      <c r="C193" s="1">
        <v>26</v>
      </c>
      <c r="D193" s="7">
        <v>1.1145833333333334E-2</v>
      </c>
      <c r="E193" s="3" t="s">
        <v>10</v>
      </c>
      <c r="F193">
        <f t="shared" si="4"/>
        <v>54.777000000000001</v>
      </c>
      <c r="G193" t="s">
        <v>778</v>
      </c>
    </row>
    <row r="194" spans="2:7" x14ac:dyDescent="0.15">
      <c r="B194" s="4" t="s">
        <v>594</v>
      </c>
      <c r="C194" s="1">
        <v>27</v>
      </c>
      <c r="D194" s="7">
        <v>1.1168981481481481E-2</v>
      </c>
      <c r="E194" s="3" t="s">
        <v>8</v>
      </c>
      <c r="F194">
        <f t="shared" si="4"/>
        <v>54.690999999999995</v>
      </c>
      <c r="G194" t="s">
        <v>778</v>
      </c>
    </row>
    <row r="195" spans="2:7" x14ac:dyDescent="0.15">
      <c r="B195" s="4" t="s">
        <v>119</v>
      </c>
      <c r="C195" s="1">
        <v>28</v>
      </c>
      <c r="D195" s="7">
        <v>1.1215277777777777E-2</v>
      </c>
      <c r="E195" s="3" t="s">
        <v>9</v>
      </c>
      <c r="F195">
        <f t="shared" si="4"/>
        <v>54.519999999999996</v>
      </c>
      <c r="G195" t="s">
        <v>778</v>
      </c>
    </row>
    <row r="196" spans="2:7" x14ac:dyDescent="0.15">
      <c r="B196" s="4" t="s">
        <v>639</v>
      </c>
      <c r="C196" s="1">
        <v>28</v>
      </c>
      <c r="D196" s="7">
        <v>1.1215277777777777E-2</v>
      </c>
      <c r="E196" s="3" t="s">
        <v>8</v>
      </c>
      <c r="F196">
        <f t="shared" si="4"/>
        <v>54.519999999999996</v>
      </c>
      <c r="G196" t="s">
        <v>778</v>
      </c>
    </row>
    <row r="197" spans="2:7" x14ac:dyDescent="0.15">
      <c r="B197" s="4" t="s">
        <v>677</v>
      </c>
      <c r="C197" s="1">
        <v>30</v>
      </c>
      <c r="D197" s="7">
        <v>1.1307870370370371E-2</v>
      </c>
      <c r="E197" s="3" t="s">
        <v>14</v>
      </c>
      <c r="F197">
        <f t="shared" ref="F197:F254" si="6">ROUNDUP( (VLOOKUP(G197,$K$5:$N$9,2,FALSE) - D197) * 10 / VLOOKUP(G197,$K$5:$N$9,3,FALSE)+50,3)</f>
        <v>54.177999999999997</v>
      </c>
      <c r="G197" t="s">
        <v>778</v>
      </c>
    </row>
    <row r="198" spans="2:7" x14ac:dyDescent="0.15">
      <c r="B198" s="4" t="s">
        <v>737</v>
      </c>
      <c r="C198" s="1">
        <v>31</v>
      </c>
      <c r="D198" s="7">
        <v>1.1354166666666667E-2</v>
      </c>
      <c r="E198" s="3" t="s">
        <v>10</v>
      </c>
      <c r="F198">
        <f t="shared" si="6"/>
        <v>54.006999999999998</v>
      </c>
      <c r="G198" t="s">
        <v>778</v>
      </c>
    </row>
    <row r="199" spans="2:7" x14ac:dyDescent="0.15">
      <c r="B199" s="4" t="s">
        <v>81</v>
      </c>
      <c r="C199" s="1">
        <v>32</v>
      </c>
      <c r="D199" s="7">
        <v>1.1400462962962965E-2</v>
      </c>
      <c r="E199" s="3" t="s">
        <v>9</v>
      </c>
      <c r="F199">
        <f t="shared" si="6"/>
        <v>53.835999999999999</v>
      </c>
      <c r="G199" t="s">
        <v>778</v>
      </c>
    </row>
    <row r="200" spans="2:7" x14ac:dyDescent="0.15">
      <c r="B200" s="4" t="s">
        <v>657</v>
      </c>
      <c r="C200" s="1">
        <v>33</v>
      </c>
      <c r="D200" s="7">
        <v>1.1423611111111112E-2</v>
      </c>
      <c r="E200" s="3" t="s">
        <v>21</v>
      </c>
      <c r="F200">
        <f t="shared" si="6"/>
        <v>53.75</v>
      </c>
      <c r="G200" t="s">
        <v>778</v>
      </c>
    </row>
    <row r="201" spans="2:7" x14ac:dyDescent="0.15">
      <c r="B201" s="4" t="s">
        <v>223</v>
      </c>
      <c r="C201" s="1">
        <v>34</v>
      </c>
      <c r="D201" s="7">
        <v>1.1458333333333334E-2</v>
      </c>
      <c r="E201" s="3" t="s">
        <v>12</v>
      </c>
      <c r="F201">
        <f t="shared" si="6"/>
        <v>53.622</v>
      </c>
      <c r="G201" t="s">
        <v>778</v>
      </c>
    </row>
    <row r="202" spans="2:7" x14ac:dyDescent="0.15">
      <c r="B202" s="4" t="s">
        <v>55</v>
      </c>
      <c r="C202" s="1">
        <v>35</v>
      </c>
      <c r="D202" s="7">
        <v>1.1481481481481483E-2</v>
      </c>
      <c r="E202" s="3" t="s">
        <v>9</v>
      </c>
      <c r="F202">
        <f t="shared" si="6"/>
        <v>53.535999999999994</v>
      </c>
      <c r="G202" t="s">
        <v>778</v>
      </c>
    </row>
    <row r="203" spans="2:7" x14ac:dyDescent="0.15">
      <c r="B203" s="4" t="s">
        <v>542</v>
      </c>
      <c r="C203" s="1">
        <v>36</v>
      </c>
      <c r="D203" s="7">
        <v>1.1516203703703702E-2</v>
      </c>
      <c r="E203" s="3" t="s">
        <v>10</v>
      </c>
      <c r="F203">
        <f t="shared" si="6"/>
        <v>53.407999999999994</v>
      </c>
      <c r="G203" t="s">
        <v>778</v>
      </c>
    </row>
    <row r="204" spans="2:7" x14ac:dyDescent="0.15">
      <c r="B204" s="4" t="s">
        <v>753</v>
      </c>
      <c r="C204" s="1">
        <v>37</v>
      </c>
      <c r="D204" s="7">
        <v>1.1562499999999998E-2</v>
      </c>
      <c r="E204" s="3" t="s">
        <v>8</v>
      </c>
      <c r="F204">
        <f t="shared" si="6"/>
        <v>53.236999999999995</v>
      </c>
      <c r="G204" t="s">
        <v>778</v>
      </c>
    </row>
    <row r="205" spans="2:7" x14ac:dyDescent="0.15">
      <c r="B205" s="4" t="s">
        <v>688</v>
      </c>
      <c r="C205" s="1">
        <v>38</v>
      </c>
      <c r="D205" s="7">
        <v>1.1585648148148149E-2</v>
      </c>
      <c r="E205" s="3" t="s">
        <v>27</v>
      </c>
      <c r="F205">
        <f t="shared" si="6"/>
        <v>53.150999999999996</v>
      </c>
      <c r="G205" t="s">
        <v>778</v>
      </c>
    </row>
    <row r="206" spans="2:7" x14ac:dyDescent="0.15">
      <c r="B206" s="4" t="s">
        <v>650</v>
      </c>
      <c r="C206" s="1">
        <v>39</v>
      </c>
      <c r="D206" s="7">
        <v>1.1608796296296296E-2</v>
      </c>
      <c r="E206" s="3" t="s">
        <v>10</v>
      </c>
      <c r="F206">
        <f t="shared" si="6"/>
        <v>53.064999999999998</v>
      </c>
      <c r="G206" t="s">
        <v>778</v>
      </c>
    </row>
    <row r="207" spans="2:7" x14ac:dyDescent="0.15">
      <c r="B207" s="4" t="s">
        <v>654</v>
      </c>
      <c r="C207" s="1">
        <v>40</v>
      </c>
      <c r="D207" s="7">
        <v>1.1689814814814814E-2</v>
      </c>
      <c r="E207" s="3" t="s">
        <v>4</v>
      </c>
      <c r="F207">
        <f t="shared" si="6"/>
        <v>52.765999999999998</v>
      </c>
      <c r="G207" t="s">
        <v>778</v>
      </c>
    </row>
    <row r="208" spans="2:7" x14ac:dyDescent="0.15">
      <c r="B208" s="4" t="s">
        <v>544</v>
      </c>
      <c r="C208" s="1">
        <v>41</v>
      </c>
      <c r="D208" s="7">
        <v>1.1701388888888891E-2</v>
      </c>
      <c r="E208" s="3" t="s">
        <v>4</v>
      </c>
      <c r="F208">
        <f t="shared" si="6"/>
        <v>52.722999999999999</v>
      </c>
      <c r="G208" t="s">
        <v>778</v>
      </c>
    </row>
    <row r="209" spans="2:7" x14ac:dyDescent="0.15">
      <c r="B209" s="4" t="s">
        <v>692</v>
      </c>
      <c r="C209" s="1">
        <v>42</v>
      </c>
      <c r="D209" s="7">
        <v>1.1759259259259259E-2</v>
      </c>
      <c r="E209" s="3" t="s">
        <v>8</v>
      </c>
      <c r="F209">
        <f t="shared" si="6"/>
        <v>52.509</v>
      </c>
      <c r="G209" t="s">
        <v>778</v>
      </c>
    </row>
    <row r="210" spans="2:7" x14ac:dyDescent="0.15">
      <c r="B210" s="4" t="s">
        <v>77</v>
      </c>
      <c r="C210" s="1">
        <v>43</v>
      </c>
      <c r="D210" s="7">
        <v>1.1770833333333333E-2</v>
      </c>
      <c r="E210" s="3" t="s">
        <v>9</v>
      </c>
      <c r="F210">
        <f t="shared" si="6"/>
        <v>52.466000000000001</v>
      </c>
      <c r="G210" t="s">
        <v>778</v>
      </c>
    </row>
    <row r="211" spans="2:7" x14ac:dyDescent="0.15">
      <c r="B211" s="4" t="s">
        <v>700</v>
      </c>
      <c r="C211" s="1">
        <v>44</v>
      </c>
      <c r="D211" s="7">
        <v>1.1793981481481482E-2</v>
      </c>
      <c r="E211" s="3" t="s">
        <v>27</v>
      </c>
      <c r="F211">
        <f t="shared" si="6"/>
        <v>52.381</v>
      </c>
      <c r="G211" t="s">
        <v>778</v>
      </c>
    </row>
    <row r="212" spans="2:7" x14ac:dyDescent="0.15">
      <c r="B212" s="4" t="s">
        <v>566</v>
      </c>
      <c r="C212" s="1">
        <v>45</v>
      </c>
      <c r="D212" s="7">
        <v>1.2025462962962962E-2</v>
      </c>
      <c r="E212" s="3" t="s">
        <v>8</v>
      </c>
      <c r="F212">
        <f t="shared" si="6"/>
        <v>51.524999999999999</v>
      </c>
      <c r="G212" t="s">
        <v>778</v>
      </c>
    </row>
    <row r="213" spans="2:7" x14ac:dyDescent="0.15">
      <c r="B213" s="4" t="s">
        <v>541</v>
      </c>
      <c r="C213" s="1">
        <v>46</v>
      </c>
      <c r="D213" s="7">
        <v>1.2083333333333333E-2</v>
      </c>
      <c r="E213" s="3" t="s">
        <v>6</v>
      </c>
      <c r="F213">
        <f t="shared" si="6"/>
        <v>51.311</v>
      </c>
      <c r="G213" t="s">
        <v>778</v>
      </c>
    </row>
    <row r="214" spans="2:7" x14ac:dyDescent="0.15">
      <c r="B214" s="4" t="s">
        <v>588</v>
      </c>
      <c r="C214" s="1">
        <v>47</v>
      </c>
      <c r="D214" s="7">
        <v>1.2199074074074072E-2</v>
      </c>
      <c r="E214" s="3" t="s">
        <v>5</v>
      </c>
      <c r="F214">
        <f t="shared" si="6"/>
        <v>50.882999999999996</v>
      </c>
      <c r="G214" t="s">
        <v>778</v>
      </c>
    </row>
    <row r="215" spans="2:7" x14ac:dyDescent="0.15">
      <c r="B215" s="4" t="s">
        <v>399</v>
      </c>
      <c r="C215" s="1">
        <v>48</v>
      </c>
      <c r="D215" s="7">
        <v>1.224537037037037E-2</v>
      </c>
      <c r="E215" s="3" t="s">
        <v>21</v>
      </c>
      <c r="F215">
        <f t="shared" si="6"/>
        <v>50.711999999999996</v>
      </c>
      <c r="G215" t="s">
        <v>778</v>
      </c>
    </row>
    <row r="216" spans="2:7" x14ac:dyDescent="0.15">
      <c r="B216" s="4" t="s">
        <v>701</v>
      </c>
      <c r="C216" s="1">
        <v>49</v>
      </c>
      <c r="D216" s="7">
        <v>1.2256944444444444E-2</v>
      </c>
      <c r="E216" s="3" t="s">
        <v>27</v>
      </c>
      <c r="F216">
        <f t="shared" si="6"/>
        <v>50.668999999999997</v>
      </c>
      <c r="G216" t="s">
        <v>778</v>
      </c>
    </row>
    <row r="217" spans="2:7" x14ac:dyDescent="0.15">
      <c r="B217" s="4" t="s">
        <v>719</v>
      </c>
      <c r="C217" s="1">
        <v>50</v>
      </c>
      <c r="D217" s="7">
        <v>1.2280092592592592E-2</v>
      </c>
      <c r="E217" s="3" t="s">
        <v>27</v>
      </c>
      <c r="F217">
        <f t="shared" si="6"/>
        <v>50.583999999999996</v>
      </c>
      <c r="G217" t="s">
        <v>778</v>
      </c>
    </row>
    <row r="218" spans="2:7" x14ac:dyDescent="0.15">
      <c r="B218" s="4" t="s">
        <v>655</v>
      </c>
      <c r="C218" s="1">
        <v>51</v>
      </c>
      <c r="D218" s="7">
        <v>1.238425925925926E-2</v>
      </c>
      <c r="E218" s="3" t="s">
        <v>8</v>
      </c>
      <c r="F218">
        <f t="shared" si="6"/>
        <v>50.198999999999998</v>
      </c>
      <c r="G218" t="s">
        <v>778</v>
      </c>
    </row>
    <row r="219" spans="2:7" x14ac:dyDescent="0.15">
      <c r="B219" s="4" t="s">
        <v>291</v>
      </c>
      <c r="C219" s="1">
        <v>52</v>
      </c>
      <c r="D219" s="7">
        <v>1.2395833333333335E-2</v>
      </c>
      <c r="E219" s="3" t="s">
        <v>14</v>
      </c>
      <c r="F219">
        <f t="shared" si="6"/>
        <v>50.155999999999999</v>
      </c>
      <c r="G219" t="s">
        <v>778</v>
      </c>
    </row>
    <row r="220" spans="2:7" x14ac:dyDescent="0.15">
      <c r="B220" s="4" t="s">
        <v>590</v>
      </c>
      <c r="C220" s="1">
        <v>53</v>
      </c>
      <c r="D220" s="7">
        <v>1.2418981481481482E-2</v>
      </c>
      <c r="E220" s="3" t="s">
        <v>27</v>
      </c>
      <c r="F220">
        <f t="shared" si="6"/>
        <v>50.07</v>
      </c>
      <c r="G220" t="s">
        <v>778</v>
      </c>
    </row>
    <row r="221" spans="2:7" x14ac:dyDescent="0.15">
      <c r="B221" s="4" t="s">
        <v>514</v>
      </c>
      <c r="C221" s="1">
        <v>54</v>
      </c>
      <c r="D221" s="7">
        <v>1.2430555555555554E-2</v>
      </c>
      <c r="E221" s="3" t="s">
        <v>10</v>
      </c>
      <c r="F221">
        <f t="shared" si="6"/>
        <v>50.027999999999999</v>
      </c>
      <c r="G221" t="s">
        <v>778</v>
      </c>
    </row>
    <row r="222" spans="2:7" x14ac:dyDescent="0.15">
      <c r="B222" s="4" t="s">
        <v>571</v>
      </c>
      <c r="C222" s="1">
        <v>55</v>
      </c>
      <c r="D222" s="7">
        <v>1.2592592592592593E-2</v>
      </c>
      <c r="E222" s="3" t="s">
        <v>7</v>
      </c>
      <c r="F222">
        <f t="shared" si="6"/>
        <v>49.428999999999995</v>
      </c>
      <c r="G222" t="s">
        <v>778</v>
      </c>
    </row>
    <row r="223" spans="2:7" x14ac:dyDescent="0.15">
      <c r="B223" s="4" t="s">
        <v>587</v>
      </c>
      <c r="C223" s="1">
        <v>56</v>
      </c>
      <c r="D223" s="7">
        <v>1.275462962962963E-2</v>
      </c>
      <c r="E223" s="3" t="s">
        <v>10</v>
      </c>
      <c r="F223">
        <f t="shared" si="6"/>
        <v>48.83</v>
      </c>
      <c r="G223" t="s">
        <v>778</v>
      </c>
    </row>
    <row r="224" spans="2:7" x14ac:dyDescent="0.15">
      <c r="B224" s="4" t="s">
        <v>509</v>
      </c>
      <c r="C224" s="1">
        <v>57</v>
      </c>
      <c r="D224" s="7">
        <v>1.2962962962962963E-2</v>
      </c>
      <c r="E224" s="3" t="s">
        <v>6</v>
      </c>
      <c r="F224">
        <f t="shared" si="6"/>
        <v>48.058999999999997</v>
      </c>
      <c r="G224" t="s">
        <v>778</v>
      </c>
    </row>
    <row r="225" spans="2:7" x14ac:dyDescent="0.15">
      <c r="B225" s="4" t="s">
        <v>73</v>
      </c>
      <c r="C225" s="1">
        <v>58</v>
      </c>
      <c r="D225" s="7">
        <v>1.3217592592592593E-2</v>
      </c>
      <c r="E225" s="3" t="s">
        <v>9</v>
      </c>
      <c r="F225">
        <f t="shared" si="6"/>
        <v>47.117999999999995</v>
      </c>
      <c r="G225" t="s">
        <v>778</v>
      </c>
    </row>
    <row r="226" spans="2:7" x14ac:dyDescent="0.15">
      <c r="B226" s="4" t="s">
        <v>133</v>
      </c>
      <c r="C226" s="1">
        <v>59</v>
      </c>
      <c r="D226" s="7">
        <v>1.3252314814814814E-2</v>
      </c>
      <c r="E226" s="3" t="s">
        <v>9</v>
      </c>
      <c r="F226">
        <f t="shared" si="6"/>
        <v>46.989999999999995</v>
      </c>
      <c r="G226" t="s">
        <v>778</v>
      </c>
    </row>
    <row r="227" spans="2:7" x14ac:dyDescent="0.15">
      <c r="B227" s="4" t="s">
        <v>721</v>
      </c>
      <c r="C227" s="1">
        <v>60</v>
      </c>
      <c r="D227" s="7">
        <v>1.3460648148148147E-2</v>
      </c>
      <c r="E227" s="3" t="s">
        <v>21</v>
      </c>
      <c r="F227">
        <f t="shared" si="6"/>
        <v>46.22</v>
      </c>
      <c r="G227" t="s">
        <v>778</v>
      </c>
    </row>
    <row r="228" spans="2:7" x14ac:dyDescent="0.15">
      <c r="B228" s="4" t="s">
        <v>729</v>
      </c>
      <c r="C228" s="1">
        <v>61</v>
      </c>
      <c r="D228" s="7">
        <v>1.3541666666666667E-2</v>
      </c>
      <c r="E228" s="3" t="s">
        <v>16</v>
      </c>
      <c r="F228">
        <f t="shared" si="6"/>
        <v>45.919999999999995</v>
      </c>
      <c r="G228" t="s">
        <v>778</v>
      </c>
    </row>
    <row r="229" spans="2:7" x14ac:dyDescent="0.15">
      <c r="B229" s="4" t="s">
        <v>711</v>
      </c>
      <c r="C229" s="1">
        <v>62</v>
      </c>
      <c r="D229" s="7">
        <v>1.3657407407407408E-2</v>
      </c>
      <c r="E229" s="3" t="s">
        <v>19</v>
      </c>
      <c r="F229">
        <f t="shared" si="6"/>
        <v>45.491999999999997</v>
      </c>
      <c r="G229" t="s">
        <v>778</v>
      </c>
    </row>
    <row r="230" spans="2:7" x14ac:dyDescent="0.15">
      <c r="B230" s="4" t="s">
        <v>668</v>
      </c>
      <c r="C230" s="1">
        <v>62</v>
      </c>
      <c r="D230" s="7">
        <v>1.3657407407407408E-2</v>
      </c>
      <c r="E230" s="3" t="s">
        <v>27</v>
      </c>
      <c r="F230">
        <f t="shared" si="6"/>
        <v>45.491999999999997</v>
      </c>
      <c r="G230" t="s">
        <v>778</v>
      </c>
    </row>
    <row r="231" spans="2:7" x14ac:dyDescent="0.15">
      <c r="B231" s="4" t="s">
        <v>733</v>
      </c>
      <c r="C231" s="1">
        <v>64</v>
      </c>
      <c r="D231" s="7">
        <v>1.3738425925925926E-2</v>
      </c>
      <c r="E231" s="3" t="s">
        <v>14</v>
      </c>
      <c r="F231">
        <f t="shared" si="6"/>
        <v>45.192999999999998</v>
      </c>
      <c r="G231" t="s">
        <v>778</v>
      </c>
    </row>
    <row r="232" spans="2:7" x14ac:dyDescent="0.15">
      <c r="B232" s="4" t="s">
        <v>218</v>
      </c>
      <c r="C232" s="1">
        <v>65</v>
      </c>
      <c r="D232" s="7">
        <v>1.3773148148148147E-2</v>
      </c>
      <c r="E232" s="3" t="s">
        <v>12</v>
      </c>
      <c r="F232">
        <f t="shared" si="6"/>
        <v>45.064</v>
      </c>
      <c r="G232" t="s">
        <v>778</v>
      </c>
    </row>
    <row r="233" spans="2:7" x14ac:dyDescent="0.15">
      <c r="B233" s="4" t="s">
        <v>751</v>
      </c>
      <c r="C233" s="1">
        <v>66</v>
      </c>
      <c r="D233" s="7">
        <v>1.3796296296296298E-2</v>
      </c>
      <c r="E233" s="3" t="s">
        <v>8</v>
      </c>
      <c r="F233">
        <f t="shared" si="6"/>
        <v>44.978999999999999</v>
      </c>
      <c r="G233" t="s">
        <v>778</v>
      </c>
    </row>
    <row r="234" spans="2:7" x14ac:dyDescent="0.15">
      <c r="B234" s="4" t="s">
        <v>656</v>
      </c>
      <c r="C234" s="1">
        <v>67</v>
      </c>
      <c r="D234" s="7">
        <v>1.3854166666666666E-2</v>
      </c>
      <c r="E234" s="3" t="s">
        <v>554</v>
      </c>
      <c r="F234">
        <f t="shared" si="6"/>
        <v>44.765000000000001</v>
      </c>
      <c r="G234" t="s">
        <v>778</v>
      </c>
    </row>
    <row r="235" spans="2:7" x14ac:dyDescent="0.15">
      <c r="B235" s="4" t="s">
        <v>760</v>
      </c>
      <c r="C235" s="1">
        <v>68</v>
      </c>
      <c r="D235" s="7">
        <v>1.3877314814814815E-2</v>
      </c>
      <c r="E235" s="3" t="s">
        <v>7</v>
      </c>
      <c r="F235">
        <f t="shared" si="6"/>
        <v>44.678999999999995</v>
      </c>
      <c r="G235" t="s">
        <v>778</v>
      </c>
    </row>
    <row r="236" spans="2:7" x14ac:dyDescent="0.15">
      <c r="B236" s="4" t="s">
        <v>348</v>
      </c>
      <c r="C236" s="1">
        <v>69</v>
      </c>
      <c r="D236" s="7">
        <v>1.3923611111111111E-2</v>
      </c>
      <c r="E236" s="3" t="s">
        <v>16</v>
      </c>
      <c r="F236">
        <f t="shared" si="6"/>
        <v>44.507999999999996</v>
      </c>
      <c r="G236" t="s">
        <v>778</v>
      </c>
    </row>
    <row r="237" spans="2:7" x14ac:dyDescent="0.15">
      <c r="B237" s="4" t="s">
        <v>605</v>
      </c>
      <c r="C237" s="1">
        <v>70</v>
      </c>
      <c r="D237" s="7">
        <v>1.4004629629629631E-2</v>
      </c>
      <c r="E237" s="3" t="s">
        <v>10</v>
      </c>
      <c r="F237">
        <f t="shared" si="6"/>
        <v>44.208999999999996</v>
      </c>
      <c r="G237" t="s">
        <v>778</v>
      </c>
    </row>
    <row r="238" spans="2:7" x14ac:dyDescent="0.15">
      <c r="B238" s="4" t="s">
        <v>723</v>
      </c>
      <c r="C238" s="1">
        <v>71</v>
      </c>
      <c r="D238" s="7">
        <v>1.4108796296296295E-2</v>
      </c>
      <c r="E238" s="3" t="s">
        <v>5</v>
      </c>
      <c r="F238">
        <f t="shared" si="6"/>
        <v>43.823999999999998</v>
      </c>
      <c r="G238" t="s">
        <v>778</v>
      </c>
    </row>
    <row r="239" spans="2:7" x14ac:dyDescent="0.15">
      <c r="B239" s="4" t="s">
        <v>98</v>
      </c>
      <c r="C239" s="1">
        <v>72</v>
      </c>
      <c r="D239" s="7">
        <v>1.4259259259259261E-2</v>
      </c>
      <c r="E239" s="3" t="s">
        <v>29</v>
      </c>
      <c r="F239">
        <f t="shared" si="6"/>
        <v>43.266999999999996</v>
      </c>
      <c r="G239" t="s">
        <v>778</v>
      </c>
    </row>
    <row r="240" spans="2:7" x14ac:dyDescent="0.15">
      <c r="B240" s="4" t="s">
        <v>611</v>
      </c>
      <c r="C240" s="1">
        <v>73</v>
      </c>
      <c r="D240" s="7">
        <v>1.4398148148148148E-2</v>
      </c>
      <c r="E240" s="3" t="s">
        <v>27</v>
      </c>
      <c r="F240">
        <f t="shared" si="6"/>
        <v>42.753999999999998</v>
      </c>
      <c r="G240" t="s">
        <v>778</v>
      </c>
    </row>
    <row r="241" spans="2:7" x14ac:dyDescent="0.15">
      <c r="B241" s="4" t="s">
        <v>728</v>
      </c>
      <c r="C241" s="1">
        <v>74</v>
      </c>
      <c r="D241" s="7">
        <v>1.4513888888888889E-2</v>
      </c>
      <c r="E241" s="3" t="s">
        <v>18</v>
      </c>
      <c r="F241">
        <f t="shared" si="6"/>
        <v>42.326000000000001</v>
      </c>
      <c r="G241" t="s">
        <v>778</v>
      </c>
    </row>
    <row r="242" spans="2:7" x14ac:dyDescent="0.15">
      <c r="B242" s="4" t="s">
        <v>766</v>
      </c>
      <c r="C242" s="1">
        <v>75</v>
      </c>
      <c r="D242" s="7">
        <v>1.4618055555555556E-2</v>
      </c>
      <c r="E242" s="3" t="s">
        <v>4</v>
      </c>
      <c r="F242">
        <f t="shared" si="6"/>
        <v>41.940999999999995</v>
      </c>
      <c r="G242" t="s">
        <v>778</v>
      </c>
    </row>
    <row r="243" spans="2:7" x14ac:dyDescent="0.15">
      <c r="B243" s="4" t="s">
        <v>764</v>
      </c>
      <c r="C243" s="1">
        <v>75</v>
      </c>
      <c r="D243" s="7">
        <v>1.4618055555555556E-2</v>
      </c>
      <c r="E243" s="3" t="s">
        <v>616</v>
      </c>
      <c r="F243">
        <f t="shared" si="6"/>
        <v>41.940999999999995</v>
      </c>
      <c r="G243" t="s">
        <v>778</v>
      </c>
    </row>
    <row r="244" spans="2:7" x14ac:dyDescent="0.15">
      <c r="B244" s="4" t="s">
        <v>608</v>
      </c>
      <c r="C244" s="1">
        <v>77</v>
      </c>
      <c r="D244" s="7">
        <v>1.4907407407407406E-2</v>
      </c>
      <c r="E244" s="3" t="s">
        <v>18</v>
      </c>
      <c r="F244">
        <f t="shared" si="6"/>
        <v>40.870999999999995</v>
      </c>
      <c r="G244" t="s">
        <v>778</v>
      </c>
    </row>
    <row r="245" spans="2:7" x14ac:dyDescent="0.15">
      <c r="B245" s="4" t="s">
        <v>742</v>
      </c>
      <c r="C245" s="1">
        <v>78</v>
      </c>
      <c r="D245" s="7">
        <v>1.5231481481481483E-2</v>
      </c>
      <c r="E245" s="3" t="s">
        <v>12</v>
      </c>
      <c r="F245">
        <f t="shared" si="6"/>
        <v>39.672999999999995</v>
      </c>
      <c r="G245" t="s">
        <v>778</v>
      </c>
    </row>
    <row r="246" spans="2:7" x14ac:dyDescent="0.15">
      <c r="B246" s="4" t="s">
        <v>58</v>
      </c>
      <c r="C246" s="1">
        <v>79</v>
      </c>
      <c r="D246" s="7">
        <v>1.5520833333333333E-2</v>
      </c>
      <c r="E246" s="3" t="s">
        <v>9</v>
      </c>
      <c r="F246">
        <f t="shared" si="6"/>
        <v>38.603999999999999</v>
      </c>
      <c r="G246" t="s">
        <v>778</v>
      </c>
    </row>
    <row r="247" spans="2:7" x14ac:dyDescent="0.15">
      <c r="B247" s="4" t="s">
        <v>671</v>
      </c>
      <c r="C247" s="1">
        <v>80</v>
      </c>
      <c r="D247" s="7">
        <v>1.5532407407407406E-2</v>
      </c>
      <c r="E247" s="3" t="s">
        <v>12</v>
      </c>
      <c r="F247">
        <f t="shared" si="6"/>
        <v>38.561</v>
      </c>
      <c r="G247" t="s">
        <v>778</v>
      </c>
    </row>
    <row r="248" spans="2:7" x14ac:dyDescent="0.15">
      <c r="B248" s="4" t="s">
        <v>736</v>
      </c>
      <c r="C248" s="1">
        <v>81</v>
      </c>
      <c r="D248" s="7">
        <v>1.5983796296296295E-2</v>
      </c>
      <c r="E248" s="3" t="s">
        <v>242</v>
      </c>
      <c r="F248">
        <f t="shared" si="6"/>
        <v>36.891999999999996</v>
      </c>
      <c r="G248" t="s">
        <v>778</v>
      </c>
    </row>
    <row r="249" spans="2:7" x14ac:dyDescent="0.15">
      <c r="B249" s="4" t="s">
        <v>734</v>
      </c>
      <c r="C249" s="1">
        <v>82</v>
      </c>
      <c r="D249" s="7">
        <v>1.6122685185185184E-2</v>
      </c>
      <c r="E249" s="3" t="s">
        <v>6</v>
      </c>
      <c r="F249">
        <f t="shared" si="6"/>
        <v>36.378999999999998</v>
      </c>
      <c r="G249" t="s">
        <v>778</v>
      </c>
    </row>
    <row r="250" spans="2:7" x14ac:dyDescent="0.15">
      <c r="B250" s="4" t="s">
        <v>72</v>
      </c>
      <c r="C250" s="1">
        <v>83</v>
      </c>
      <c r="D250" s="7">
        <v>1.6736111111111111E-2</v>
      </c>
      <c r="E250" s="3" t="s">
        <v>9</v>
      </c>
      <c r="F250">
        <f t="shared" si="6"/>
        <v>34.110999999999997</v>
      </c>
      <c r="G250" t="s">
        <v>778</v>
      </c>
    </row>
    <row r="251" spans="2:7" x14ac:dyDescent="0.15">
      <c r="B251" s="4" t="s">
        <v>773</v>
      </c>
      <c r="C251" s="1">
        <v>84</v>
      </c>
      <c r="D251" s="7">
        <v>1.6967592592592593E-2</v>
      </c>
      <c r="E251" s="3" t="s">
        <v>5</v>
      </c>
      <c r="F251">
        <f t="shared" si="6"/>
        <v>33.254999999999995</v>
      </c>
      <c r="G251" t="s">
        <v>778</v>
      </c>
    </row>
    <row r="252" spans="2:7" x14ac:dyDescent="0.15">
      <c r="B252" s="4" t="s">
        <v>604</v>
      </c>
      <c r="C252" s="1">
        <v>85</v>
      </c>
      <c r="D252" s="7">
        <v>1.7928240740740741E-2</v>
      </c>
      <c r="E252" s="3" t="s">
        <v>21</v>
      </c>
      <c r="F252">
        <f t="shared" si="6"/>
        <v>29.704000000000001</v>
      </c>
      <c r="G252" t="s">
        <v>778</v>
      </c>
    </row>
    <row r="253" spans="2:7" x14ac:dyDescent="0.15">
      <c r="B253" s="4" t="s">
        <v>576</v>
      </c>
      <c r="C253" s="1">
        <v>86</v>
      </c>
      <c r="D253" s="7">
        <v>1.8692129629629631E-2</v>
      </c>
      <c r="E253" s="3" t="s">
        <v>8</v>
      </c>
      <c r="F253">
        <f t="shared" si="6"/>
        <v>26.880000000000003</v>
      </c>
      <c r="G253" t="s">
        <v>778</v>
      </c>
    </row>
    <row r="254" spans="2:7" x14ac:dyDescent="0.15">
      <c r="B254" s="4" t="s">
        <v>672</v>
      </c>
      <c r="C254" s="1"/>
      <c r="D254" s="7">
        <v>2.7569444444444448E-2</v>
      </c>
      <c r="E254" s="3" t="s">
        <v>19</v>
      </c>
      <c r="F254">
        <f t="shared" si="6"/>
        <v>-5.9380000000000006</v>
      </c>
      <c r="G254" t="s">
        <v>778</v>
      </c>
    </row>
    <row r="255" spans="2:7" x14ac:dyDescent="0.15">
      <c r="B255" s="4" t="s">
        <v>411</v>
      </c>
      <c r="C255" s="1"/>
      <c r="D255" s="3" t="s">
        <v>22</v>
      </c>
      <c r="E255" s="3" t="s">
        <v>29</v>
      </c>
      <c r="F255">
        <v>0</v>
      </c>
      <c r="G255" t="s">
        <v>778</v>
      </c>
    </row>
    <row r="256" spans="2:7" x14ac:dyDescent="0.15">
      <c r="B256" s="4" t="s">
        <v>697</v>
      </c>
      <c r="C256" s="1"/>
      <c r="D256" s="3" t="s">
        <v>22</v>
      </c>
      <c r="E256" s="3" t="s">
        <v>10</v>
      </c>
      <c r="F256">
        <f>F255</f>
        <v>0</v>
      </c>
      <c r="G256" t="s">
        <v>778</v>
      </c>
    </row>
    <row r="257" spans="2:7" x14ac:dyDescent="0.15">
      <c r="B257" s="4" t="s">
        <v>635</v>
      </c>
      <c r="C257" s="1"/>
      <c r="D257" s="3" t="s">
        <v>22</v>
      </c>
      <c r="E257" s="3" t="s">
        <v>11</v>
      </c>
      <c r="F257">
        <f t="shared" ref="F257:F265" si="7">F256</f>
        <v>0</v>
      </c>
      <c r="G257" t="s">
        <v>778</v>
      </c>
    </row>
    <row r="258" spans="2:7" x14ac:dyDescent="0.15">
      <c r="B258" s="4" t="s">
        <v>118</v>
      </c>
      <c r="C258" s="1"/>
      <c r="D258" s="3" t="s">
        <v>22</v>
      </c>
      <c r="E258" s="3" t="s">
        <v>9</v>
      </c>
      <c r="F258">
        <f t="shared" si="7"/>
        <v>0</v>
      </c>
      <c r="G258" t="s">
        <v>778</v>
      </c>
    </row>
    <row r="259" spans="2:7" x14ac:dyDescent="0.15">
      <c r="B259" s="4" t="s">
        <v>731</v>
      </c>
      <c r="C259" s="1"/>
      <c r="D259" s="3" t="s">
        <v>22</v>
      </c>
      <c r="E259" s="3" t="s">
        <v>12</v>
      </c>
      <c r="F259">
        <f t="shared" si="7"/>
        <v>0</v>
      </c>
      <c r="G259" t="s">
        <v>778</v>
      </c>
    </row>
    <row r="260" spans="2:7" x14ac:dyDescent="0.15">
      <c r="B260" s="4" t="s">
        <v>581</v>
      </c>
      <c r="C260" s="1"/>
      <c r="D260" s="3" t="s">
        <v>22</v>
      </c>
      <c r="E260" s="3" t="s">
        <v>21</v>
      </c>
      <c r="F260">
        <f t="shared" si="7"/>
        <v>0</v>
      </c>
      <c r="G260" t="s">
        <v>778</v>
      </c>
    </row>
    <row r="261" spans="2:7" x14ac:dyDescent="0.15">
      <c r="B261" s="4" t="s">
        <v>752</v>
      </c>
      <c r="C261" s="1"/>
      <c r="D261" s="3" t="s">
        <v>22</v>
      </c>
      <c r="E261" s="3" t="s">
        <v>7</v>
      </c>
      <c r="F261">
        <f t="shared" si="7"/>
        <v>0</v>
      </c>
      <c r="G261" t="s">
        <v>778</v>
      </c>
    </row>
    <row r="262" spans="2:7" x14ac:dyDescent="0.15">
      <c r="B262" s="4" t="s">
        <v>510</v>
      </c>
      <c r="C262" s="1"/>
      <c r="D262" s="3" t="s">
        <v>22</v>
      </c>
      <c r="E262" s="3" t="s">
        <v>20</v>
      </c>
      <c r="F262">
        <f t="shared" si="7"/>
        <v>0</v>
      </c>
      <c r="G262" t="s">
        <v>778</v>
      </c>
    </row>
    <row r="263" spans="2:7" x14ac:dyDescent="0.15">
      <c r="B263" s="4" t="s">
        <v>390</v>
      </c>
      <c r="C263" s="1"/>
      <c r="D263" s="3" t="s">
        <v>22</v>
      </c>
      <c r="E263" s="3" t="s">
        <v>8</v>
      </c>
      <c r="F263">
        <f t="shared" si="7"/>
        <v>0</v>
      </c>
      <c r="G263" t="s">
        <v>778</v>
      </c>
    </row>
    <row r="264" spans="2:7" x14ac:dyDescent="0.15">
      <c r="B264" s="4" t="s">
        <v>393</v>
      </c>
      <c r="C264" s="1"/>
      <c r="D264" s="3" t="s">
        <v>22</v>
      </c>
      <c r="E264" s="3" t="s">
        <v>5</v>
      </c>
      <c r="F264">
        <f t="shared" si="7"/>
        <v>0</v>
      </c>
      <c r="G264" t="s">
        <v>778</v>
      </c>
    </row>
    <row r="265" spans="2:7" x14ac:dyDescent="0.15">
      <c r="B265" s="4" t="s">
        <v>220</v>
      </c>
      <c r="C265" s="1"/>
      <c r="D265" s="3" t="s">
        <v>22</v>
      </c>
      <c r="E265" s="3" t="s">
        <v>11</v>
      </c>
      <c r="F265">
        <f t="shared" si="7"/>
        <v>0</v>
      </c>
      <c r="G265" t="s">
        <v>778</v>
      </c>
    </row>
    <row r="266" spans="2:7" x14ac:dyDescent="0.15">
      <c r="B266" s="4" t="s">
        <v>621</v>
      </c>
      <c r="C266" s="1">
        <v>1</v>
      </c>
      <c r="D266" s="7">
        <v>7.1990740740740739E-3</v>
      </c>
      <c r="E266" s="3" t="s">
        <v>8</v>
      </c>
      <c r="F266">
        <f t="shared" ref="F266:F324" si="8">ROUNDUP( (VLOOKUP(G266,$K$5:$N$9,2,FALSE) - D266) * 10 / VLOOKUP(G266,$K$5:$N$9,3,FALSE)+50,3)</f>
        <v>65.106000000000009</v>
      </c>
      <c r="G266" t="s">
        <v>780</v>
      </c>
    </row>
    <row r="267" spans="2:7" x14ac:dyDescent="0.15">
      <c r="B267" s="4" t="s">
        <v>204</v>
      </c>
      <c r="C267" s="1">
        <v>2</v>
      </c>
      <c r="D267" s="7">
        <v>7.2106481481481475E-3</v>
      </c>
      <c r="E267" s="3" t="s">
        <v>8</v>
      </c>
      <c r="F267">
        <f t="shared" si="8"/>
        <v>65.054000000000002</v>
      </c>
      <c r="G267" t="s">
        <v>780</v>
      </c>
    </row>
    <row r="268" spans="2:7" x14ac:dyDescent="0.15">
      <c r="B268" s="4" t="s">
        <v>282</v>
      </c>
      <c r="C268" s="1">
        <v>3</v>
      </c>
      <c r="D268" s="7">
        <v>7.4189814814814813E-3</v>
      </c>
      <c r="E268" s="3" t="s">
        <v>14</v>
      </c>
      <c r="F268">
        <f t="shared" si="8"/>
        <v>64.134</v>
      </c>
      <c r="G268" t="s">
        <v>805</v>
      </c>
    </row>
    <row r="269" spans="2:7" x14ac:dyDescent="0.15">
      <c r="B269" s="4" t="s">
        <v>618</v>
      </c>
      <c r="C269" s="1">
        <v>4</v>
      </c>
      <c r="D269" s="7">
        <v>7.7083333333333335E-3</v>
      </c>
      <c r="E269" s="3" t="s">
        <v>19</v>
      </c>
      <c r="F269">
        <f t="shared" si="8"/>
        <v>62.855999999999995</v>
      </c>
      <c r="G269" t="s">
        <v>805</v>
      </c>
    </row>
    <row r="270" spans="2:7" x14ac:dyDescent="0.15">
      <c r="B270" s="4" t="s">
        <v>563</v>
      </c>
      <c r="C270" s="1">
        <v>5</v>
      </c>
      <c r="D270" s="7">
        <v>7.9166666666666673E-3</v>
      </c>
      <c r="E270" s="3" t="s">
        <v>8</v>
      </c>
      <c r="F270">
        <f t="shared" si="8"/>
        <v>61.934999999999995</v>
      </c>
      <c r="G270" t="s">
        <v>805</v>
      </c>
    </row>
    <row r="271" spans="2:7" x14ac:dyDescent="0.15">
      <c r="B271" s="4" t="s">
        <v>221</v>
      </c>
      <c r="C271" s="1">
        <v>6</v>
      </c>
      <c r="D271" s="7">
        <v>7.9282407407407409E-3</v>
      </c>
      <c r="E271" s="3" t="s">
        <v>10</v>
      </c>
      <c r="F271">
        <f t="shared" si="8"/>
        <v>61.884</v>
      </c>
      <c r="G271" t="s">
        <v>805</v>
      </c>
    </row>
    <row r="272" spans="2:7" x14ac:dyDescent="0.15">
      <c r="B272" s="4" t="s">
        <v>570</v>
      </c>
      <c r="C272" s="1">
        <v>6</v>
      </c>
      <c r="D272" s="7">
        <v>7.9282407407407409E-3</v>
      </c>
      <c r="E272" s="3" t="s">
        <v>27</v>
      </c>
      <c r="F272">
        <f t="shared" si="8"/>
        <v>61.884</v>
      </c>
      <c r="G272" t="s">
        <v>805</v>
      </c>
    </row>
    <row r="273" spans="2:7" x14ac:dyDescent="0.15">
      <c r="B273" s="4" t="s">
        <v>214</v>
      </c>
      <c r="C273" s="1">
        <v>8</v>
      </c>
      <c r="D273" s="7">
        <v>8.0208333333333329E-3</v>
      </c>
      <c r="E273" s="3" t="s">
        <v>20</v>
      </c>
      <c r="F273">
        <f t="shared" si="8"/>
        <v>61.474999999999994</v>
      </c>
      <c r="G273" t="s">
        <v>805</v>
      </c>
    </row>
    <row r="274" spans="2:7" x14ac:dyDescent="0.15">
      <c r="B274" s="4" t="s">
        <v>205</v>
      </c>
      <c r="C274" s="1">
        <v>9</v>
      </c>
      <c r="D274" s="7">
        <v>8.0671296296296307E-3</v>
      </c>
      <c r="E274" s="3" t="s">
        <v>11</v>
      </c>
      <c r="F274">
        <f t="shared" si="8"/>
        <v>61.269999999999996</v>
      </c>
      <c r="G274" t="s">
        <v>805</v>
      </c>
    </row>
    <row r="275" spans="2:7" x14ac:dyDescent="0.15">
      <c r="B275" s="4" t="s">
        <v>651</v>
      </c>
      <c r="C275" s="1">
        <v>10</v>
      </c>
      <c r="D275" s="7">
        <v>8.0787037037037043E-3</v>
      </c>
      <c r="E275" s="3" t="s">
        <v>27</v>
      </c>
      <c r="F275">
        <f t="shared" si="8"/>
        <v>61.219000000000001</v>
      </c>
      <c r="G275" t="s">
        <v>805</v>
      </c>
    </row>
    <row r="276" spans="2:7" x14ac:dyDescent="0.15">
      <c r="B276" s="4" t="s">
        <v>59</v>
      </c>
      <c r="C276" s="1">
        <v>11</v>
      </c>
      <c r="D276" s="7">
        <v>8.1712962962962963E-3</v>
      </c>
      <c r="E276" s="3" t="s">
        <v>29</v>
      </c>
      <c r="F276">
        <f t="shared" si="8"/>
        <v>60.809999999999995</v>
      </c>
      <c r="G276" t="s">
        <v>805</v>
      </c>
    </row>
    <row r="277" spans="2:7" x14ac:dyDescent="0.15">
      <c r="B277" s="4" t="s">
        <v>216</v>
      </c>
      <c r="C277" s="1">
        <v>12</v>
      </c>
      <c r="D277" s="7">
        <v>8.2523148148148148E-3</v>
      </c>
      <c r="E277" s="3" t="s">
        <v>14</v>
      </c>
      <c r="F277">
        <f t="shared" si="8"/>
        <v>60.451999999999998</v>
      </c>
      <c r="G277" t="s">
        <v>805</v>
      </c>
    </row>
    <row r="278" spans="2:7" x14ac:dyDescent="0.15">
      <c r="B278" s="4" t="s">
        <v>623</v>
      </c>
      <c r="C278" s="1">
        <v>13</v>
      </c>
      <c r="D278" s="7">
        <v>8.2986111111111108E-3</v>
      </c>
      <c r="E278" s="3" t="s">
        <v>7</v>
      </c>
      <c r="F278">
        <f t="shared" si="8"/>
        <v>60.247999999999998</v>
      </c>
      <c r="G278" t="s">
        <v>805</v>
      </c>
    </row>
    <row r="279" spans="2:7" x14ac:dyDescent="0.15">
      <c r="B279" s="4" t="s">
        <v>531</v>
      </c>
      <c r="C279" s="1">
        <v>13</v>
      </c>
      <c r="D279" s="7">
        <v>8.2986111111111108E-3</v>
      </c>
      <c r="E279" s="3" t="s">
        <v>4</v>
      </c>
      <c r="F279">
        <f t="shared" si="8"/>
        <v>60.247999999999998</v>
      </c>
      <c r="G279" t="s">
        <v>805</v>
      </c>
    </row>
    <row r="280" spans="2:7" x14ac:dyDescent="0.15">
      <c r="B280" s="4" t="s">
        <v>500</v>
      </c>
      <c r="C280" s="1">
        <v>15</v>
      </c>
      <c r="D280" s="7">
        <v>8.4143518518518517E-3</v>
      </c>
      <c r="E280" s="3" t="s">
        <v>11</v>
      </c>
      <c r="F280">
        <f t="shared" si="8"/>
        <v>59.735999999999997</v>
      </c>
      <c r="G280" t="s">
        <v>805</v>
      </c>
    </row>
    <row r="281" spans="2:7" x14ac:dyDescent="0.15">
      <c r="B281" s="4" t="s">
        <v>209</v>
      </c>
      <c r="C281" s="1">
        <v>16</v>
      </c>
      <c r="D281" s="7">
        <v>8.4490740740740741E-3</v>
      </c>
      <c r="E281" s="3" t="s">
        <v>10</v>
      </c>
      <c r="F281">
        <f t="shared" si="8"/>
        <v>59.582999999999998</v>
      </c>
      <c r="G281" t="s">
        <v>805</v>
      </c>
    </row>
    <row r="282" spans="2:7" x14ac:dyDescent="0.15">
      <c r="B282" s="4" t="s">
        <v>222</v>
      </c>
      <c r="C282" s="1">
        <v>17</v>
      </c>
      <c r="D282" s="7">
        <v>8.819444444444444E-3</v>
      </c>
      <c r="E282" s="3" t="s">
        <v>14</v>
      </c>
      <c r="F282">
        <f t="shared" si="8"/>
        <v>57.946999999999996</v>
      </c>
      <c r="G282" t="s">
        <v>805</v>
      </c>
    </row>
    <row r="283" spans="2:7" x14ac:dyDescent="0.15">
      <c r="B283" s="4" t="s">
        <v>622</v>
      </c>
      <c r="C283" s="1">
        <v>18</v>
      </c>
      <c r="D283" s="7">
        <v>8.8773148148148153E-3</v>
      </c>
      <c r="E283" s="3" t="s">
        <v>20</v>
      </c>
      <c r="F283">
        <f t="shared" si="8"/>
        <v>57.690999999999995</v>
      </c>
      <c r="G283" t="s">
        <v>805</v>
      </c>
    </row>
    <row r="284" spans="2:7" x14ac:dyDescent="0.15">
      <c r="B284" s="4" t="s">
        <v>580</v>
      </c>
      <c r="C284" s="1">
        <v>19</v>
      </c>
      <c r="D284" s="7">
        <v>8.9120370370370378E-3</v>
      </c>
      <c r="E284" s="3" t="s">
        <v>7</v>
      </c>
      <c r="F284">
        <f t="shared" si="8"/>
        <v>57.537999999999997</v>
      </c>
      <c r="G284" t="s">
        <v>805</v>
      </c>
    </row>
    <row r="285" spans="2:7" x14ac:dyDescent="0.15">
      <c r="B285" s="4" t="s">
        <v>285</v>
      </c>
      <c r="C285" s="1">
        <v>19</v>
      </c>
      <c r="D285" s="7">
        <v>8.9120370370370378E-3</v>
      </c>
      <c r="E285" s="3" t="s">
        <v>5</v>
      </c>
      <c r="F285">
        <f t="shared" si="8"/>
        <v>57.537999999999997</v>
      </c>
      <c r="G285" t="s">
        <v>805</v>
      </c>
    </row>
    <row r="286" spans="2:7" x14ac:dyDescent="0.15">
      <c r="B286" s="4" t="s">
        <v>637</v>
      </c>
      <c r="C286" s="1">
        <v>21</v>
      </c>
      <c r="D286" s="7">
        <v>9.0162037037037034E-3</v>
      </c>
      <c r="E286" s="3" t="s">
        <v>6</v>
      </c>
      <c r="F286">
        <f t="shared" si="8"/>
        <v>57.076999999999998</v>
      </c>
      <c r="G286" t="s">
        <v>805</v>
      </c>
    </row>
    <row r="287" spans="2:7" x14ac:dyDescent="0.15">
      <c r="B287" s="4" t="s">
        <v>564</v>
      </c>
      <c r="C287" s="1">
        <v>22</v>
      </c>
      <c r="D287" s="7">
        <v>9.0277777777777787E-3</v>
      </c>
      <c r="E287" s="3" t="s">
        <v>19</v>
      </c>
      <c r="F287">
        <f t="shared" si="8"/>
        <v>57.025999999999996</v>
      </c>
      <c r="G287" t="s">
        <v>805</v>
      </c>
    </row>
    <row r="288" spans="2:7" x14ac:dyDescent="0.15">
      <c r="B288" s="4" t="s">
        <v>338</v>
      </c>
      <c r="C288" s="1">
        <v>23</v>
      </c>
      <c r="D288" s="7">
        <v>9.0624999999999994E-3</v>
      </c>
      <c r="E288" s="3" t="s">
        <v>5</v>
      </c>
      <c r="F288">
        <f t="shared" si="8"/>
        <v>56.872999999999998</v>
      </c>
      <c r="G288" t="s">
        <v>805</v>
      </c>
    </row>
    <row r="289" spans="2:7" x14ac:dyDescent="0.15">
      <c r="B289" s="4" t="s">
        <v>483</v>
      </c>
      <c r="C289" s="1">
        <v>23</v>
      </c>
      <c r="D289" s="7">
        <v>9.0624999999999994E-3</v>
      </c>
      <c r="E289" s="3" t="s">
        <v>6</v>
      </c>
      <c r="F289">
        <f t="shared" si="8"/>
        <v>56.872999999999998</v>
      </c>
      <c r="G289" t="s">
        <v>805</v>
      </c>
    </row>
    <row r="290" spans="2:7" x14ac:dyDescent="0.15">
      <c r="B290" s="4" t="s">
        <v>54</v>
      </c>
      <c r="C290" s="1">
        <v>25</v>
      </c>
      <c r="D290" s="7">
        <v>9.1087962962962971E-3</v>
      </c>
      <c r="E290" s="3" t="s">
        <v>9</v>
      </c>
      <c r="F290">
        <f t="shared" si="8"/>
        <v>56.667999999999999</v>
      </c>
      <c r="G290" t="s">
        <v>805</v>
      </c>
    </row>
    <row r="291" spans="2:7" x14ac:dyDescent="0.15">
      <c r="B291" s="4" t="s">
        <v>406</v>
      </c>
      <c r="C291" s="1">
        <v>26</v>
      </c>
      <c r="D291" s="7">
        <v>9.1319444444444443E-3</v>
      </c>
      <c r="E291" s="3" t="s">
        <v>21</v>
      </c>
      <c r="F291">
        <f t="shared" si="8"/>
        <v>56.565999999999995</v>
      </c>
      <c r="G291" t="s">
        <v>805</v>
      </c>
    </row>
    <row r="292" spans="2:7" x14ac:dyDescent="0.15">
      <c r="B292" s="4" t="s">
        <v>464</v>
      </c>
      <c r="C292" s="1">
        <v>27</v>
      </c>
      <c r="D292" s="7">
        <v>9.1435185185185178E-3</v>
      </c>
      <c r="E292" s="3" t="s">
        <v>7</v>
      </c>
      <c r="F292">
        <f t="shared" si="8"/>
        <v>56.515000000000001</v>
      </c>
      <c r="G292" t="s">
        <v>805</v>
      </c>
    </row>
    <row r="293" spans="2:7" x14ac:dyDescent="0.15">
      <c r="B293" s="4" t="s">
        <v>394</v>
      </c>
      <c r="C293" s="1">
        <v>27</v>
      </c>
      <c r="D293" s="7">
        <v>9.1435185185185178E-3</v>
      </c>
      <c r="E293" s="3" t="s">
        <v>19</v>
      </c>
      <c r="F293">
        <f t="shared" si="8"/>
        <v>56.515000000000001</v>
      </c>
      <c r="G293" t="s">
        <v>805</v>
      </c>
    </row>
    <row r="294" spans="2:7" x14ac:dyDescent="0.15">
      <c r="B294" s="4" t="s">
        <v>696</v>
      </c>
      <c r="C294" s="1">
        <v>29</v>
      </c>
      <c r="D294" s="7">
        <v>9.1550925925925931E-3</v>
      </c>
      <c r="E294" s="3" t="s">
        <v>14</v>
      </c>
      <c r="F294">
        <f t="shared" si="8"/>
        <v>56.463999999999999</v>
      </c>
      <c r="G294" t="s">
        <v>805</v>
      </c>
    </row>
    <row r="295" spans="2:7" x14ac:dyDescent="0.15">
      <c r="B295" s="4" t="s">
        <v>695</v>
      </c>
      <c r="C295" s="1">
        <v>29</v>
      </c>
      <c r="D295" s="7">
        <v>9.1550925925925931E-3</v>
      </c>
      <c r="E295" s="3" t="s">
        <v>8</v>
      </c>
      <c r="F295">
        <f t="shared" si="8"/>
        <v>56.463999999999999</v>
      </c>
      <c r="G295" t="s">
        <v>805</v>
      </c>
    </row>
    <row r="296" spans="2:7" x14ac:dyDescent="0.15">
      <c r="B296" s="4" t="s">
        <v>465</v>
      </c>
      <c r="C296" s="1">
        <v>31</v>
      </c>
      <c r="D296" s="7">
        <v>9.1782407407407403E-3</v>
      </c>
      <c r="E296" s="3" t="s">
        <v>7</v>
      </c>
      <c r="F296">
        <f t="shared" si="8"/>
        <v>56.360999999999997</v>
      </c>
      <c r="G296" t="s">
        <v>805</v>
      </c>
    </row>
    <row r="297" spans="2:7" x14ac:dyDescent="0.15">
      <c r="B297" s="4" t="s">
        <v>225</v>
      </c>
      <c r="C297" s="1">
        <v>32</v>
      </c>
      <c r="D297" s="7">
        <v>9.3171296296296283E-3</v>
      </c>
      <c r="E297" s="3" t="s">
        <v>15</v>
      </c>
      <c r="F297">
        <f t="shared" si="8"/>
        <v>55.747999999999998</v>
      </c>
      <c r="G297" t="s">
        <v>805</v>
      </c>
    </row>
    <row r="298" spans="2:7" x14ac:dyDescent="0.15">
      <c r="B298" s="4" t="s">
        <v>63</v>
      </c>
      <c r="C298" s="1">
        <v>33</v>
      </c>
      <c r="D298" s="7">
        <v>9.3287037037037036E-3</v>
      </c>
      <c r="E298" s="3" t="s">
        <v>9</v>
      </c>
      <c r="F298">
        <f t="shared" si="8"/>
        <v>55.696999999999996</v>
      </c>
      <c r="G298" t="s">
        <v>805</v>
      </c>
    </row>
    <row r="299" spans="2:7" x14ac:dyDescent="0.15">
      <c r="B299" s="4" t="s">
        <v>548</v>
      </c>
      <c r="C299" s="1">
        <v>33</v>
      </c>
      <c r="D299" s="7">
        <v>9.3287037037037036E-3</v>
      </c>
      <c r="E299" s="3" t="s">
        <v>19</v>
      </c>
      <c r="F299">
        <f t="shared" si="8"/>
        <v>55.696999999999996</v>
      </c>
      <c r="G299" t="s">
        <v>805</v>
      </c>
    </row>
    <row r="300" spans="2:7" x14ac:dyDescent="0.15">
      <c r="B300" s="4" t="s">
        <v>67</v>
      </c>
      <c r="C300" s="1">
        <v>35</v>
      </c>
      <c r="D300" s="7">
        <v>9.3518518518518525E-3</v>
      </c>
      <c r="E300" s="3" t="s">
        <v>9</v>
      </c>
      <c r="F300">
        <f t="shared" si="8"/>
        <v>55.594000000000001</v>
      </c>
      <c r="G300" t="s">
        <v>805</v>
      </c>
    </row>
    <row r="301" spans="2:7" x14ac:dyDescent="0.15">
      <c r="B301" s="4" t="s">
        <v>61</v>
      </c>
      <c r="C301" s="1">
        <v>36</v>
      </c>
      <c r="D301" s="7">
        <v>9.3634259259259261E-3</v>
      </c>
      <c r="E301" s="3" t="s">
        <v>29</v>
      </c>
      <c r="F301">
        <f t="shared" si="8"/>
        <v>55.542999999999999</v>
      </c>
      <c r="G301" t="s">
        <v>805</v>
      </c>
    </row>
    <row r="302" spans="2:7" x14ac:dyDescent="0.15">
      <c r="B302" s="4" t="s">
        <v>474</v>
      </c>
      <c r="C302" s="1">
        <v>37</v>
      </c>
      <c r="D302" s="7">
        <v>9.3749999999999997E-3</v>
      </c>
      <c r="E302" s="3" t="s">
        <v>7</v>
      </c>
      <c r="F302">
        <f t="shared" si="8"/>
        <v>55.491999999999997</v>
      </c>
      <c r="G302" t="s">
        <v>805</v>
      </c>
    </row>
    <row r="303" spans="2:7" x14ac:dyDescent="0.15">
      <c r="B303" s="4" t="s">
        <v>505</v>
      </c>
      <c r="C303" s="1">
        <v>38</v>
      </c>
      <c r="D303" s="7">
        <v>9.386574074074075E-3</v>
      </c>
      <c r="E303" s="3" t="s">
        <v>10</v>
      </c>
      <c r="F303">
        <f t="shared" si="8"/>
        <v>55.440999999999995</v>
      </c>
      <c r="G303" t="s">
        <v>805</v>
      </c>
    </row>
    <row r="304" spans="2:7" x14ac:dyDescent="0.15">
      <c r="B304" s="4" t="s">
        <v>690</v>
      </c>
      <c r="C304" s="1">
        <v>39</v>
      </c>
      <c r="D304" s="7">
        <v>9.3981481481481485E-3</v>
      </c>
      <c r="E304" s="3" t="s">
        <v>5</v>
      </c>
      <c r="F304">
        <f t="shared" si="8"/>
        <v>55.39</v>
      </c>
      <c r="G304" t="s">
        <v>805</v>
      </c>
    </row>
    <row r="305" spans="2:7" x14ac:dyDescent="0.15">
      <c r="B305" s="4" t="s">
        <v>638</v>
      </c>
      <c r="C305" s="1">
        <v>40</v>
      </c>
      <c r="D305" s="7">
        <v>9.5601851851851855E-3</v>
      </c>
      <c r="E305" s="3" t="s">
        <v>7</v>
      </c>
      <c r="F305">
        <f t="shared" si="8"/>
        <v>54.673999999999999</v>
      </c>
      <c r="G305" t="s">
        <v>805</v>
      </c>
    </row>
    <row r="306" spans="2:7" x14ac:dyDescent="0.15">
      <c r="B306" s="4" t="s">
        <v>206</v>
      </c>
      <c r="C306" s="1">
        <v>41</v>
      </c>
      <c r="D306" s="7">
        <v>9.7222222222222224E-3</v>
      </c>
      <c r="E306" s="3" t="s">
        <v>10</v>
      </c>
      <c r="F306">
        <f t="shared" si="8"/>
        <v>53.957999999999998</v>
      </c>
      <c r="G306" t="s">
        <v>805</v>
      </c>
    </row>
    <row r="307" spans="2:7" x14ac:dyDescent="0.15">
      <c r="B307" s="4" t="s">
        <v>515</v>
      </c>
      <c r="C307" s="1">
        <v>42</v>
      </c>
      <c r="D307" s="7">
        <v>9.7685185185185184E-3</v>
      </c>
      <c r="E307" s="3" t="s">
        <v>21</v>
      </c>
      <c r="F307">
        <f t="shared" si="8"/>
        <v>53.753999999999998</v>
      </c>
      <c r="G307" t="s">
        <v>805</v>
      </c>
    </row>
    <row r="308" spans="2:7" x14ac:dyDescent="0.15">
      <c r="B308" s="4" t="s">
        <v>627</v>
      </c>
      <c r="C308" s="1">
        <v>43</v>
      </c>
      <c r="D308" s="7">
        <v>9.8495370370370369E-3</v>
      </c>
      <c r="E308" s="3" t="s">
        <v>12</v>
      </c>
      <c r="F308">
        <f t="shared" si="8"/>
        <v>53.396000000000001</v>
      </c>
      <c r="G308" t="s">
        <v>805</v>
      </c>
    </row>
    <row r="309" spans="2:7" x14ac:dyDescent="0.15">
      <c r="B309" s="4" t="s">
        <v>774</v>
      </c>
      <c r="C309" s="1">
        <v>44</v>
      </c>
      <c r="D309" s="7">
        <v>9.9537037037037042E-3</v>
      </c>
      <c r="E309" s="3" t="s">
        <v>12</v>
      </c>
      <c r="F309">
        <f t="shared" si="8"/>
        <v>52.934999999999995</v>
      </c>
      <c r="G309" t="s">
        <v>805</v>
      </c>
    </row>
    <row r="310" spans="2:7" x14ac:dyDescent="0.15">
      <c r="B310" s="4" t="s">
        <v>543</v>
      </c>
      <c r="C310" s="1">
        <v>45</v>
      </c>
      <c r="D310" s="7">
        <v>0.01</v>
      </c>
      <c r="E310" s="3" t="s">
        <v>11</v>
      </c>
      <c r="F310">
        <f t="shared" si="8"/>
        <v>52.730999999999995</v>
      </c>
      <c r="G310" t="s">
        <v>805</v>
      </c>
    </row>
    <row r="311" spans="2:7" x14ac:dyDescent="0.15">
      <c r="B311" s="4" t="s">
        <v>335</v>
      </c>
      <c r="C311" s="1">
        <v>46</v>
      </c>
      <c r="D311" s="7">
        <v>1.0046296296296296E-2</v>
      </c>
      <c r="E311" s="3" t="s">
        <v>5</v>
      </c>
      <c r="F311">
        <f t="shared" si="8"/>
        <v>52.525999999999996</v>
      </c>
      <c r="G311" t="s">
        <v>805</v>
      </c>
    </row>
    <row r="312" spans="2:7" x14ac:dyDescent="0.15">
      <c r="B312" s="4" t="s">
        <v>586</v>
      </c>
      <c r="C312" s="1">
        <v>47</v>
      </c>
      <c r="D312" s="7">
        <v>1.005787037037037E-2</v>
      </c>
      <c r="E312" s="3" t="s">
        <v>12</v>
      </c>
      <c r="F312">
        <f t="shared" si="8"/>
        <v>52.474999999999994</v>
      </c>
      <c r="G312" t="s">
        <v>805</v>
      </c>
    </row>
    <row r="313" spans="2:7" x14ac:dyDescent="0.15">
      <c r="B313" s="4" t="s">
        <v>641</v>
      </c>
      <c r="C313" s="1">
        <v>48</v>
      </c>
      <c r="D313" s="7">
        <v>1.0081018518518519E-2</v>
      </c>
      <c r="E313" s="3" t="s">
        <v>7</v>
      </c>
      <c r="F313">
        <f t="shared" si="8"/>
        <v>52.372999999999998</v>
      </c>
      <c r="G313" t="s">
        <v>805</v>
      </c>
    </row>
    <row r="314" spans="2:7" x14ac:dyDescent="0.15">
      <c r="B314" s="4" t="s">
        <v>404</v>
      </c>
      <c r="C314" s="1">
        <v>49</v>
      </c>
      <c r="D314" s="7">
        <v>1.0115740740740741E-2</v>
      </c>
      <c r="E314" s="3" t="s">
        <v>8</v>
      </c>
      <c r="F314">
        <f t="shared" si="8"/>
        <v>52.219000000000001</v>
      </c>
      <c r="G314" t="s">
        <v>805</v>
      </c>
    </row>
    <row r="315" spans="2:7" x14ac:dyDescent="0.15">
      <c r="B315" s="4" t="s">
        <v>68</v>
      </c>
      <c r="C315" s="1">
        <v>50</v>
      </c>
      <c r="D315" s="7">
        <v>1.0208333333333333E-2</v>
      </c>
      <c r="E315" s="3" t="s">
        <v>29</v>
      </c>
      <c r="F315">
        <f t="shared" si="8"/>
        <v>51.809999999999995</v>
      </c>
      <c r="G315" t="s">
        <v>805</v>
      </c>
    </row>
    <row r="316" spans="2:7" x14ac:dyDescent="0.15">
      <c r="B316" s="4" t="s">
        <v>600</v>
      </c>
      <c r="C316" s="1">
        <v>51</v>
      </c>
      <c r="D316" s="7">
        <v>1.0231481481481482E-2</v>
      </c>
      <c r="E316" s="3" t="s">
        <v>8</v>
      </c>
      <c r="F316">
        <f t="shared" si="8"/>
        <v>51.707999999999998</v>
      </c>
      <c r="G316" t="s">
        <v>805</v>
      </c>
    </row>
    <row r="317" spans="2:7" x14ac:dyDescent="0.15">
      <c r="B317" s="4" t="s">
        <v>630</v>
      </c>
      <c r="C317" s="1">
        <v>52</v>
      </c>
      <c r="D317" s="7">
        <v>1.0243055555555556E-2</v>
      </c>
      <c r="E317" s="3" t="s">
        <v>5</v>
      </c>
      <c r="F317">
        <f t="shared" si="8"/>
        <v>51.656999999999996</v>
      </c>
      <c r="G317" t="s">
        <v>805</v>
      </c>
    </row>
    <row r="318" spans="2:7" x14ac:dyDescent="0.15">
      <c r="B318" s="4" t="s">
        <v>575</v>
      </c>
      <c r="C318" s="1">
        <v>53</v>
      </c>
      <c r="D318" s="7">
        <v>1.0266203703703703E-2</v>
      </c>
      <c r="E318" s="3" t="s">
        <v>5</v>
      </c>
      <c r="F318">
        <f t="shared" si="8"/>
        <v>51.555</v>
      </c>
      <c r="G318" t="s">
        <v>805</v>
      </c>
    </row>
    <row r="319" spans="2:7" x14ac:dyDescent="0.15">
      <c r="B319" s="4" t="s">
        <v>704</v>
      </c>
      <c r="C319" s="1">
        <v>54</v>
      </c>
      <c r="D319" s="7">
        <v>1.0393518518518519E-2</v>
      </c>
      <c r="E319" s="3" t="s">
        <v>615</v>
      </c>
      <c r="F319">
        <f t="shared" si="8"/>
        <v>50.991999999999997</v>
      </c>
      <c r="G319" t="s">
        <v>805</v>
      </c>
    </row>
    <row r="320" spans="2:7" x14ac:dyDescent="0.15">
      <c r="B320" s="4" t="s">
        <v>714</v>
      </c>
      <c r="C320" s="1">
        <v>55</v>
      </c>
      <c r="D320" s="7">
        <v>1.0567129629629629E-2</v>
      </c>
      <c r="E320" s="3" t="s">
        <v>554</v>
      </c>
      <c r="F320">
        <f t="shared" si="8"/>
        <v>50.224999999999994</v>
      </c>
      <c r="G320" t="s">
        <v>805</v>
      </c>
    </row>
    <row r="321" spans="2:7" x14ac:dyDescent="0.15">
      <c r="B321" s="4" t="s">
        <v>702</v>
      </c>
      <c r="C321" s="1">
        <v>55</v>
      </c>
      <c r="D321" s="7">
        <v>1.0567129629629629E-2</v>
      </c>
      <c r="E321" s="3" t="s">
        <v>7</v>
      </c>
      <c r="F321">
        <f t="shared" si="8"/>
        <v>50.224999999999994</v>
      </c>
      <c r="G321" t="s">
        <v>805</v>
      </c>
    </row>
    <row r="322" spans="2:7" x14ac:dyDescent="0.15">
      <c r="B322" s="4" t="s">
        <v>676</v>
      </c>
      <c r="C322" s="1">
        <v>57</v>
      </c>
      <c r="D322" s="7">
        <v>1.0601851851851854E-2</v>
      </c>
      <c r="E322" s="3" t="s">
        <v>21</v>
      </c>
      <c r="F322">
        <f t="shared" si="8"/>
        <v>50.071999999999996</v>
      </c>
      <c r="G322" t="s">
        <v>805</v>
      </c>
    </row>
    <row r="323" spans="2:7" x14ac:dyDescent="0.15">
      <c r="B323" s="4" t="s">
        <v>634</v>
      </c>
      <c r="C323" s="1">
        <v>58</v>
      </c>
      <c r="D323" s="7">
        <v>1.074074074074074E-2</v>
      </c>
      <c r="E323" s="3" t="s">
        <v>8</v>
      </c>
      <c r="F323">
        <f t="shared" si="8"/>
        <v>49.457999999999998</v>
      </c>
      <c r="G323" t="s">
        <v>805</v>
      </c>
    </row>
    <row r="324" spans="2:7" x14ac:dyDescent="0.15">
      <c r="B324" s="4" t="s">
        <v>762</v>
      </c>
      <c r="C324" s="1">
        <v>59</v>
      </c>
      <c r="D324" s="7">
        <v>1.0856481481481481E-2</v>
      </c>
      <c r="E324" s="3" t="s">
        <v>8</v>
      </c>
      <c r="F324">
        <f t="shared" si="8"/>
        <v>48.946999999999996</v>
      </c>
      <c r="G324" t="s">
        <v>805</v>
      </c>
    </row>
    <row r="325" spans="2:7" x14ac:dyDescent="0.15">
      <c r="B325" s="4" t="s">
        <v>661</v>
      </c>
      <c r="C325" s="1">
        <v>60</v>
      </c>
      <c r="D325" s="7">
        <v>1.0925925925925924E-2</v>
      </c>
      <c r="E325" s="3" t="s">
        <v>5</v>
      </c>
      <c r="F325">
        <f t="shared" ref="F325:F359" si="9">ROUNDUP( (VLOOKUP(G325,$K$5:$N$9,2,FALSE) - D325) * 10 / VLOOKUP(G325,$K$5:$N$9,3,FALSE)+50,3)</f>
        <v>48.64</v>
      </c>
      <c r="G325" t="s">
        <v>805</v>
      </c>
    </row>
    <row r="326" spans="2:7" x14ac:dyDescent="0.15">
      <c r="B326" s="4" t="s">
        <v>727</v>
      </c>
      <c r="C326" s="1">
        <v>61</v>
      </c>
      <c r="D326" s="7">
        <v>1.0937500000000001E-2</v>
      </c>
      <c r="E326" s="3" t="s">
        <v>27</v>
      </c>
      <c r="F326">
        <f t="shared" si="9"/>
        <v>48.588999999999999</v>
      </c>
      <c r="G326" t="s">
        <v>805</v>
      </c>
    </row>
    <row r="327" spans="2:7" x14ac:dyDescent="0.15">
      <c r="B327" s="4" t="s">
        <v>652</v>
      </c>
      <c r="C327" s="1">
        <v>62</v>
      </c>
      <c r="D327" s="7">
        <v>1.0972222222222223E-2</v>
      </c>
      <c r="E327" s="3" t="s">
        <v>4</v>
      </c>
      <c r="F327">
        <f t="shared" si="9"/>
        <v>48.434999999999995</v>
      </c>
      <c r="G327" t="s">
        <v>805</v>
      </c>
    </row>
    <row r="328" spans="2:7" x14ac:dyDescent="0.15">
      <c r="B328" s="4" t="s">
        <v>644</v>
      </c>
      <c r="C328" s="1">
        <v>63</v>
      </c>
      <c r="D328" s="7">
        <v>1.1273148148148148E-2</v>
      </c>
      <c r="E328" s="3" t="s">
        <v>8</v>
      </c>
      <c r="F328">
        <f t="shared" si="9"/>
        <v>47.105999999999995</v>
      </c>
      <c r="G328" t="s">
        <v>805</v>
      </c>
    </row>
    <row r="329" spans="2:7" x14ac:dyDescent="0.15">
      <c r="B329" s="4" t="s">
        <v>612</v>
      </c>
      <c r="C329" s="1">
        <v>64</v>
      </c>
      <c r="D329" s="7">
        <v>1.1331018518518518E-2</v>
      </c>
      <c r="E329" s="3" t="s">
        <v>5</v>
      </c>
      <c r="F329">
        <f t="shared" si="9"/>
        <v>46.849999999999994</v>
      </c>
      <c r="G329" t="s">
        <v>805</v>
      </c>
    </row>
    <row r="330" spans="2:7" x14ac:dyDescent="0.15">
      <c r="B330" s="4" t="s">
        <v>579</v>
      </c>
      <c r="C330" s="1">
        <v>65</v>
      </c>
      <c r="D330" s="7">
        <v>1.1388888888888888E-2</v>
      </c>
      <c r="E330" s="3" t="s">
        <v>554</v>
      </c>
      <c r="F330">
        <f t="shared" si="9"/>
        <v>46.594999999999999</v>
      </c>
      <c r="G330" t="s">
        <v>805</v>
      </c>
    </row>
    <row r="331" spans="2:7" x14ac:dyDescent="0.15">
      <c r="B331" s="4" t="s">
        <v>722</v>
      </c>
      <c r="C331" s="1">
        <v>66</v>
      </c>
      <c r="D331" s="7">
        <v>1.1481481481481483E-2</v>
      </c>
      <c r="E331" s="3" t="s">
        <v>554</v>
      </c>
      <c r="F331">
        <f t="shared" si="9"/>
        <v>46.184999999999995</v>
      </c>
      <c r="G331" t="s">
        <v>805</v>
      </c>
    </row>
    <row r="332" spans="2:7" x14ac:dyDescent="0.15">
      <c r="B332" s="4" t="s">
        <v>339</v>
      </c>
      <c r="C332" s="1">
        <v>67</v>
      </c>
      <c r="D332" s="7">
        <v>1.1539351851851851E-2</v>
      </c>
      <c r="E332" s="3" t="s">
        <v>11</v>
      </c>
      <c r="F332">
        <f t="shared" si="9"/>
        <v>45.93</v>
      </c>
      <c r="G332" t="s">
        <v>805</v>
      </c>
    </row>
    <row r="333" spans="2:7" x14ac:dyDescent="0.15">
      <c r="B333" s="4" t="s">
        <v>603</v>
      </c>
      <c r="C333" s="1">
        <v>68</v>
      </c>
      <c r="D333" s="7">
        <v>1.1620370370370371E-2</v>
      </c>
      <c r="E333" s="3" t="s">
        <v>8</v>
      </c>
      <c r="F333">
        <f t="shared" si="9"/>
        <v>45.571999999999996</v>
      </c>
      <c r="G333" t="s">
        <v>805</v>
      </c>
    </row>
    <row r="334" spans="2:7" x14ac:dyDescent="0.15">
      <c r="B334" s="4" t="s">
        <v>69</v>
      </c>
      <c r="C334" s="1">
        <v>69</v>
      </c>
      <c r="D334" s="7">
        <v>1.1666666666666667E-2</v>
      </c>
      <c r="E334" s="3" t="s">
        <v>9</v>
      </c>
      <c r="F334">
        <f t="shared" si="9"/>
        <v>45.366999999999997</v>
      </c>
      <c r="G334" t="s">
        <v>805</v>
      </c>
    </row>
    <row r="335" spans="2:7" x14ac:dyDescent="0.15">
      <c r="B335" s="4" t="s">
        <v>750</v>
      </c>
      <c r="C335" s="1">
        <v>70</v>
      </c>
      <c r="D335" s="7">
        <v>1.1759259259259259E-2</v>
      </c>
      <c r="E335" s="3" t="s">
        <v>5</v>
      </c>
      <c r="F335">
        <f t="shared" si="9"/>
        <v>44.957999999999998</v>
      </c>
      <c r="G335" t="s">
        <v>805</v>
      </c>
    </row>
    <row r="336" spans="2:7" x14ac:dyDescent="0.15">
      <c r="B336" s="4" t="s">
        <v>602</v>
      </c>
      <c r="C336" s="1">
        <v>71</v>
      </c>
      <c r="D336" s="7">
        <v>1.1840277777777778E-2</v>
      </c>
      <c r="E336" s="3" t="s">
        <v>10</v>
      </c>
      <c r="F336">
        <f t="shared" si="9"/>
        <v>44.599999999999994</v>
      </c>
      <c r="G336" t="s">
        <v>805</v>
      </c>
    </row>
    <row r="337" spans="2:7" x14ac:dyDescent="0.15">
      <c r="B337" s="4" t="s">
        <v>589</v>
      </c>
      <c r="C337" s="1">
        <v>72</v>
      </c>
      <c r="D337" s="7">
        <v>1.1921296296296298E-2</v>
      </c>
      <c r="E337" s="3" t="s">
        <v>554</v>
      </c>
      <c r="F337">
        <f t="shared" si="9"/>
        <v>44.241999999999997</v>
      </c>
      <c r="G337" t="s">
        <v>805</v>
      </c>
    </row>
    <row r="338" spans="2:7" x14ac:dyDescent="0.15">
      <c r="B338" s="4" t="s">
        <v>659</v>
      </c>
      <c r="C338" s="1">
        <v>73</v>
      </c>
      <c r="D338" s="7">
        <v>1.2187500000000002E-2</v>
      </c>
      <c r="E338" s="3" t="s">
        <v>17</v>
      </c>
      <c r="F338">
        <f t="shared" si="9"/>
        <v>43.065999999999995</v>
      </c>
      <c r="G338" t="s">
        <v>805</v>
      </c>
    </row>
    <row r="339" spans="2:7" x14ac:dyDescent="0.15">
      <c r="B339" s="4" t="s">
        <v>407</v>
      </c>
      <c r="C339" s="1">
        <v>74</v>
      </c>
      <c r="D339" s="7">
        <v>1.2222222222222223E-2</v>
      </c>
      <c r="E339" s="3" t="s">
        <v>16</v>
      </c>
      <c r="F339">
        <f t="shared" si="9"/>
        <v>42.912999999999997</v>
      </c>
      <c r="G339" t="s">
        <v>805</v>
      </c>
    </row>
    <row r="340" spans="2:7" x14ac:dyDescent="0.15">
      <c r="B340" s="4" t="s">
        <v>718</v>
      </c>
      <c r="C340" s="1">
        <v>75</v>
      </c>
      <c r="D340" s="7">
        <v>1.224537037037037E-2</v>
      </c>
      <c r="E340" s="3" t="s">
        <v>27</v>
      </c>
      <c r="F340">
        <f t="shared" si="9"/>
        <v>42.811</v>
      </c>
      <c r="G340" t="s">
        <v>805</v>
      </c>
    </row>
    <row r="341" spans="2:7" x14ac:dyDescent="0.15">
      <c r="B341" s="4" t="s">
        <v>725</v>
      </c>
      <c r="C341" s="1">
        <v>76</v>
      </c>
      <c r="D341" s="7">
        <v>1.2361111111111113E-2</v>
      </c>
      <c r="E341" s="3" t="s">
        <v>27</v>
      </c>
      <c r="F341">
        <f t="shared" si="9"/>
        <v>42.298999999999999</v>
      </c>
      <c r="G341" t="s">
        <v>805</v>
      </c>
    </row>
    <row r="342" spans="2:7" x14ac:dyDescent="0.15">
      <c r="B342" s="4" t="s">
        <v>86</v>
      </c>
      <c r="C342" s="1">
        <v>77</v>
      </c>
      <c r="D342" s="7">
        <v>1.247685185185185E-2</v>
      </c>
      <c r="E342" s="3" t="s">
        <v>29</v>
      </c>
      <c r="F342">
        <f t="shared" si="9"/>
        <v>41.787999999999997</v>
      </c>
      <c r="G342" t="s">
        <v>805</v>
      </c>
    </row>
    <row r="343" spans="2:7" x14ac:dyDescent="0.15">
      <c r="B343" s="4" t="s">
        <v>135</v>
      </c>
      <c r="C343" s="1">
        <v>78</v>
      </c>
      <c r="D343" s="7">
        <v>1.2604166666666666E-2</v>
      </c>
      <c r="E343" s="3" t="s">
        <v>9</v>
      </c>
      <c r="F343">
        <f t="shared" si="9"/>
        <v>41.224999999999994</v>
      </c>
      <c r="G343" t="s">
        <v>805</v>
      </c>
    </row>
    <row r="344" spans="2:7" x14ac:dyDescent="0.15">
      <c r="B344" s="4" t="s">
        <v>757</v>
      </c>
      <c r="C344" s="1">
        <v>79</v>
      </c>
      <c r="D344" s="7">
        <v>1.2766203703703703E-2</v>
      </c>
      <c r="E344" s="3" t="s">
        <v>8</v>
      </c>
      <c r="F344">
        <f t="shared" si="9"/>
        <v>40.509</v>
      </c>
      <c r="G344" t="s">
        <v>805</v>
      </c>
    </row>
    <row r="345" spans="2:7" x14ac:dyDescent="0.15">
      <c r="B345" s="4" t="s">
        <v>717</v>
      </c>
      <c r="C345" s="1">
        <v>80</v>
      </c>
      <c r="D345" s="7">
        <v>1.2881944444444446E-2</v>
      </c>
      <c r="E345" s="3" t="s">
        <v>21</v>
      </c>
      <c r="F345">
        <f t="shared" si="9"/>
        <v>39.997999999999998</v>
      </c>
      <c r="G345" t="s">
        <v>805</v>
      </c>
    </row>
    <row r="346" spans="2:7" x14ac:dyDescent="0.15">
      <c r="B346" s="4" t="s">
        <v>597</v>
      </c>
      <c r="C346" s="1">
        <v>81</v>
      </c>
      <c r="D346" s="7">
        <v>1.3182870370370371E-2</v>
      </c>
      <c r="E346" s="3" t="s">
        <v>18</v>
      </c>
      <c r="F346">
        <f t="shared" si="9"/>
        <v>38.668999999999997</v>
      </c>
      <c r="G346" t="s">
        <v>805</v>
      </c>
    </row>
    <row r="347" spans="2:7" x14ac:dyDescent="0.15">
      <c r="B347" s="4" t="s">
        <v>353</v>
      </c>
      <c r="C347" s="1">
        <v>82</v>
      </c>
      <c r="D347" s="7">
        <v>1.3541666666666667E-2</v>
      </c>
      <c r="E347" s="3" t="s">
        <v>27</v>
      </c>
      <c r="F347">
        <f t="shared" si="9"/>
        <v>37.082999999999998</v>
      </c>
      <c r="G347" t="s">
        <v>805</v>
      </c>
    </row>
    <row r="348" spans="2:7" x14ac:dyDescent="0.15">
      <c r="B348" s="4" t="s">
        <v>682</v>
      </c>
      <c r="C348" s="1">
        <v>83</v>
      </c>
      <c r="D348" s="7">
        <v>1.3865740740740739E-2</v>
      </c>
      <c r="E348" s="3" t="s">
        <v>615</v>
      </c>
      <c r="F348">
        <f t="shared" si="9"/>
        <v>35.652000000000001</v>
      </c>
      <c r="G348" t="s">
        <v>805</v>
      </c>
    </row>
    <row r="349" spans="2:7" x14ac:dyDescent="0.15">
      <c r="B349" s="4" t="s">
        <v>775</v>
      </c>
      <c r="C349" s="1">
        <v>84</v>
      </c>
      <c r="D349" s="7">
        <v>1.4085648148148151E-2</v>
      </c>
      <c r="E349" s="3" t="s">
        <v>21</v>
      </c>
      <c r="F349">
        <f t="shared" si="9"/>
        <v>34.68</v>
      </c>
      <c r="G349" t="s">
        <v>805</v>
      </c>
    </row>
    <row r="350" spans="2:7" x14ac:dyDescent="0.15">
      <c r="B350" s="4" t="s">
        <v>675</v>
      </c>
      <c r="C350" s="1">
        <v>85</v>
      </c>
      <c r="D350" s="7">
        <v>1.4131944444444445E-2</v>
      </c>
      <c r="E350" s="3" t="s">
        <v>16</v>
      </c>
      <c r="F350">
        <f t="shared" si="9"/>
        <v>34.474999999999994</v>
      </c>
      <c r="G350" t="s">
        <v>805</v>
      </c>
    </row>
    <row r="351" spans="2:7" x14ac:dyDescent="0.15">
      <c r="B351" s="4" t="s">
        <v>83</v>
      </c>
      <c r="C351" s="1">
        <v>86</v>
      </c>
      <c r="D351" s="7">
        <v>1.4236111111111111E-2</v>
      </c>
      <c r="E351" s="3" t="s">
        <v>9</v>
      </c>
      <c r="F351">
        <f t="shared" si="9"/>
        <v>34.015000000000001</v>
      </c>
      <c r="G351" t="s">
        <v>805</v>
      </c>
    </row>
    <row r="352" spans="2:7" x14ac:dyDescent="0.15">
      <c r="B352" s="4" t="s">
        <v>679</v>
      </c>
      <c r="C352" s="1">
        <v>87</v>
      </c>
      <c r="D352" s="7">
        <v>1.4293981481481482E-2</v>
      </c>
      <c r="E352" s="3" t="s">
        <v>616</v>
      </c>
      <c r="F352">
        <f t="shared" si="9"/>
        <v>33.76</v>
      </c>
      <c r="G352" t="s">
        <v>805</v>
      </c>
    </row>
    <row r="353" spans="2:7" x14ac:dyDescent="0.15">
      <c r="B353" s="4" t="s">
        <v>763</v>
      </c>
      <c r="C353" s="1">
        <v>88</v>
      </c>
      <c r="D353" s="7">
        <v>1.4548611111111111E-2</v>
      </c>
      <c r="E353" s="3" t="s">
        <v>7</v>
      </c>
      <c r="F353">
        <f t="shared" si="9"/>
        <v>32.634999999999998</v>
      </c>
      <c r="G353" t="s">
        <v>805</v>
      </c>
    </row>
    <row r="354" spans="2:7" x14ac:dyDescent="0.15">
      <c r="B354" s="4" t="s">
        <v>80</v>
      </c>
      <c r="C354" s="1">
        <v>89</v>
      </c>
      <c r="D354" s="7">
        <v>1.4699074074074074E-2</v>
      </c>
      <c r="E354" s="3" t="s">
        <v>29</v>
      </c>
      <c r="F354">
        <f t="shared" si="9"/>
        <v>31.970000000000002</v>
      </c>
      <c r="G354" t="s">
        <v>805</v>
      </c>
    </row>
    <row r="355" spans="2:7" x14ac:dyDescent="0.15">
      <c r="B355" s="4" t="s">
        <v>756</v>
      </c>
      <c r="C355" s="1">
        <v>90</v>
      </c>
      <c r="D355" s="7">
        <v>1.5173611111111112E-2</v>
      </c>
      <c r="E355" s="3" t="s">
        <v>21</v>
      </c>
      <c r="F355">
        <f t="shared" si="9"/>
        <v>29.873000000000001</v>
      </c>
      <c r="G355" t="s">
        <v>805</v>
      </c>
    </row>
    <row r="356" spans="2:7" x14ac:dyDescent="0.15">
      <c r="B356" s="4" t="s">
        <v>105</v>
      </c>
      <c r="C356" s="1">
        <v>91</v>
      </c>
      <c r="D356" s="7">
        <v>1.5763888888888886E-2</v>
      </c>
      <c r="E356" s="3" t="s">
        <v>29</v>
      </c>
      <c r="F356">
        <f t="shared" si="9"/>
        <v>27.265000000000001</v>
      </c>
      <c r="G356" t="s">
        <v>805</v>
      </c>
    </row>
    <row r="357" spans="2:7" x14ac:dyDescent="0.15">
      <c r="B357" s="4" t="s">
        <v>681</v>
      </c>
      <c r="C357" s="1">
        <v>92</v>
      </c>
      <c r="D357" s="7">
        <v>1.579861111111111E-2</v>
      </c>
      <c r="E357" s="3" t="s">
        <v>10</v>
      </c>
      <c r="F357">
        <f t="shared" si="9"/>
        <v>27.112000000000002</v>
      </c>
      <c r="G357" t="s">
        <v>805</v>
      </c>
    </row>
    <row r="358" spans="2:7" x14ac:dyDescent="0.15">
      <c r="B358" s="4" t="s">
        <v>598</v>
      </c>
      <c r="C358" s="1">
        <v>93</v>
      </c>
      <c r="D358" s="7">
        <v>1.7210648148148149E-2</v>
      </c>
      <c r="E358" s="3" t="s">
        <v>14</v>
      </c>
      <c r="F358">
        <f t="shared" si="9"/>
        <v>20.873000000000001</v>
      </c>
      <c r="G358" t="s">
        <v>805</v>
      </c>
    </row>
    <row r="359" spans="2:7" x14ac:dyDescent="0.15">
      <c r="B359" s="4" t="s">
        <v>735</v>
      </c>
      <c r="C359" s="1">
        <v>94</v>
      </c>
      <c r="D359" s="7">
        <v>1.7407407407407406E-2</v>
      </c>
      <c r="E359" s="3" t="s">
        <v>20</v>
      </c>
      <c r="F359">
        <f t="shared" si="9"/>
        <v>20.004000000000001</v>
      </c>
      <c r="G359" t="s">
        <v>805</v>
      </c>
    </row>
    <row r="360" spans="2:7" x14ac:dyDescent="0.15">
      <c r="B360" s="4" t="s">
        <v>537</v>
      </c>
      <c r="C360" s="1"/>
      <c r="D360" s="3" t="s">
        <v>22</v>
      </c>
      <c r="E360" s="3" t="s">
        <v>20</v>
      </c>
      <c r="F360">
        <v>0</v>
      </c>
      <c r="G360" t="s">
        <v>805</v>
      </c>
    </row>
    <row r="361" spans="2:7" x14ac:dyDescent="0.15">
      <c r="B361" s="4" t="s">
        <v>552</v>
      </c>
      <c r="C361" s="1"/>
      <c r="D361" s="3" t="s">
        <v>22</v>
      </c>
      <c r="E361" s="3" t="s">
        <v>10</v>
      </c>
      <c r="F361">
        <f>F360</f>
        <v>0</v>
      </c>
      <c r="G361" t="s">
        <v>805</v>
      </c>
    </row>
    <row r="362" spans="2:7" x14ac:dyDescent="0.15">
      <c r="B362" s="4" t="s">
        <v>607</v>
      </c>
      <c r="C362" s="1"/>
      <c r="D362" s="3" t="s">
        <v>22</v>
      </c>
      <c r="E362" s="3" t="s">
        <v>27</v>
      </c>
      <c r="F362">
        <f t="shared" ref="F362:F367" si="10">F361</f>
        <v>0</v>
      </c>
      <c r="G362" t="s">
        <v>805</v>
      </c>
    </row>
    <row r="363" spans="2:7" x14ac:dyDescent="0.15">
      <c r="B363" s="4" t="s">
        <v>665</v>
      </c>
      <c r="C363" s="1"/>
      <c r="D363" s="3" t="s">
        <v>22</v>
      </c>
      <c r="E363" s="3" t="s">
        <v>242</v>
      </c>
      <c r="F363">
        <f t="shared" si="10"/>
        <v>0</v>
      </c>
      <c r="G363" t="s">
        <v>805</v>
      </c>
    </row>
    <row r="364" spans="2:7" x14ac:dyDescent="0.15">
      <c r="B364" s="4" t="s">
        <v>62</v>
      </c>
      <c r="C364" s="1"/>
      <c r="D364" s="3" t="s">
        <v>22</v>
      </c>
      <c r="E364" s="3" t="s">
        <v>9</v>
      </c>
      <c r="F364">
        <f t="shared" si="10"/>
        <v>0</v>
      </c>
      <c r="G364" t="s">
        <v>805</v>
      </c>
    </row>
    <row r="365" spans="2:7" x14ac:dyDescent="0.15">
      <c r="B365" s="4" t="s">
        <v>703</v>
      </c>
      <c r="C365" s="1"/>
      <c r="D365" s="3" t="s">
        <v>22</v>
      </c>
      <c r="E365" s="3" t="s">
        <v>615</v>
      </c>
      <c r="F365">
        <f t="shared" si="10"/>
        <v>0</v>
      </c>
      <c r="G365" t="s">
        <v>805</v>
      </c>
    </row>
    <row r="366" spans="2:7" x14ac:dyDescent="0.15">
      <c r="B366" s="4" t="s">
        <v>726</v>
      </c>
      <c r="C366" s="1"/>
      <c r="D366" s="3" t="s">
        <v>22</v>
      </c>
      <c r="E366" s="3" t="s">
        <v>8</v>
      </c>
      <c r="F366">
        <f t="shared" si="10"/>
        <v>0</v>
      </c>
      <c r="G366" t="s">
        <v>805</v>
      </c>
    </row>
    <row r="367" spans="2:7" x14ac:dyDescent="0.15">
      <c r="B367" s="4" t="s">
        <v>503</v>
      </c>
      <c r="C367" s="1"/>
      <c r="D367" s="3" t="s">
        <v>22</v>
      </c>
      <c r="E367" s="3" t="s">
        <v>14</v>
      </c>
      <c r="F367">
        <f t="shared" si="10"/>
        <v>0</v>
      </c>
      <c r="G367" t="s">
        <v>805</v>
      </c>
    </row>
    <row r="368" spans="2:7" x14ac:dyDescent="0.15">
      <c r="B368" s="4"/>
      <c r="C368" s="1"/>
      <c r="D368" s="6"/>
      <c r="E368" s="3"/>
    </row>
    <row r="369" spans="2:5" x14ac:dyDescent="0.15">
      <c r="B369" s="4"/>
      <c r="C369" s="1"/>
      <c r="D369" s="6"/>
      <c r="E369" s="3"/>
    </row>
    <row r="370" spans="2:5" x14ac:dyDescent="0.15">
      <c r="B370" s="4"/>
      <c r="C370" s="1"/>
      <c r="D370" s="6"/>
      <c r="E370" s="3"/>
    </row>
    <row r="371" spans="2:5" x14ac:dyDescent="0.15">
      <c r="B371" s="4"/>
      <c r="C371" s="1"/>
      <c r="D371" s="6"/>
      <c r="E371" s="3"/>
    </row>
    <row r="372" spans="2:5" x14ac:dyDescent="0.15">
      <c r="B372" s="4"/>
      <c r="C372" s="1"/>
      <c r="D372" s="6"/>
      <c r="E372" s="3"/>
    </row>
    <row r="373" spans="2:5" x14ac:dyDescent="0.15">
      <c r="B373" s="4"/>
      <c r="C373" s="1"/>
      <c r="D373" s="6"/>
      <c r="E373" s="3"/>
    </row>
    <row r="374" spans="2:5" x14ac:dyDescent="0.15">
      <c r="B374" s="4"/>
      <c r="C374" s="1"/>
      <c r="D374" s="6"/>
      <c r="E374" s="3"/>
    </row>
    <row r="375" spans="2:5" x14ac:dyDescent="0.15">
      <c r="B375" s="4"/>
      <c r="C375" s="1"/>
      <c r="D375" s="6"/>
      <c r="E375" s="3"/>
    </row>
    <row r="376" spans="2:5" x14ac:dyDescent="0.15">
      <c r="B376" s="4"/>
      <c r="C376" s="1"/>
      <c r="D376" s="6"/>
      <c r="E376" s="3"/>
    </row>
    <row r="377" spans="2:5" x14ac:dyDescent="0.15">
      <c r="B377" s="4"/>
      <c r="C377" s="1"/>
      <c r="D377" s="6"/>
      <c r="E377" s="3"/>
    </row>
    <row r="378" spans="2:5" x14ac:dyDescent="0.15">
      <c r="B378" s="4"/>
      <c r="C378" s="1"/>
      <c r="D378" s="6"/>
      <c r="E378" s="3"/>
    </row>
    <row r="379" spans="2:5" x14ac:dyDescent="0.15">
      <c r="B379" s="4"/>
      <c r="C379" s="1"/>
      <c r="D379" s="6"/>
      <c r="E379" s="3"/>
    </row>
    <row r="380" spans="2:5" x14ac:dyDescent="0.15">
      <c r="B380" s="4"/>
      <c r="C380" s="1"/>
      <c r="D380" s="6"/>
      <c r="E380" s="3"/>
    </row>
    <row r="381" spans="2:5" x14ac:dyDescent="0.15">
      <c r="B381" s="4"/>
      <c r="C381" s="1"/>
      <c r="D381" s="6"/>
      <c r="E381" s="3"/>
    </row>
    <row r="382" spans="2:5" x14ac:dyDescent="0.15">
      <c r="B382" s="4"/>
      <c r="C382" s="1"/>
      <c r="D382" s="6"/>
      <c r="E382" s="3"/>
    </row>
    <row r="383" spans="2:5" x14ac:dyDescent="0.15">
      <c r="B383" s="4"/>
      <c r="C383" s="1"/>
      <c r="D383" s="6"/>
      <c r="E383" s="3"/>
    </row>
    <row r="384" spans="2:5" x14ac:dyDescent="0.15">
      <c r="B384" s="4"/>
      <c r="C384" s="1"/>
      <c r="D384" s="6"/>
      <c r="E384" s="3"/>
    </row>
    <row r="385" spans="2:5" x14ac:dyDescent="0.15">
      <c r="B385" s="4"/>
      <c r="C385" s="1"/>
      <c r="D385" s="6"/>
      <c r="E385" s="3"/>
    </row>
    <row r="386" spans="2:5" x14ac:dyDescent="0.15">
      <c r="B386" s="4"/>
      <c r="C386" s="1"/>
      <c r="D386" s="6"/>
      <c r="E386" s="3"/>
    </row>
    <row r="387" spans="2:5" x14ac:dyDescent="0.15">
      <c r="B387" s="4"/>
      <c r="C387" s="1"/>
      <c r="D387" s="6"/>
      <c r="E387" s="3"/>
    </row>
    <row r="388" spans="2:5" x14ac:dyDescent="0.15">
      <c r="B388" s="4"/>
      <c r="C388" s="1"/>
      <c r="D388" s="6"/>
      <c r="E388" s="3"/>
    </row>
    <row r="389" spans="2:5" x14ac:dyDescent="0.15">
      <c r="B389" s="4"/>
      <c r="C389" s="1"/>
      <c r="D389" s="6"/>
      <c r="E389" s="3"/>
    </row>
    <row r="390" spans="2:5" x14ac:dyDescent="0.15">
      <c r="B390" s="4"/>
      <c r="C390" s="1"/>
      <c r="D390" s="6"/>
      <c r="E390" s="3"/>
    </row>
    <row r="391" spans="2:5" x14ac:dyDescent="0.15">
      <c r="B391" s="4"/>
      <c r="C391" s="1"/>
      <c r="D391" s="6"/>
      <c r="E391" s="3"/>
    </row>
    <row r="392" spans="2:5" x14ac:dyDescent="0.15">
      <c r="B392" s="4"/>
      <c r="C392" s="1"/>
      <c r="D392" s="6"/>
      <c r="E392" s="3"/>
    </row>
    <row r="393" spans="2:5" x14ac:dyDescent="0.15">
      <c r="B393" s="4"/>
      <c r="C393" s="1"/>
      <c r="D393" s="6"/>
      <c r="E393" s="3"/>
    </row>
    <row r="394" spans="2:5" x14ac:dyDescent="0.15">
      <c r="B394" s="4"/>
      <c r="C394" s="1"/>
      <c r="D394" s="3"/>
      <c r="E394" s="3"/>
    </row>
    <row r="395" spans="2:5" x14ac:dyDescent="0.15">
      <c r="B395" s="4"/>
      <c r="C395" s="1"/>
      <c r="D395" s="3"/>
      <c r="E395" s="3"/>
    </row>
    <row r="396" spans="2:5" x14ac:dyDescent="0.15">
      <c r="B396" s="4"/>
      <c r="C396" s="1"/>
      <c r="D396" s="3"/>
      <c r="E396" s="3"/>
    </row>
    <row r="397" spans="2:5" x14ac:dyDescent="0.15">
      <c r="B397" s="4"/>
      <c r="C397" s="1"/>
      <c r="D397" s="3"/>
      <c r="E397" s="3"/>
    </row>
    <row r="398" spans="2:5" x14ac:dyDescent="0.15">
      <c r="B398" s="4"/>
      <c r="C398" s="1"/>
      <c r="D398" s="3"/>
      <c r="E398" s="3"/>
    </row>
  </sheetData>
  <phoneticPr fontId="3"/>
  <hyperlinks>
    <hyperlink ref="B4" r:id="rId1" display="https://mulka2.com/lapcenter/lapcombat2/runner.jsp?event=4822&amp;file=1&amp;runner=47"/>
    <hyperlink ref="B5" r:id="rId2" display="https://mulka2.com/lapcenter/lapcombat2/runner.jsp?event=4822&amp;file=1&amp;runner=46"/>
    <hyperlink ref="B6" r:id="rId3" display="https://mulka2.com/lapcenter/lapcombat2/runner.jsp?event=4822&amp;file=1&amp;runner=45"/>
    <hyperlink ref="B7" r:id="rId4" display="https://mulka2.com/lapcenter/lapcombat2/runner.jsp?event=4822&amp;file=1&amp;runner=44"/>
    <hyperlink ref="B8" r:id="rId5" display="https://mulka2.com/lapcenter/lapcombat2/runner.jsp?event=4822&amp;file=1&amp;runner=43"/>
    <hyperlink ref="B9" r:id="rId6" display="https://mulka2.com/lapcenter/lapcombat2/runner.jsp?event=4822&amp;file=1&amp;runner=42"/>
    <hyperlink ref="B10" r:id="rId7" display="https://mulka2.com/lapcenter/lapcombat2/runner.jsp?event=4822&amp;file=1&amp;runner=41"/>
    <hyperlink ref="B11" r:id="rId8" display="https://mulka2.com/lapcenter/lapcombat2/runner.jsp?event=4822&amp;file=1&amp;runner=40"/>
    <hyperlink ref="B12" r:id="rId9" display="https://mulka2.com/lapcenter/lapcombat2/runner.jsp?event=4822&amp;file=1&amp;runner=39"/>
    <hyperlink ref="B13" r:id="rId10" display="https://mulka2.com/lapcenter/lapcombat2/runner.jsp?event=4822&amp;file=1&amp;runner=38"/>
    <hyperlink ref="B14" r:id="rId11" display="https://mulka2.com/lapcenter/lapcombat2/runner.jsp?event=4822&amp;file=1&amp;runner=37"/>
    <hyperlink ref="B15" r:id="rId12" display="https://mulka2.com/lapcenter/lapcombat2/runner.jsp?event=4822&amp;file=1&amp;runner=36"/>
    <hyperlink ref="B16" r:id="rId13" display="https://mulka2.com/lapcenter/lapcombat2/runner.jsp?event=4822&amp;file=1&amp;runner=35"/>
    <hyperlink ref="B17" r:id="rId14" display="https://mulka2.com/lapcenter/lapcombat2/runner.jsp?event=4822&amp;file=1&amp;runner=34"/>
    <hyperlink ref="B18" r:id="rId15" display="https://mulka2.com/lapcenter/lapcombat2/runner.jsp?event=4822&amp;file=1&amp;runner=33"/>
    <hyperlink ref="B19" r:id="rId16" display="https://mulka2.com/lapcenter/lapcombat2/runner.jsp?event=4822&amp;file=1&amp;runner=32"/>
    <hyperlink ref="B20" r:id="rId17" display="https://mulka2.com/lapcenter/lapcombat2/runner.jsp?event=4822&amp;file=1&amp;runner=31"/>
    <hyperlink ref="B21" r:id="rId18" display="https://mulka2.com/lapcenter/lapcombat2/runner.jsp?event=4822&amp;file=1&amp;runner=30"/>
    <hyperlink ref="B22" r:id="rId19" display="https://mulka2.com/lapcenter/lapcombat2/runner.jsp?event=4822&amp;file=1&amp;runner=29"/>
    <hyperlink ref="B23" r:id="rId20" display="https://mulka2.com/lapcenter/lapcombat2/runner.jsp?event=4822&amp;file=1&amp;runner=28"/>
    <hyperlink ref="B24" r:id="rId21" display="https://mulka2.com/lapcenter/lapcombat2/runner.jsp?event=4822&amp;file=1&amp;runner=27"/>
    <hyperlink ref="B25" r:id="rId22" display="https://mulka2.com/lapcenter/lapcombat2/runner.jsp?event=4822&amp;file=1&amp;runner=26"/>
    <hyperlink ref="B26" r:id="rId23" display="https://mulka2.com/lapcenter/lapcombat2/runner.jsp?event=4822&amp;file=1&amp;runner=25"/>
    <hyperlink ref="B27" r:id="rId24" display="https://mulka2.com/lapcenter/lapcombat2/runner.jsp?event=4822&amp;file=1&amp;runner=24"/>
    <hyperlink ref="B28" r:id="rId25" display="https://mulka2.com/lapcenter/lapcombat2/runner.jsp?event=4822&amp;file=1&amp;runner=23"/>
    <hyperlink ref="B29" r:id="rId26" display="https://mulka2.com/lapcenter/lapcombat2/runner.jsp?event=4822&amp;file=1&amp;runner=22"/>
    <hyperlink ref="B30" r:id="rId27" display="https://mulka2.com/lapcenter/lapcombat2/runner.jsp?event=4822&amp;file=1&amp;runner=21"/>
    <hyperlink ref="B31" r:id="rId28" display="https://mulka2.com/lapcenter/lapcombat2/runner.jsp?event=4822&amp;file=1&amp;runner=20"/>
    <hyperlink ref="B32" r:id="rId29" display="https://mulka2.com/lapcenter/lapcombat2/runner.jsp?event=4822&amp;file=1&amp;runner=19"/>
    <hyperlink ref="B33" r:id="rId30" display="https://mulka2.com/lapcenter/lapcombat2/runner.jsp?event=4822&amp;file=1&amp;runner=18"/>
    <hyperlink ref="B34" r:id="rId31" display="https://mulka2.com/lapcenter/lapcombat2/runner.jsp?event=4822&amp;file=1&amp;runner=17"/>
    <hyperlink ref="B35" r:id="rId32" display="https://mulka2.com/lapcenter/lapcombat2/runner.jsp?event=4822&amp;file=1&amp;runner=16"/>
    <hyperlink ref="B36" r:id="rId33" display="https://mulka2.com/lapcenter/lapcombat2/runner.jsp?event=4822&amp;file=1&amp;runner=15"/>
    <hyperlink ref="B37" r:id="rId34" display="https://mulka2.com/lapcenter/lapcombat2/runner.jsp?event=4822&amp;file=1&amp;runner=14"/>
    <hyperlink ref="B38" r:id="rId35" display="https://mulka2.com/lapcenter/lapcombat2/runner.jsp?event=4822&amp;file=1&amp;runner=13"/>
    <hyperlink ref="B39" r:id="rId36" display="https://mulka2.com/lapcenter/lapcombat2/runner.jsp?event=4822&amp;file=1&amp;runner=12"/>
    <hyperlink ref="B40" r:id="rId37" display="https://mulka2.com/lapcenter/lapcombat2/runner.jsp?event=4822&amp;file=1&amp;runner=11"/>
    <hyperlink ref="B41" r:id="rId38" display="https://mulka2.com/lapcenter/lapcombat2/runner.jsp?event=4822&amp;file=1&amp;runner=10"/>
    <hyperlink ref="B42" r:id="rId39" display="https://mulka2.com/lapcenter/lapcombat2/runner.jsp?event=4822&amp;file=1&amp;runner=9"/>
    <hyperlink ref="B43" r:id="rId40" display="https://mulka2.com/lapcenter/lapcombat2/runner.jsp?event=4822&amp;file=1&amp;runner=8"/>
    <hyperlink ref="B44" r:id="rId41" display="https://mulka2.com/lapcenter/lapcombat2/runner.jsp?event=4822&amp;file=1&amp;runner=7"/>
    <hyperlink ref="B45" r:id="rId42" display="https://mulka2.com/lapcenter/lapcombat2/runner.jsp?event=4822&amp;file=1&amp;runner=6"/>
    <hyperlink ref="B46" r:id="rId43" display="https://mulka2.com/lapcenter/lapcombat2/runner.jsp?event=4822&amp;file=1&amp;runner=5"/>
    <hyperlink ref="B47" r:id="rId44" display="https://mulka2.com/lapcenter/lapcombat2/runner.jsp?event=4822&amp;file=1&amp;runner=4"/>
    <hyperlink ref="B48" r:id="rId45" display="https://mulka2.com/lapcenter/lapcombat2/runner.jsp?event=4822&amp;file=1&amp;runner=3"/>
    <hyperlink ref="B49" r:id="rId46" display="https://mulka2.com/lapcenter/lapcombat2/runner.jsp?event=4822&amp;file=1&amp;runner=2"/>
    <hyperlink ref="B50" r:id="rId47" display="https://mulka2.com/lapcenter/lapcombat2/runner.jsp?event=4822&amp;file=1&amp;runner=1"/>
    <hyperlink ref="B51" r:id="rId48" display="https://mulka2.com/lapcenter/lapcombat2/runner.jsp?event=4822&amp;file=1&amp;runner=0"/>
    <hyperlink ref="B52" r:id="rId49" display="https://mulka2.com/lapcenter/lapcombat2/runner.jsp?event=4822&amp;file=1&amp;runner=48"/>
    <hyperlink ref="B53" r:id="rId50" display="https://mulka2.com/lapcenter/lapcombat2/runner.jsp?event=4822&amp;file=1&amp;runner=49"/>
    <hyperlink ref="B54" r:id="rId51" display="https://mulka2.com/lapcenter/lapcombat2/runner.jsp?event=4822&amp;file=1&amp;runner=50"/>
    <hyperlink ref="B55" r:id="rId52" display="https://mulka2.com/lapcenter/lapcombat2/runner.jsp?event=4822&amp;file=1&amp;runner=51"/>
    <hyperlink ref="B56" r:id="rId53" display="https://mulka2.com/lapcenter/lapcombat2/runner.jsp?event=4822&amp;file=1&amp;runner=52"/>
    <hyperlink ref="B57" r:id="rId54" display="https://mulka2.com/lapcenter/lapcombat2/runner.jsp?event=4822&amp;file=1&amp;runner=53"/>
    <hyperlink ref="B58" r:id="rId55" display="https://mulka2.com/lapcenter/lapcombat2/runner.jsp?event=4822&amp;file=1&amp;runner=54"/>
    <hyperlink ref="B59" r:id="rId56" display="https://mulka2.com/lapcenter/lapcombat2/runner.jsp?event=4822&amp;file=1&amp;runner=55"/>
    <hyperlink ref="B60" r:id="rId57" display="https://mulka2.com/lapcenter/lapcombat2/runner.jsp?event=4822&amp;file=1&amp;runner=56"/>
    <hyperlink ref="B61" r:id="rId58" display="https://mulka2.com/lapcenter/lapcombat2/runner.jsp?event=4822&amp;file=1&amp;runner=57"/>
    <hyperlink ref="B62" r:id="rId59" display="https://mulka2.com/lapcenter/lapcombat2/runner.jsp?event=4822&amp;file=1&amp;runner=58"/>
    <hyperlink ref="B63" r:id="rId60" display="https://mulka2.com/lapcenter/lapcombat2/runner.jsp?event=4822&amp;file=1&amp;runner=59"/>
    <hyperlink ref="B64" r:id="rId61" display="https://mulka2.com/lapcenter/lapcombat2/runner.jsp?event=4822&amp;file=1&amp;runner=60"/>
    <hyperlink ref="B65" r:id="rId62" display="https://mulka2.com/lapcenter/lapcombat2/runner.jsp?event=4822&amp;file=1&amp;runner=61"/>
    <hyperlink ref="B66" r:id="rId63" display="https://mulka2.com/lapcenter/lapcombat2/runner.jsp?event=4822&amp;file=1&amp;runner=62"/>
    <hyperlink ref="B67" r:id="rId64" display="https://mulka2.com/lapcenter/lapcombat2/runner.jsp?event=4822&amp;file=1&amp;runner=190"/>
    <hyperlink ref="B68" r:id="rId65" display="https://mulka2.com/lapcenter/lapcombat2/runner.jsp?event=4822&amp;file=1&amp;runner=189"/>
    <hyperlink ref="B69" r:id="rId66" display="https://mulka2.com/lapcenter/lapcombat2/runner.jsp?event=4822&amp;file=1&amp;runner=188"/>
    <hyperlink ref="B70" r:id="rId67" display="https://mulka2.com/lapcenter/lapcombat2/runner.jsp?event=4822&amp;file=1&amp;runner=187"/>
    <hyperlink ref="B71" r:id="rId68" display="https://mulka2.com/lapcenter/lapcombat2/runner.jsp?event=4822&amp;file=1&amp;runner=186"/>
    <hyperlink ref="B72" r:id="rId69" display="https://mulka2.com/lapcenter/lapcombat2/runner.jsp?event=4822&amp;file=1&amp;runner=185"/>
    <hyperlink ref="B73" r:id="rId70" display="https://mulka2.com/lapcenter/lapcombat2/runner.jsp?event=4822&amp;file=1&amp;runner=184"/>
    <hyperlink ref="B74" r:id="rId71" display="https://mulka2.com/lapcenter/lapcombat2/runner.jsp?event=4822&amp;file=1&amp;runner=183"/>
    <hyperlink ref="B75" r:id="rId72" display="https://mulka2.com/lapcenter/lapcombat2/runner.jsp?event=4822&amp;file=1&amp;runner=182"/>
    <hyperlink ref="B76" r:id="rId73" display="https://mulka2.com/lapcenter/lapcombat2/runner.jsp?event=4822&amp;file=1&amp;runner=181"/>
    <hyperlink ref="B77" r:id="rId74" display="https://mulka2.com/lapcenter/lapcombat2/runner.jsp?event=4822&amp;file=1&amp;runner=180"/>
    <hyperlink ref="B78" r:id="rId75" display="https://mulka2.com/lapcenter/lapcombat2/runner.jsp?event=4822&amp;file=1&amp;runner=179"/>
    <hyperlink ref="B79" r:id="rId76" display="https://mulka2.com/lapcenter/lapcombat2/runner.jsp?event=4822&amp;file=1&amp;runner=178"/>
    <hyperlink ref="B80" r:id="rId77" display="https://mulka2.com/lapcenter/lapcombat2/runner.jsp?event=4822&amp;file=1&amp;runner=177"/>
    <hyperlink ref="B81" r:id="rId78" display="https://mulka2.com/lapcenter/lapcombat2/runner.jsp?event=4822&amp;file=1&amp;runner=176"/>
    <hyperlink ref="B82" r:id="rId79" display="https://mulka2.com/lapcenter/lapcombat2/runner.jsp?event=4822&amp;file=1&amp;runner=175"/>
    <hyperlink ref="B83" r:id="rId80" display="https://mulka2.com/lapcenter/lapcombat2/runner.jsp?event=4822&amp;file=1&amp;runner=174"/>
    <hyperlink ref="B84" r:id="rId81" display="https://mulka2.com/lapcenter/lapcombat2/runner.jsp?event=4822&amp;file=1&amp;runner=173"/>
    <hyperlink ref="B85" r:id="rId82" display="https://mulka2.com/lapcenter/lapcombat2/runner.jsp?event=4822&amp;file=1&amp;runner=172"/>
    <hyperlink ref="B86" r:id="rId83" display="https://mulka2.com/lapcenter/lapcombat2/runner.jsp?event=4822&amp;file=1&amp;runner=171"/>
    <hyperlink ref="B87" r:id="rId84" display="https://mulka2.com/lapcenter/lapcombat2/runner.jsp?event=4822&amp;file=1&amp;runner=170"/>
    <hyperlink ref="B88" r:id="rId85" display="https://mulka2.com/lapcenter/lapcombat2/runner.jsp?event=4822&amp;file=1&amp;runner=169"/>
    <hyperlink ref="B89" r:id="rId86" display="https://mulka2.com/lapcenter/lapcombat2/runner.jsp?event=4822&amp;file=1&amp;runner=168"/>
    <hyperlink ref="B90" r:id="rId87" display="https://mulka2.com/lapcenter/lapcombat2/runner.jsp?event=4822&amp;file=1&amp;runner=167"/>
    <hyperlink ref="B91" r:id="rId88" display="https://mulka2.com/lapcenter/lapcombat2/runner.jsp?event=4822&amp;file=1&amp;runner=166"/>
    <hyperlink ref="B92" r:id="rId89" display="https://mulka2.com/lapcenter/lapcombat2/runner.jsp?event=4822&amp;file=1&amp;runner=165"/>
    <hyperlink ref="B93" r:id="rId90" display="https://mulka2.com/lapcenter/lapcombat2/runner.jsp?event=4822&amp;file=1&amp;runner=164"/>
    <hyperlink ref="B94" r:id="rId91" display="https://mulka2.com/lapcenter/lapcombat2/runner.jsp?event=4822&amp;file=1&amp;runner=163"/>
    <hyperlink ref="B95" r:id="rId92" display="https://mulka2.com/lapcenter/lapcombat2/runner.jsp?event=4822&amp;file=1&amp;runner=162"/>
    <hyperlink ref="B96" r:id="rId93" display="https://mulka2.com/lapcenter/lapcombat2/runner.jsp?event=4822&amp;file=1&amp;runner=161"/>
    <hyperlink ref="B97" r:id="rId94" display="https://mulka2.com/lapcenter/lapcombat2/runner.jsp?event=4822&amp;file=1&amp;runner=160"/>
    <hyperlink ref="B98" r:id="rId95" display="https://mulka2.com/lapcenter/lapcombat2/runner.jsp?event=4822&amp;file=1&amp;runner=159"/>
    <hyperlink ref="B99" r:id="rId96" display="https://mulka2.com/lapcenter/lapcombat2/runner.jsp?event=4822&amp;file=1&amp;runner=158"/>
    <hyperlink ref="B100" r:id="rId97" display="https://mulka2.com/lapcenter/lapcombat2/runner.jsp?event=4822&amp;file=1&amp;runner=157"/>
    <hyperlink ref="B101" r:id="rId98" display="https://mulka2.com/lapcenter/lapcombat2/runner.jsp?event=4822&amp;file=1&amp;runner=156"/>
    <hyperlink ref="B102" r:id="rId99" display="https://mulka2.com/lapcenter/lapcombat2/runner.jsp?event=4822&amp;file=1&amp;runner=155"/>
    <hyperlink ref="B103" r:id="rId100" display="https://mulka2.com/lapcenter/lapcombat2/runner.jsp?event=4822&amp;file=1&amp;runner=154"/>
    <hyperlink ref="B104" r:id="rId101" display="https://mulka2.com/lapcenter/lapcombat2/runner.jsp?event=4822&amp;file=1&amp;runner=153"/>
    <hyperlink ref="B105" r:id="rId102" display="https://mulka2.com/lapcenter/lapcombat2/runner.jsp?event=4822&amp;file=1&amp;runner=152"/>
    <hyperlink ref="B106" r:id="rId103" display="https://mulka2.com/lapcenter/lapcombat2/runner.jsp?event=4822&amp;file=1&amp;runner=151"/>
    <hyperlink ref="B107" r:id="rId104" display="https://mulka2.com/lapcenter/lapcombat2/runner.jsp?event=4822&amp;file=1&amp;runner=150"/>
    <hyperlink ref="B108" r:id="rId105" display="https://mulka2.com/lapcenter/lapcombat2/runner.jsp?event=4822&amp;file=1&amp;runner=149"/>
    <hyperlink ref="B109" r:id="rId106" display="https://mulka2.com/lapcenter/lapcombat2/runner.jsp?event=4822&amp;file=1&amp;runner=148"/>
    <hyperlink ref="B110" r:id="rId107" display="https://mulka2.com/lapcenter/lapcombat2/runner.jsp?event=4822&amp;file=1&amp;runner=147"/>
    <hyperlink ref="B111" r:id="rId108" display="https://mulka2.com/lapcenter/lapcombat2/runner.jsp?event=4822&amp;file=1&amp;runner=146"/>
    <hyperlink ref="B112" r:id="rId109" display="https://mulka2.com/lapcenter/lapcombat2/runner.jsp?event=4822&amp;file=1&amp;runner=145"/>
    <hyperlink ref="B113" r:id="rId110" display="https://mulka2.com/lapcenter/lapcombat2/runner.jsp?event=4822&amp;file=1&amp;runner=144"/>
    <hyperlink ref="B114" r:id="rId111" display="https://mulka2.com/lapcenter/lapcombat2/runner.jsp?event=4822&amp;file=1&amp;runner=143"/>
    <hyperlink ref="B115" r:id="rId112" display="https://mulka2.com/lapcenter/lapcombat2/runner.jsp?event=4822&amp;file=1&amp;runner=142"/>
    <hyperlink ref="B116" r:id="rId113" display="https://mulka2.com/lapcenter/lapcombat2/runner.jsp?event=4822&amp;file=1&amp;runner=141"/>
    <hyperlink ref="B117" r:id="rId114" display="https://mulka2.com/lapcenter/lapcombat2/runner.jsp?event=4822&amp;file=1&amp;runner=140"/>
    <hyperlink ref="B118" r:id="rId115" display="https://mulka2.com/lapcenter/lapcombat2/runner.jsp?event=4822&amp;file=1&amp;runner=139"/>
    <hyperlink ref="B119" r:id="rId116" display="https://mulka2.com/lapcenter/lapcombat2/runner.jsp?event=4822&amp;file=1&amp;runner=138"/>
    <hyperlink ref="B120" r:id="rId117" display="https://mulka2.com/lapcenter/lapcombat2/runner.jsp?event=4822&amp;file=1&amp;runner=136"/>
    <hyperlink ref="B121" r:id="rId118" display="https://mulka2.com/lapcenter/lapcombat2/runner.jsp?event=4822&amp;file=1&amp;runner=137"/>
    <hyperlink ref="B122" r:id="rId119" display="https://mulka2.com/lapcenter/lapcombat2/runner.jsp?event=4822&amp;file=1&amp;runner=135"/>
    <hyperlink ref="B123" r:id="rId120" display="https://mulka2.com/lapcenter/lapcombat2/runner.jsp?event=4822&amp;file=1&amp;runner=134"/>
    <hyperlink ref="B124" r:id="rId121" display="https://mulka2.com/lapcenter/lapcombat2/runner.jsp?event=4822&amp;file=1&amp;runner=133"/>
    <hyperlink ref="B125" r:id="rId122" display="https://mulka2.com/lapcenter/lapcombat2/runner.jsp?event=4822&amp;file=1&amp;runner=132"/>
    <hyperlink ref="B126" r:id="rId123" display="https://mulka2.com/lapcenter/lapcombat2/runner.jsp?event=4822&amp;file=1&amp;runner=131"/>
    <hyperlink ref="B127" r:id="rId124" display="https://mulka2.com/lapcenter/lapcombat2/runner.jsp?event=4822&amp;file=1&amp;runner=130"/>
    <hyperlink ref="B128" r:id="rId125" display="https://mulka2.com/lapcenter/lapcombat2/runner.jsp?event=4822&amp;file=1&amp;runner=129"/>
    <hyperlink ref="B129" r:id="rId126" display="https://mulka2.com/lapcenter/lapcombat2/runner.jsp?event=4822&amp;file=1&amp;runner=128"/>
    <hyperlink ref="B130" r:id="rId127" display="https://mulka2.com/lapcenter/lapcombat2/runner.jsp?event=4822&amp;file=1&amp;runner=127"/>
    <hyperlink ref="B131" r:id="rId128" display="https://mulka2.com/lapcenter/lapcombat2/runner.jsp?event=4822&amp;file=1&amp;runner=126"/>
    <hyperlink ref="B132" r:id="rId129" display="https://mulka2.com/lapcenter/lapcombat2/runner.jsp?event=4822&amp;file=1&amp;runner=125"/>
    <hyperlink ref="B133" r:id="rId130" display="https://mulka2.com/lapcenter/lapcombat2/runner.jsp?event=4822&amp;file=1&amp;runner=124"/>
    <hyperlink ref="B134" r:id="rId131" display="https://mulka2.com/lapcenter/lapcombat2/runner.jsp?event=4822&amp;file=1&amp;runner=123"/>
    <hyperlink ref="B135" r:id="rId132" display="https://mulka2.com/lapcenter/lapcombat2/runner.jsp?event=4822&amp;file=1&amp;runner=122"/>
    <hyperlink ref="B136" r:id="rId133" display="https://mulka2.com/lapcenter/lapcombat2/runner.jsp?event=4822&amp;file=1&amp;runner=121"/>
    <hyperlink ref="B137" r:id="rId134" display="https://mulka2.com/lapcenter/lapcombat2/runner.jsp?event=4822&amp;file=1&amp;runner=120"/>
    <hyperlink ref="B138" r:id="rId135" display="https://mulka2.com/lapcenter/lapcombat2/runner.jsp?event=4822&amp;file=1&amp;runner=119"/>
    <hyperlink ref="B139" r:id="rId136" display="https://mulka2.com/lapcenter/lapcombat2/runner.jsp?event=4822&amp;file=1&amp;runner=118"/>
    <hyperlink ref="B140" r:id="rId137" display="https://mulka2.com/lapcenter/lapcombat2/runner.jsp?event=4822&amp;file=1&amp;runner=117"/>
    <hyperlink ref="B141" r:id="rId138" display="https://mulka2.com/lapcenter/lapcombat2/runner.jsp?event=4822&amp;file=1&amp;runner=116"/>
    <hyperlink ref="B142" r:id="rId139" display="https://mulka2.com/lapcenter/lapcombat2/runner.jsp?event=4822&amp;file=1&amp;runner=115"/>
    <hyperlink ref="B143" r:id="rId140" display="https://mulka2.com/lapcenter/lapcombat2/runner.jsp?event=4822&amp;file=1&amp;runner=114"/>
    <hyperlink ref="B144" r:id="rId141" display="https://mulka2.com/lapcenter/lapcombat2/runner.jsp?event=4822&amp;file=1&amp;runner=113"/>
    <hyperlink ref="B145" r:id="rId142" display="https://mulka2.com/lapcenter/lapcombat2/runner.jsp?event=4822&amp;file=1&amp;runner=112"/>
    <hyperlink ref="B146" r:id="rId143" display="https://mulka2.com/lapcenter/lapcombat2/runner.jsp?event=4822&amp;file=1&amp;runner=111"/>
    <hyperlink ref="B147" r:id="rId144" display="https://mulka2.com/lapcenter/lapcombat2/runner.jsp?event=4822&amp;file=1&amp;runner=110"/>
    <hyperlink ref="B148" r:id="rId145" display="https://mulka2.com/lapcenter/lapcombat2/runner.jsp?event=4822&amp;file=1&amp;runner=109"/>
    <hyperlink ref="B149" r:id="rId146" display="https://mulka2.com/lapcenter/lapcombat2/runner.jsp?event=4822&amp;file=1&amp;runner=108"/>
    <hyperlink ref="B150" r:id="rId147" display="https://mulka2.com/lapcenter/lapcombat2/runner.jsp?event=4822&amp;file=1&amp;runner=107"/>
    <hyperlink ref="B151" r:id="rId148" display="https://mulka2.com/lapcenter/lapcombat2/runner.jsp?event=4822&amp;file=1&amp;runner=106"/>
    <hyperlink ref="B152" r:id="rId149" display="https://mulka2.com/lapcenter/lapcombat2/runner.jsp?event=4822&amp;file=1&amp;runner=105"/>
    <hyperlink ref="B153" r:id="rId150" display="https://mulka2.com/lapcenter/lapcombat2/runner.jsp?event=4822&amp;file=1&amp;runner=104"/>
    <hyperlink ref="B154" r:id="rId151" display="https://mulka2.com/lapcenter/lapcombat2/runner.jsp?event=4822&amp;file=1&amp;runner=103"/>
    <hyperlink ref="B155" r:id="rId152" display="https://mulka2.com/lapcenter/lapcombat2/runner.jsp?event=4822&amp;file=1&amp;runner=191"/>
    <hyperlink ref="B156" r:id="rId153" display="https://mulka2.com/lapcenter/lapcombat2/runner.jsp?event=4822&amp;file=1&amp;runner=192"/>
    <hyperlink ref="B157" r:id="rId154" display="https://mulka2.com/lapcenter/lapcombat2/runner.jsp?event=4822&amp;file=1&amp;runner=193"/>
    <hyperlink ref="B158" r:id="rId155" display="https://mulka2.com/lapcenter/lapcombat2/runner.jsp?event=4822&amp;file=1&amp;runner=194"/>
    <hyperlink ref="B159" r:id="rId156" display="https://mulka2.com/lapcenter/lapcombat2/runner.jsp?event=4822&amp;file=1&amp;runner=195"/>
    <hyperlink ref="B160" r:id="rId157" display="https://mulka2.com/lapcenter/lapcombat2/runner.jsp?event=4822&amp;file=1&amp;runner=196"/>
    <hyperlink ref="B161" r:id="rId158" display="https://mulka2.com/lapcenter/lapcombat2/runner.jsp?event=4822&amp;file=1&amp;runner=197"/>
    <hyperlink ref="B162" r:id="rId159" display="https://mulka2.com/lapcenter/lapcombat2/runner.jsp?event=4822&amp;file=1&amp;runner=198"/>
    <hyperlink ref="B163" r:id="rId160" display="https://mulka2.com/lapcenter/lapcombat2/runner.jsp?event=4822&amp;file=1&amp;runner=199"/>
    <hyperlink ref="B164" r:id="rId161" display="https://mulka2.com/lapcenter/lapcombat2/runner.jsp?event=4822&amp;file=1&amp;runner=200"/>
    <hyperlink ref="B165" r:id="rId162" display="https://mulka2.com/lapcenter/lapcombat2/runner.jsp?event=4822&amp;file=1&amp;runner=201"/>
    <hyperlink ref="B166" r:id="rId163" display="https://mulka2.com/lapcenter/lapcombat2/runner.jsp?event=4822&amp;file=1&amp;runner=202"/>
    <hyperlink ref="B167" r:id="rId164" display="https://mulka2.com/lapcenter/lapcombat2/runner.jsp?event=4822&amp;file=1&amp;runner=203"/>
    <hyperlink ref="B168" r:id="rId165" display="https://mulka2.com/lapcenter/lapcombat2/runner.jsp?event=4822&amp;file=1&amp;runner=290"/>
    <hyperlink ref="B169" r:id="rId166" display="https://mulka2.com/lapcenter/lapcombat2/runner.jsp?event=4822&amp;file=1&amp;runner=289"/>
    <hyperlink ref="B170" r:id="rId167" display="https://mulka2.com/lapcenter/lapcombat2/runner.jsp?event=4822&amp;file=1&amp;runner=287"/>
    <hyperlink ref="B171" r:id="rId168" display="https://mulka2.com/lapcenter/lapcombat2/runner.jsp?event=4822&amp;file=1&amp;runner=288"/>
    <hyperlink ref="B172" r:id="rId169" display="https://mulka2.com/lapcenter/lapcombat2/runner.jsp?event=4822&amp;file=1&amp;runner=286"/>
    <hyperlink ref="B173" r:id="rId170" display="https://mulka2.com/lapcenter/lapcombat2/runner.jsp?event=4822&amp;file=1&amp;runner=285"/>
    <hyperlink ref="B174" r:id="rId171" display="https://mulka2.com/lapcenter/lapcombat2/runner.jsp?event=4822&amp;file=1&amp;runner=284"/>
    <hyperlink ref="B175" r:id="rId172" display="https://mulka2.com/lapcenter/lapcombat2/runner.jsp?event=4822&amp;file=1&amp;runner=283"/>
    <hyperlink ref="B176" r:id="rId173" display="https://mulka2.com/lapcenter/lapcombat2/runner.jsp?event=4822&amp;file=1&amp;runner=282"/>
    <hyperlink ref="B177" r:id="rId174" display="https://mulka2.com/lapcenter/lapcombat2/runner.jsp?event=4822&amp;file=1&amp;runner=281"/>
    <hyperlink ref="B178" r:id="rId175" display="https://mulka2.com/lapcenter/lapcombat2/runner.jsp?event=4822&amp;file=1&amp;runner=280"/>
    <hyperlink ref="B179" r:id="rId176" display="https://mulka2.com/lapcenter/lapcombat2/runner.jsp?event=4822&amp;file=1&amp;runner=279"/>
    <hyperlink ref="B180" r:id="rId177" display="https://mulka2.com/lapcenter/lapcombat2/runner.jsp?event=4822&amp;file=1&amp;runner=278"/>
    <hyperlink ref="B181" r:id="rId178" display="https://mulka2.com/lapcenter/lapcombat2/runner.jsp?event=4822&amp;file=1&amp;runner=277"/>
    <hyperlink ref="B182" r:id="rId179" display="https://mulka2.com/lapcenter/lapcombat2/runner.jsp?event=4822&amp;file=1&amp;runner=276"/>
    <hyperlink ref="B183" r:id="rId180" display="https://mulka2.com/lapcenter/lapcombat2/runner.jsp?event=4822&amp;file=1&amp;runner=275"/>
    <hyperlink ref="B184" r:id="rId181" display="https://mulka2.com/lapcenter/lapcombat2/runner.jsp?event=4822&amp;file=1&amp;runner=274"/>
    <hyperlink ref="B185" r:id="rId182" display="https://mulka2.com/lapcenter/lapcombat2/runner.jsp?event=4822&amp;file=1&amp;runner=273"/>
    <hyperlink ref="B186" r:id="rId183" display="https://mulka2.com/lapcenter/lapcombat2/runner.jsp?event=4822&amp;file=1&amp;runner=272"/>
    <hyperlink ref="B187" r:id="rId184" display="https://mulka2.com/lapcenter/lapcombat2/runner.jsp?event=4822&amp;file=1&amp;runner=271"/>
    <hyperlink ref="B188" r:id="rId185" display="https://mulka2.com/lapcenter/lapcombat2/runner.jsp?event=4822&amp;file=1&amp;runner=270"/>
    <hyperlink ref="B189" r:id="rId186" display="https://mulka2.com/lapcenter/lapcombat2/runner.jsp?event=4822&amp;file=1&amp;runner=269"/>
    <hyperlink ref="B190" r:id="rId187" display="https://mulka2.com/lapcenter/lapcombat2/runner.jsp?event=4822&amp;file=1&amp;runner=268"/>
    <hyperlink ref="B191" r:id="rId188" display="https://mulka2.com/lapcenter/lapcombat2/runner.jsp?event=4822&amp;file=1&amp;runner=266"/>
    <hyperlink ref="B192" r:id="rId189" display="https://mulka2.com/lapcenter/lapcombat2/runner.jsp?event=4822&amp;file=1&amp;runner=267"/>
    <hyperlink ref="B193" r:id="rId190" display="https://mulka2.com/lapcenter/lapcombat2/runner.jsp?event=4822&amp;file=1&amp;runner=265"/>
    <hyperlink ref="B194" r:id="rId191" display="https://mulka2.com/lapcenter/lapcombat2/runner.jsp?event=4822&amp;file=1&amp;runner=264"/>
    <hyperlink ref="B195" r:id="rId192" display="https://mulka2.com/lapcenter/lapcombat2/runner.jsp?event=4822&amp;file=1&amp;runner=262"/>
    <hyperlink ref="B196" r:id="rId193" display="https://mulka2.com/lapcenter/lapcombat2/runner.jsp?event=4822&amp;file=1&amp;runner=263"/>
    <hyperlink ref="B197" r:id="rId194" display="https://mulka2.com/lapcenter/lapcombat2/runner.jsp?event=4822&amp;file=1&amp;runner=261"/>
    <hyperlink ref="B198" r:id="rId195" display="https://mulka2.com/lapcenter/lapcombat2/runner.jsp?event=4822&amp;file=1&amp;runner=260"/>
    <hyperlink ref="B199" r:id="rId196" display="https://mulka2.com/lapcenter/lapcombat2/runner.jsp?event=4822&amp;file=1&amp;runner=259"/>
    <hyperlink ref="B200" r:id="rId197" display="https://mulka2.com/lapcenter/lapcombat2/runner.jsp?event=4822&amp;file=1&amp;runner=258"/>
    <hyperlink ref="B201" r:id="rId198" display="https://mulka2.com/lapcenter/lapcombat2/runner.jsp?event=4822&amp;file=1&amp;runner=257"/>
    <hyperlink ref="B202" r:id="rId199" display="https://mulka2.com/lapcenter/lapcombat2/runner.jsp?event=4822&amp;file=1&amp;runner=256"/>
    <hyperlink ref="B203" r:id="rId200" display="https://mulka2.com/lapcenter/lapcombat2/runner.jsp?event=4822&amp;file=1&amp;runner=255"/>
    <hyperlink ref="B204" r:id="rId201" display="https://mulka2.com/lapcenter/lapcombat2/runner.jsp?event=4822&amp;file=1&amp;runner=254"/>
    <hyperlink ref="B205" r:id="rId202" display="https://mulka2.com/lapcenter/lapcombat2/runner.jsp?event=4822&amp;file=1&amp;runner=253"/>
    <hyperlink ref="B206" r:id="rId203" display="https://mulka2.com/lapcenter/lapcombat2/runner.jsp?event=4822&amp;file=1&amp;runner=252"/>
    <hyperlink ref="B207" r:id="rId204" display="https://mulka2.com/lapcenter/lapcombat2/runner.jsp?event=4822&amp;file=1&amp;runner=251"/>
    <hyperlink ref="B208" r:id="rId205" display="https://mulka2.com/lapcenter/lapcombat2/runner.jsp?event=4822&amp;file=1&amp;runner=250"/>
    <hyperlink ref="B209" r:id="rId206" display="https://mulka2.com/lapcenter/lapcombat2/runner.jsp?event=4822&amp;file=1&amp;runner=249"/>
    <hyperlink ref="B210" r:id="rId207" display="https://mulka2.com/lapcenter/lapcombat2/runner.jsp?event=4822&amp;file=1&amp;runner=248"/>
    <hyperlink ref="B211" r:id="rId208" display="https://mulka2.com/lapcenter/lapcombat2/runner.jsp?event=4822&amp;file=1&amp;runner=247"/>
    <hyperlink ref="B212" r:id="rId209" display="https://mulka2.com/lapcenter/lapcombat2/runner.jsp?event=4822&amp;file=1&amp;runner=246"/>
    <hyperlink ref="B213" r:id="rId210" display="https://mulka2.com/lapcenter/lapcombat2/runner.jsp?event=4822&amp;file=1&amp;runner=245"/>
    <hyperlink ref="B214" r:id="rId211" display="https://mulka2.com/lapcenter/lapcombat2/runner.jsp?event=4822&amp;file=1&amp;runner=244"/>
    <hyperlink ref="B215" r:id="rId212" display="https://mulka2.com/lapcenter/lapcombat2/runner.jsp?event=4822&amp;file=1&amp;runner=243"/>
    <hyperlink ref="B216" r:id="rId213" display="https://mulka2.com/lapcenter/lapcombat2/runner.jsp?event=4822&amp;file=1&amp;runner=242"/>
    <hyperlink ref="B217" r:id="rId214" display="https://mulka2.com/lapcenter/lapcombat2/runner.jsp?event=4822&amp;file=1&amp;runner=241"/>
    <hyperlink ref="B218" r:id="rId215" display="https://mulka2.com/lapcenter/lapcombat2/runner.jsp?event=4822&amp;file=1&amp;runner=240"/>
    <hyperlink ref="B219" r:id="rId216" display="https://mulka2.com/lapcenter/lapcombat2/runner.jsp?event=4822&amp;file=1&amp;runner=239"/>
    <hyperlink ref="B220" r:id="rId217" display="https://mulka2.com/lapcenter/lapcombat2/runner.jsp?event=4822&amp;file=1&amp;runner=238"/>
    <hyperlink ref="B221" r:id="rId218" display="https://mulka2.com/lapcenter/lapcombat2/runner.jsp?event=4822&amp;file=1&amp;runner=237"/>
    <hyperlink ref="B222" r:id="rId219" display="https://mulka2.com/lapcenter/lapcombat2/runner.jsp?event=4822&amp;file=1&amp;runner=236"/>
    <hyperlink ref="B223" r:id="rId220" display="https://mulka2.com/lapcenter/lapcombat2/runner.jsp?event=4822&amp;file=1&amp;runner=235"/>
    <hyperlink ref="B224" r:id="rId221" display="https://mulka2.com/lapcenter/lapcombat2/runner.jsp?event=4822&amp;file=1&amp;runner=234"/>
    <hyperlink ref="B225" r:id="rId222" display="https://mulka2.com/lapcenter/lapcombat2/runner.jsp?event=4822&amp;file=1&amp;runner=233"/>
    <hyperlink ref="B226" r:id="rId223" display="https://mulka2.com/lapcenter/lapcombat2/runner.jsp?event=4822&amp;file=1&amp;runner=232"/>
    <hyperlink ref="B227" r:id="rId224" display="https://mulka2.com/lapcenter/lapcombat2/runner.jsp?event=4822&amp;file=1&amp;runner=231"/>
    <hyperlink ref="B228" r:id="rId225" display="https://mulka2.com/lapcenter/lapcombat2/runner.jsp?event=4822&amp;file=1&amp;runner=230"/>
    <hyperlink ref="B229" r:id="rId226" display="https://mulka2.com/lapcenter/lapcombat2/runner.jsp?event=4822&amp;file=1&amp;runner=228"/>
    <hyperlink ref="B230" r:id="rId227" display="https://mulka2.com/lapcenter/lapcombat2/runner.jsp?event=4822&amp;file=1&amp;runner=229"/>
    <hyperlink ref="B231" r:id="rId228" display="https://mulka2.com/lapcenter/lapcombat2/runner.jsp?event=4822&amp;file=1&amp;runner=227"/>
    <hyperlink ref="B232" r:id="rId229" display="https://mulka2.com/lapcenter/lapcombat2/runner.jsp?event=4822&amp;file=1&amp;runner=226"/>
    <hyperlink ref="B233" r:id="rId230" display="https://mulka2.com/lapcenter/lapcombat2/runner.jsp?event=4822&amp;file=1&amp;runner=225"/>
    <hyperlink ref="B234" r:id="rId231" display="https://mulka2.com/lapcenter/lapcombat2/runner.jsp?event=4822&amp;file=1&amp;runner=224"/>
    <hyperlink ref="B235" r:id="rId232" display="https://mulka2.com/lapcenter/lapcombat2/runner.jsp?event=4822&amp;file=1&amp;runner=223"/>
    <hyperlink ref="B236" r:id="rId233" display="https://mulka2.com/lapcenter/lapcombat2/runner.jsp?event=4822&amp;file=1&amp;runner=222"/>
    <hyperlink ref="B237" r:id="rId234" display="https://mulka2.com/lapcenter/lapcombat2/runner.jsp?event=4822&amp;file=1&amp;runner=221"/>
    <hyperlink ref="B238" r:id="rId235" display="https://mulka2.com/lapcenter/lapcombat2/runner.jsp?event=4822&amp;file=1&amp;runner=220"/>
    <hyperlink ref="B239" r:id="rId236" display="https://mulka2.com/lapcenter/lapcombat2/runner.jsp?event=4822&amp;file=1&amp;runner=219"/>
    <hyperlink ref="B240" r:id="rId237" display="https://mulka2.com/lapcenter/lapcombat2/runner.jsp?event=4822&amp;file=1&amp;runner=218"/>
    <hyperlink ref="B241" r:id="rId238" display="https://mulka2.com/lapcenter/lapcombat2/runner.jsp?event=4822&amp;file=1&amp;runner=217"/>
    <hyperlink ref="B242" r:id="rId239" display="https://mulka2.com/lapcenter/lapcombat2/runner.jsp?event=4822&amp;file=1&amp;runner=215"/>
    <hyperlink ref="B243" r:id="rId240" display="https://mulka2.com/lapcenter/lapcombat2/runner.jsp?event=4822&amp;file=1&amp;runner=216"/>
    <hyperlink ref="B244" r:id="rId241" display="https://mulka2.com/lapcenter/lapcombat2/runner.jsp?event=4822&amp;file=1&amp;runner=214"/>
    <hyperlink ref="B245" r:id="rId242" display="https://mulka2.com/lapcenter/lapcombat2/runner.jsp?event=4822&amp;file=1&amp;runner=213"/>
    <hyperlink ref="B246" r:id="rId243" display="https://mulka2.com/lapcenter/lapcombat2/runner.jsp?event=4822&amp;file=1&amp;runner=212"/>
    <hyperlink ref="B247" r:id="rId244" display="https://mulka2.com/lapcenter/lapcombat2/runner.jsp?event=4822&amp;file=1&amp;runner=211"/>
    <hyperlink ref="B248" r:id="rId245" display="https://mulka2.com/lapcenter/lapcombat2/runner.jsp?event=4822&amp;file=1&amp;runner=210"/>
    <hyperlink ref="B249" r:id="rId246" display="https://mulka2.com/lapcenter/lapcombat2/runner.jsp?event=4822&amp;file=1&amp;runner=209"/>
    <hyperlink ref="B250" r:id="rId247" display="https://mulka2.com/lapcenter/lapcombat2/runner.jsp?event=4822&amp;file=1&amp;runner=208"/>
    <hyperlink ref="B251" r:id="rId248" display="https://mulka2.com/lapcenter/lapcombat2/runner.jsp?event=4822&amp;file=1&amp;runner=207"/>
    <hyperlink ref="B252" r:id="rId249" display="https://mulka2.com/lapcenter/lapcombat2/runner.jsp?event=4822&amp;file=1&amp;runner=206"/>
    <hyperlink ref="B253" r:id="rId250" display="https://mulka2.com/lapcenter/lapcombat2/runner.jsp?event=4822&amp;file=1&amp;runner=205"/>
    <hyperlink ref="B254" r:id="rId251" display="https://mulka2.com/lapcenter/lapcombat2/runner.jsp?event=4822&amp;file=1&amp;runner=204"/>
    <hyperlink ref="B255" r:id="rId252" display="https://mulka2.com/lapcenter/lapcombat2/runner.jsp?event=4822&amp;file=1&amp;runner=291"/>
    <hyperlink ref="B256" r:id="rId253" display="https://mulka2.com/lapcenter/lapcombat2/runner.jsp?event=4822&amp;file=1&amp;runner=292"/>
    <hyperlink ref="B257" r:id="rId254" display="https://mulka2.com/lapcenter/lapcombat2/runner.jsp?event=4822&amp;file=1&amp;runner=293"/>
    <hyperlink ref="B258" r:id="rId255" display="https://mulka2.com/lapcenter/lapcombat2/runner.jsp?event=4822&amp;file=1&amp;runner=294"/>
    <hyperlink ref="B259" r:id="rId256" display="https://mulka2.com/lapcenter/lapcombat2/runner.jsp?event=4822&amp;file=1&amp;runner=295"/>
    <hyperlink ref="B260" r:id="rId257" display="https://mulka2.com/lapcenter/lapcombat2/runner.jsp?event=4822&amp;file=1&amp;runner=296"/>
    <hyperlink ref="B261" r:id="rId258" display="https://mulka2.com/lapcenter/lapcombat2/runner.jsp?event=4822&amp;file=1&amp;runner=297"/>
    <hyperlink ref="B262" r:id="rId259" display="https://mulka2.com/lapcenter/lapcombat2/runner.jsp?event=4822&amp;file=1&amp;runner=298"/>
    <hyperlink ref="B263" r:id="rId260" display="https://mulka2.com/lapcenter/lapcombat2/runner.jsp?event=4822&amp;file=1&amp;runner=299"/>
    <hyperlink ref="B264" r:id="rId261" display="https://mulka2.com/lapcenter/lapcombat2/runner.jsp?event=4822&amp;file=1&amp;runner=300"/>
    <hyperlink ref="B265" r:id="rId262" display="https://mulka2.com/lapcenter/lapcombat2/runner.jsp?event=4822&amp;file=1&amp;runner=301"/>
    <hyperlink ref="B266" r:id="rId263" display="https://mulka2.com/lapcenter/lapcombat2/runner.jsp?event=4822&amp;file=1&amp;runner=395"/>
    <hyperlink ref="B267" r:id="rId264" display="https://mulka2.com/lapcenter/lapcombat2/runner.jsp?event=4822&amp;file=1&amp;runner=394"/>
    <hyperlink ref="B268" r:id="rId265" display="https://mulka2.com/lapcenter/lapcombat2/runner.jsp?event=4822&amp;file=1&amp;runner=393"/>
    <hyperlink ref="B269" r:id="rId266" display="https://mulka2.com/lapcenter/lapcombat2/runner.jsp?event=4822&amp;file=1&amp;runner=392"/>
    <hyperlink ref="B270" r:id="rId267" display="https://mulka2.com/lapcenter/lapcombat2/runner.jsp?event=4822&amp;file=1&amp;runner=391"/>
    <hyperlink ref="B271" r:id="rId268" display="https://mulka2.com/lapcenter/lapcombat2/runner.jsp?event=4822&amp;file=1&amp;runner=389"/>
    <hyperlink ref="B272" r:id="rId269" display="https://mulka2.com/lapcenter/lapcombat2/runner.jsp?event=4822&amp;file=1&amp;runner=390"/>
    <hyperlink ref="B273" r:id="rId270" display="https://mulka2.com/lapcenter/lapcombat2/runner.jsp?event=4822&amp;file=1&amp;runner=388"/>
    <hyperlink ref="B274" r:id="rId271" display="https://mulka2.com/lapcenter/lapcombat2/runner.jsp?event=4822&amp;file=1&amp;runner=387"/>
    <hyperlink ref="B275" r:id="rId272" display="https://mulka2.com/lapcenter/lapcombat2/runner.jsp?event=4822&amp;file=1&amp;runner=386"/>
    <hyperlink ref="B276" r:id="rId273" display="https://mulka2.com/lapcenter/lapcombat2/runner.jsp?event=4822&amp;file=1&amp;runner=385"/>
    <hyperlink ref="B277" r:id="rId274" display="https://mulka2.com/lapcenter/lapcombat2/runner.jsp?event=4822&amp;file=1&amp;runner=384"/>
    <hyperlink ref="B278" r:id="rId275" display="https://mulka2.com/lapcenter/lapcombat2/runner.jsp?event=4822&amp;file=1&amp;runner=382"/>
    <hyperlink ref="B279" r:id="rId276" display="https://mulka2.com/lapcenter/lapcombat2/runner.jsp?event=4822&amp;file=1&amp;runner=383"/>
    <hyperlink ref="B280" r:id="rId277" display="https://mulka2.com/lapcenter/lapcombat2/runner.jsp?event=4822&amp;file=1&amp;runner=381"/>
    <hyperlink ref="B281" r:id="rId278" display="https://mulka2.com/lapcenter/lapcombat2/runner.jsp?event=4822&amp;file=1&amp;runner=380"/>
    <hyperlink ref="B282" r:id="rId279" display="https://mulka2.com/lapcenter/lapcombat2/runner.jsp?event=4822&amp;file=1&amp;runner=379"/>
    <hyperlink ref="B283" r:id="rId280" display="https://mulka2.com/lapcenter/lapcombat2/runner.jsp?event=4822&amp;file=1&amp;runner=378"/>
    <hyperlink ref="B284" r:id="rId281" display="https://mulka2.com/lapcenter/lapcombat2/runner.jsp?event=4822&amp;file=1&amp;runner=376"/>
    <hyperlink ref="B285" r:id="rId282" display="https://mulka2.com/lapcenter/lapcombat2/runner.jsp?event=4822&amp;file=1&amp;runner=377"/>
    <hyperlink ref="B286" r:id="rId283" display="https://mulka2.com/lapcenter/lapcombat2/runner.jsp?event=4822&amp;file=1&amp;runner=375"/>
    <hyperlink ref="B287" r:id="rId284" display="https://mulka2.com/lapcenter/lapcombat2/runner.jsp?event=4822&amp;file=1&amp;runner=374"/>
    <hyperlink ref="B288" r:id="rId285" display="https://mulka2.com/lapcenter/lapcombat2/runner.jsp?event=4822&amp;file=1&amp;runner=372"/>
    <hyperlink ref="B289" r:id="rId286" display="https://mulka2.com/lapcenter/lapcombat2/runner.jsp?event=4822&amp;file=1&amp;runner=373"/>
    <hyperlink ref="B290" r:id="rId287" display="https://mulka2.com/lapcenter/lapcombat2/runner.jsp?event=4822&amp;file=1&amp;runner=371"/>
    <hyperlink ref="B291" r:id="rId288" display="https://mulka2.com/lapcenter/lapcombat2/runner.jsp?event=4822&amp;file=1&amp;runner=370"/>
    <hyperlink ref="B292" r:id="rId289" display="https://mulka2.com/lapcenter/lapcombat2/runner.jsp?event=4822&amp;file=1&amp;runner=368"/>
    <hyperlink ref="B293" r:id="rId290" display="https://mulka2.com/lapcenter/lapcombat2/runner.jsp?event=4822&amp;file=1&amp;runner=369"/>
    <hyperlink ref="B294" r:id="rId291" display="https://mulka2.com/lapcenter/lapcombat2/runner.jsp?event=4822&amp;file=1&amp;runner=366"/>
    <hyperlink ref="B295" r:id="rId292" display="https://mulka2.com/lapcenter/lapcombat2/runner.jsp?event=4822&amp;file=1&amp;runner=367"/>
    <hyperlink ref="B296" r:id="rId293" display="https://mulka2.com/lapcenter/lapcombat2/runner.jsp?event=4822&amp;file=1&amp;runner=365"/>
    <hyperlink ref="B297" r:id="rId294" display="https://mulka2.com/lapcenter/lapcombat2/runner.jsp?event=4822&amp;file=1&amp;runner=364"/>
    <hyperlink ref="B298" r:id="rId295" display="https://mulka2.com/lapcenter/lapcombat2/runner.jsp?event=4822&amp;file=1&amp;runner=362"/>
    <hyperlink ref="B299" r:id="rId296" display="https://mulka2.com/lapcenter/lapcombat2/runner.jsp?event=4822&amp;file=1&amp;runner=363"/>
    <hyperlink ref="B300" r:id="rId297" display="https://mulka2.com/lapcenter/lapcombat2/runner.jsp?event=4822&amp;file=1&amp;runner=361"/>
    <hyperlink ref="B301" r:id="rId298" display="https://mulka2.com/lapcenter/lapcombat2/runner.jsp?event=4822&amp;file=1&amp;runner=360"/>
    <hyperlink ref="B302" r:id="rId299" display="https://mulka2.com/lapcenter/lapcombat2/runner.jsp?event=4822&amp;file=1&amp;runner=359"/>
    <hyperlink ref="B303" r:id="rId300" display="https://mulka2.com/lapcenter/lapcombat2/runner.jsp?event=4822&amp;file=1&amp;runner=358"/>
    <hyperlink ref="B304" r:id="rId301" display="https://mulka2.com/lapcenter/lapcombat2/runner.jsp?event=4822&amp;file=1&amp;runner=357"/>
    <hyperlink ref="B305" r:id="rId302" display="https://mulka2.com/lapcenter/lapcombat2/runner.jsp?event=4822&amp;file=1&amp;runner=356"/>
    <hyperlink ref="B306" r:id="rId303" display="https://mulka2.com/lapcenter/lapcombat2/runner.jsp?event=4822&amp;file=1&amp;runner=355"/>
    <hyperlink ref="B307" r:id="rId304" display="https://mulka2.com/lapcenter/lapcombat2/runner.jsp?event=4822&amp;file=1&amp;runner=354"/>
    <hyperlink ref="B308" r:id="rId305" display="https://mulka2.com/lapcenter/lapcombat2/runner.jsp?event=4822&amp;file=1&amp;runner=353"/>
    <hyperlink ref="B309" r:id="rId306" display="https://mulka2.com/lapcenter/lapcombat2/runner.jsp?event=4822&amp;file=1&amp;runner=352"/>
    <hyperlink ref="B310" r:id="rId307" display="https://mulka2.com/lapcenter/lapcombat2/runner.jsp?event=4822&amp;file=1&amp;runner=351"/>
    <hyperlink ref="B311" r:id="rId308" display="https://mulka2.com/lapcenter/lapcombat2/runner.jsp?event=4822&amp;file=1&amp;runner=350"/>
    <hyperlink ref="B312" r:id="rId309" display="https://mulka2.com/lapcenter/lapcombat2/runner.jsp?event=4822&amp;file=1&amp;runner=349"/>
    <hyperlink ref="B313" r:id="rId310" display="https://mulka2.com/lapcenter/lapcombat2/runner.jsp?event=4822&amp;file=1&amp;runner=348"/>
    <hyperlink ref="B314" r:id="rId311" display="https://mulka2.com/lapcenter/lapcombat2/runner.jsp?event=4822&amp;file=1&amp;runner=347"/>
    <hyperlink ref="B315" r:id="rId312" display="https://mulka2.com/lapcenter/lapcombat2/runner.jsp?event=4822&amp;file=1&amp;runner=346"/>
    <hyperlink ref="B316" r:id="rId313" display="https://mulka2.com/lapcenter/lapcombat2/runner.jsp?event=4822&amp;file=1&amp;runner=345"/>
    <hyperlink ref="B317" r:id="rId314" display="https://mulka2.com/lapcenter/lapcombat2/runner.jsp?event=4822&amp;file=1&amp;runner=344"/>
    <hyperlink ref="B318" r:id="rId315" display="https://mulka2.com/lapcenter/lapcombat2/runner.jsp?event=4822&amp;file=1&amp;runner=343"/>
    <hyperlink ref="B319" r:id="rId316" display="https://mulka2.com/lapcenter/lapcombat2/runner.jsp?event=4822&amp;file=1&amp;runner=342"/>
    <hyperlink ref="B320" r:id="rId317" display="https://mulka2.com/lapcenter/lapcombat2/runner.jsp?event=4822&amp;file=1&amp;runner=340"/>
    <hyperlink ref="B321" r:id="rId318" display="https://mulka2.com/lapcenter/lapcombat2/runner.jsp?event=4822&amp;file=1&amp;runner=341"/>
    <hyperlink ref="B322" r:id="rId319" display="https://mulka2.com/lapcenter/lapcombat2/runner.jsp?event=4822&amp;file=1&amp;runner=339"/>
    <hyperlink ref="B323" r:id="rId320" display="https://mulka2.com/lapcenter/lapcombat2/runner.jsp?event=4822&amp;file=1&amp;runner=338"/>
    <hyperlink ref="B324" r:id="rId321" display="https://mulka2.com/lapcenter/lapcombat2/runner.jsp?event=4822&amp;file=1&amp;runner=337"/>
    <hyperlink ref="B325" r:id="rId322" display="https://mulka2.com/lapcenter/lapcombat2/runner.jsp?event=4822&amp;file=1&amp;runner=336"/>
    <hyperlink ref="B326" r:id="rId323" display="https://mulka2.com/lapcenter/lapcombat2/runner.jsp?event=4822&amp;file=1&amp;runner=335"/>
    <hyperlink ref="B327" r:id="rId324" display="https://mulka2.com/lapcenter/lapcombat2/runner.jsp?event=4822&amp;file=1&amp;runner=334"/>
    <hyperlink ref="B328" r:id="rId325" display="https://mulka2.com/lapcenter/lapcombat2/runner.jsp?event=4822&amp;file=1&amp;runner=333"/>
    <hyperlink ref="B329" r:id="rId326" display="https://mulka2.com/lapcenter/lapcombat2/runner.jsp?event=4822&amp;file=1&amp;runner=332"/>
    <hyperlink ref="B330" r:id="rId327" display="https://mulka2.com/lapcenter/lapcombat2/runner.jsp?event=4822&amp;file=1&amp;runner=331"/>
    <hyperlink ref="B331" r:id="rId328" display="https://mulka2.com/lapcenter/lapcombat2/runner.jsp?event=4822&amp;file=1&amp;runner=330"/>
    <hyperlink ref="B332" r:id="rId329" display="https://mulka2.com/lapcenter/lapcombat2/runner.jsp?event=4822&amp;file=1&amp;runner=329"/>
    <hyperlink ref="B333" r:id="rId330" display="https://mulka2.com/lapcenter/lapcombat2/runner.jsp?event=4822&amp;file=1&amp;runner=328"/>
    <hyperlink ref="B334" r:id="rId331" display="https://mulka2.com/lapcenter/lapcombat2/runner.jsp?event=4822&amp;file=1&amp;runner=327"/>
    <hyperlink ref="B335" r:id="rId332" display="https://mulka2.com/lapcenter/lapcombat2/runner.jsp?event=4822&amp;file=1&amp;runner=326"/>
    <hyperlink ref="B336" r:id="rId333" display="https://mulka2.com/lapcenter/lapcombat2/runner.jsp?event=4822&amp;file=1&amp;runner=325"/>
    <hyperlink ref="B337" r:id="rId334" display="https://mulka2.com/lapcenter/lapcombat2/runner.jsp?event=4822&amp;file=1&amp;runner=324"/>
    <hyperlink ref="B338" r:id="rId335" display="https://mulka2.com/lapcenter/lapcombat2/runner.jsp?event=4822&amp;file=1&amp;runner=323"/>
    <hyperlink ref="B339" r:id="rId336" display="https://mulka2.com/lapcenter/lapcombat2/runner.jsp?event=4822&amp;file=1&amp;runner=322"/>
    <hyperlink ref="B340" r:id="rId337" display="https://mulka2.com/lapcenter/lapcombat2/runner.jsp?event=4822&amp;file=1&amp;runner=321"/>
    <hyperlink ref="B341" r:id="rId338" display="https://mulka2.com/lapcenter/lapcombat2/runner.jsp?event=4822&amp;file=1&amp;runner=320"/>
    <hyperlink ref="B342" r:id="rId339" display="https://mulka2.com/lapcenter/lapcombat2/runner.jsp?event=4822&amp;file=1&amp;runner=319"/>
    <hyperlink ref="B343" r:id="rId340" display="https://mulka2.com/lapcenter/lapcombat2/runner.jsp?event=4822&amp;file=1&amp;runner=318"/>
    <hyperlink ref="B344" r:id="rId341" display="https://mulka2.com/lapcenter/lapcombat2/runner.jsp?event=4822&amp;file=1&amp;runner=317"/>
    <hyperlink ref="B345" r:id="rId342" display="https://mulka2.com/lapcenter/lapcombat2/runner.jsp?event=4822&amp;file=1&amp;runner=316"/>
    <hyperlink ref="B346" r:id="rId343" display="https://mulka2.com/lapcenter/lapcombat2/runner.jsp?event=4822&amp;file=1&amp;runner=315"/>
    <hyperlink ref="B347" r:id="rId344" display="https://mulka2.com/lapcenter/lapcombat2/runner.jsp?event=4822&amp;file=1&amp;runner=314"/>
    <hyperlink ref="B348" r:id="rId345" display="https://mulka2.com/lapcenter/lapcombat2/runner.jsp?event=4822&amp;file=1&amp;runner=313"/>
    <hyperlink ref="B349" r:id="rId346" display="https://mulka2.com/lapcenter/lapcombat2/runner.jsp?event=4822&amp;file=1&amp;runner=312"/>
    <hyperlink ref="B350" r:id="rId347" display="https://mulka2.com/lapcenter/lapcombat2/runner.jsp?event=4822&amp;file=1&amp;runner=311"/>
    <hyperlink ref="B351" r:id="rId348" display="https://mulka2.com/lapcenter/lapcombat2/runner.jsp?event=4822&amp;file=1&amp;runner=310"/>
    <hyperlink ref="B352" r:id="rId349" display="https://mulka2.com/lapcenter/lapcombat2/runner.jsp?event=4822&amp;file=1&amp;runner=309"/>
    <hyperlink ref="B353" r:id="rId350" display="https://mulka2.com/lapcenter/lapcombat2/runner.jsp?event=4822&amp;file=1&amp;runner=308"/>
    <hyperlink ref="B354" r:id="rId351" display="https://mulka2.com/lapcenter/lapcombat2/runner.jsp?event=4822&amp;file=1&amp;runner=307"/>
    <hyperlink ref="B355" r:id="rId352" display="https://mulka2.com/lapcenter/lapcombat2/runner.jsp?event=4822&amp;file=1&amp;runner=306"/>
    <hyperlink ref="B356" r:id="rId353" display="https://mulka2.com/lapcenter/lapcombat2/runner.jsp?event=4822&amp;file=1&amp;runner=305"/>
    <hyperlink ref="B357" r:id="rId354" display="https://mulka2.com/lapcenter/lapcombat2/runner.jsp?event=4822&amp;file=1&amp;runner=304"/>
    <hyperlink ref="B358" r:id="rId355" display="https://mulka2.com/lapcenter/lapcombat2/runner.jsp?event=4822&amp;file=1&amp;runner=303"/>
    <hyperlink ref="B359" r:id="rId356" display="https://mulka2.com/lapcenter/lapcombat2/runner.jsp?event=4822&amp;file=1&amp;runner=302"/>
    <hyperlink ref="B360" r:id="rId357" display="https://mulka2.com/lapcenter/lapcombat2/runner.jsp?event=4822&amp;file=1&amp;runner=396"/>
    <hyperlink ref="B361" r:id="rId358" display="https://mulka2.com/lapcenter/lapcombat2/runner.jsp?event=4822&amp;file=1&amp;runner=397"/>
    <hyperlink ref="B362" r:id="rId359" display="https://mulka2.com/lapcenter/lapcombat2/runner.jsp?event=4822&amp;file=1&amp;runner=398"/>
    <hyperlink ref="B363" r:id="rId360" display="https://mulka2.com/lapcenter/lapcombat2/runner.jsp?event=4822&amp;file=1&amp;runner=399"/>
    <hyperlink ref="B364" r:id="rId361" display="https://mulka2.com/lapcenter/lapcombat2/runner.jsp?event=4822&amp;file=1&amp;runner=400"/>
    <hyperlink ref="B365" r:id="rId362" display="https://mulka2.com/lapcenter/lapcombat2/runner.jsp?event=4822&amp;file=1&amp;runner=401"/>
    <hyperlink ref="B366" r:id="rId363" display="https://mulka2.com/lapcenter/lapcombat2/runner.jsp?event=4822&amp;file=1&amp;runner=402"/>
    <hyperlink ref="B367" r:id="rId364" display="https://mulka2.com/lapcenter/lapcombat2/runner.jsp?event=4822&amp;file=1&amp;runner=403"/>
  </hyperlinks>
  <pageMargins left="0.7" right="0.7" top="0.75" bottom="0.75" header="0.3" footer="0.3"/>
  <pageSetup paperSize="9" orientation="portrait" horizontalDpi="4294967293" verticalDpi="0" r:id="rId36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8"/>
  <sheetViews>
    <sheetView topLeftCell="A37" workbookViewId="0">
      <selection activeCell="F4" sqref="F4"/>
    </sheetView>
  </sheetViews>
  <sheetFormatPr defaultRowHeight="13.5" x14ac:dyDescent="0.15"/>
  <cols>
    <col min="2" max="2" width="12.5" customWidth="1"/>
    <col min="3" max="3" width="8.75" customWidth="1"/>
    <col min="5" max="5" width="13.5" customWidth="1"/>
    <col min="13" max="13" width="12.75" bestFit="1" customWidth="1"/>
  </cols>
  <sheetData>
    <row r="3" spans="2:15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5" x14ac:dyDescent="0.15">
      <c r="B4" s="4" t="s">
        <v>51</v>
      </c>
      <c r="C4" s="1">
        <v>3</v>
      </c>
      <c r="D4" s="6">
        <v>1.9432870370370371E-2</v>
      </c>
      <c r="E4" s="3" t="s">
        <v>9</v>
      </c>
      <c r="F4">
        <f t="shared" ref="F4:F35" ca="1" si="0">ROUNDUP( (VLOOKUP(G4,$K$5:$N$9,2,FALSE) - D4) * 10 / VLOOKUP(G4,$K$5:$N$9,3,FALSE)+50,3)</f>
        <v>60.995999999999995</v>
      </c>
      <c r="G4" t="s">
        <v>746</v>
      </c>
      <c r="L4" t="s">
        <v>23</v>
      </c>
      <c r="M4" t="s">
        <v>26</v>
      </c>
      <c r="N4" t="s">
        <v>25</v>
      </c>
    </row>
    <row r="5" spans="2:15" x14ac:dyDescent="0.15">
      <c r="B5" s="4" t="s">
        <v>40</v>
      </c>
      <c r="C5" s="1">
        <v>11</v>
      </c>
      <c r="D5" s="6">
        <v>6.1203703703703705E-2</v>
      </c>
      <c r="E5" s="3" t="s">
        <v>9</v>
      </c>
      <c r="F5">
        <f t="shared" ca="1" si="0"/>
        <v>57.881</v>
      </c>
      <c r="G5" t="s">
        <v>802</v>
      </c>
      <c r="K5" t="s">
        <v>798</v>
      </c>
      <c r="L5" s="5">
        <f ca="1">AVERAGEIF($G$4:$G$3276,K5,$D$4:$D$326)</f>
        <v>4.6753783353245731E-2</v>
      </c>
      <c r="M5">
        <f t="array" ref="M5">_xlfn.STDEV.P(IF($G$4:$G$286=K5,$D$4:$D$286,""))</f>
        <v>1.0547298837828361E-2</v>
      </c>
      <c r="N5" s="5">
        <f>MEDIAN(D4:D96)</f>
        <v>6.3744212962962954E-2</v>
      </c>
    </row>
    <row r="6" spans="2:15" x14ac:dyDescent="0.15">
      <c r="B6" s="4" t="s">
        <v>191</v>
      </c>
      <c r="C6" s="1">
        <v>1</v>
      </c>
      <c r="D6" s="6">
        <v>5.392361111111111E-2</v>
      </c>
      <c r="E6" s="3" t="s">
        <v>4</v>
      </c>
      <c r="F6">
        <f t="shared" ca="1" si="0"/>
        <v>65.236000000000004</v>
      </c>
      <c r="G6" t="s">
        <v>802</v>
      </c>
      <c r="K6" t="s">
        <v>799</v>
      </c>
      <c r="L6" s="5">
        <f t="shared" ref="L6:L9" ca="1" si="1">AVERAGEIF($G$4:$G$3276,K6,$D$4:$D$326)</f>
        <v>4.5349151234567904E-2</v>
      </c>
      <c r="M6">
        <f t="array" ref="M6">_xlfn.STDEV.P(IF($G$2:$G$400=K6,$D$2:$D$400,""))</f>
        <v>1.0191839017710166E-2</v>
      </c>
      <c r="N6" s="8">
        <f>_xlfn.STDEV.P(IF($G$4:$G$286=K6,$D$4:$D$286))</f>
        <v>0</v>
      </c>
      <c r="O6">
        <f>_xlfn.STDEV.P(D100:D190)</f>
        <v>1.0652680749377096E-2</v>
      </c>
    </row>
    <row r="7" spans="2:15" x14ac:dyDescent="0.15">
      <c r="B7" s="4" t="s">
        <v>143</v>
      </c>
      <c r="C7" s="1">
        <v>2</v>
      </c>
      <c r="D7" s="6">
        <v>5.4039351851851852E-2</v>
      </c>
      <c r="E7" s="3" t="s">
        <v>5</v>
      </c>
      <c r="F7">
        <f t="shared" ca="1" si="0"/>
        <v>65.119</v>
      </c>
      <c r="G7" t="s">
        <v>802</v>
      </c>
      <c r="K7" t="s">
        <v>800</v>
      </c>
      <c r="L7" s="5">
        <f t="shared" ca="1" si="1"/>
        <v>4.4334613869188334E-2</v>
      </c>
      <c r="M7">
        <f t="array" ref="M7">_xlfn.STDEV.P(IF($G$2:$G$400=K7,$D$2:$D$400,""))</f>
        <v>9.7894884982438236E-3</v>
      </c>
      <c r="N7">
        <f>_xlfn.STDEV.P(IF($G$4:$G$286=K7,$D$4:$D$286))</f>
        <v>0</v>
      </c>
      <c r="O7" s="8">
        <f>_xlfn.STDEV.P(D191:D286)</f>
        <v>1.0010135169104763E-2</v>
      </c>
    </row>
    <row r="8" spans="2:15" x14ac:dyDescent="0.15">
      <c r="B8" s="4" t="s">
        <v>145</v>
      </c>
      <c r="C8" s="1">
        <v>3</v>
      </c>
      <c r="D8" s="6">
        <v>5.7499999999999996E-2</v>
      </c>
      <c r="E8" s="3" t="s">
        <v>5</v>
      </c>
      <c r="F8">
        <f t="shared" ca="1" si="0"/>
        <v>61.622999999999998</v>
      </c>
      <c r="G8" t="s">
        <v>802</v>
      </c>
      <c r="K8" t="s">
        <v>801</v>
      </c>
      <c r="L8" s="5">
        <f t="shared" ca="1" si="1"/>
        <v>3.1502192982456136E-2</v>
      </c>
      <c r="M8">
        <f t="array" ref="M8">_xlfn.STDEV.P(IF($G$2:$G$400=K8,$D$2:$D$400,""))</f>
        <v>1.0976358717075483E-2</v>
      </c>
    </row>
    <row r="9" spans="2:15" x14ac:dyDescent="0.15">
      <c r="B9" s="4" t="s">
        <v>190</v>
      </c>
      <c r="C9" s="1">
        <v>4</v>
      </c>
      <c r="D9" s="6">
        <v>5.7604166666666672E-2</v>
      </c>
      <c r="E9" s="3" t="s">
        <v>5</v>
      </c>
      <c r="F9">
        <f t="shared" ca="1" si="0"/>
        <v>61.518000000000001</v>
      </c>
      <c r="G9" t="s">
        <v>802</v>
      </c>
      <c r="K9" t="s">
        <v>802</v>
      </c>
      <c r="L9" s="5">
        <f t="shared" ca="1" si="1"/>
        <v>6.9004278900112237E-2</v>
      </c>
      <c r="M9">
        <f t="array" ref="M9">_xlfn.STDEV.P(IF($G$2:$G$400=K9,$D$2:$D$400,""))</f>
        <v>9.8985046640434702E-3</v>
      </c>
    </row>
    <row r="10" spans="2:15" x14ac:dyDescent="0.15">
      <c r="B10" s="4" t="s">
        <v>193</v>
      </c>
      <c r="C10" s="1">
        <v>5</v>
      </c>
      <c r="D10" s="6">
        <v>5.7847222222222223E-2</v>
      </c>
      <c r="E10" s="3" t="s">
        <v>5</v>
      </c>
      <c r="F10">
        <f t="shared" ca="1" si="0"/>
        <v>61.271999999999998</v>
      </c>
      <c r="G10" t="s">
        <v>802</v>
      </c>
    </row>
    <row r="11" spans="2:15" x14ac:dyDescent="0.15">
      <c r="B11" s="4" t="s">
        <v>192</v>
      </c>
      <c r="C11" s="1">
        <v>6</v>
      </c>
      <c r="D11" s="6">
        <v>5.9131944444444445E-2</v>
      </c>
      <c r="E11" s="3" t="s">
        <v>6</v>
      </c>
      <c r="F11">
        <f t="shared" ca="1" si="0"/>
        <v>59.973999999999997</v>
      </c>
      <c r="G11" t="s">
        <v>802</v>
      </c>
    </row>
    <row r="12" spans="2:15" x14ac:dyDescent="0.15">
      <c r="B12" s="4" t="s">
        <v>152</v>
      </c>
      <c r="C12" s="1">
        <v>7</v>
      </c>
      <c r="D12" s="6">
        <v>5.9363425925925924E-2</v>
      </c>
      <c r="E12" s="3" t="s">
        <v>7</v>
      </c>
      <c r="F12">
        <f t="shared" ca="1" si="0"/>
        <v>59.739999999999995</v>
      </c>
      <c r="G12" t="s">
        <v>802</v>
      </c>
    </row>
    <row r="13" spans="2:15" x14ac:dyDescent="0.15">
      <c r="B13" s="4" t="s">
        <v>195</v>
      </c>
      <c r="C13" s="1">
        <v>8</v>
      </c>
      <c r="D13" s="6">
        <v>5.9456018518518526E-2</v>
      </c>
      <c r="E13" s="3" t="s">
        <v>8</v>
      </c>
      <c r="F13">
        <f t="shared" ca="1" si="0"/>
        <v>59.646999999999998</v>
      </c>
      <c r="G13" t="s">
        <v>802</v>
      </c>
    </row>
    <row r="14" spans="2:15" x14ac:dyDescent="0.15">
      <c r="B14" s="4" t="s">
        <v>172</v>
      </c>
      <c r="C14" s="1">
        <v>9</v>
      </c>
      <c r="D14" s="6">
        <v>5.9525462962962961E-2</v>
      </c>
      <c r="E14" s="3" t="s">
        <v>5</v>
      </c>
      <c r="F14">
        <f t="shared" ca="1" si="0"/>
        <v>59.576999999999998</v>
      </c>
      <c r="G14" t="s">
        <v>802</v>
      </c>
    </row>
    <row r="15" spans="2:15" x14ac:dyDescent="0.15">
      <c r="B15" s="4" t="s">
        <v>154</v>
      </c>
      <c r="C15" s="1">
        <v>10</v>
      </c>
      <c r="D15" s="6">
        <v>6.0474537037037035E-2</v>
      </c>
      <c r="E15" s="3" t="s">
        <v>8</v>
      </c>
      <c r="F15">
        <f t="shared" ca="1" si="0"/>
        <v>58.617999999999995</v>
      </c>
      <c r="G15" t="s">
        <v>802</v>
      </c>
    </row>
    <row r="16" spans="2:15" x14ac:dyDescent="0.15">
      <c r="B16" s="4" t="s">
        <v>159</v>
      </c>
      <c r="C16" s="1">
        <v>12</v>
      </c>
      <c r="D16" s="6">
        <v>6.1435185185185183E-2</v>
      </c>
      <c r="E16" s="3" t="s">
        <v>5</v>
      </c>
      <c r="F16">
        <f t="shared" ca="1" si="0"/>
        <v>57.646999999999998</v>
      </c>
      <c r="G16" t="s">
        <v>802</v>
      </c>
    </row>
    <row r="17" spans="2:7" x14ac:dyDescent="0.15">
      <c r="B17" s="4" t="s">
        <v>144</v>
      </c>
      <c r="C17" s="1">
        <v>13</v>
      </c>
      <c r="D17" s="6">
        <v>6.1550925925925926E-2</v>
      </c>
      <c r="E17" s="3" t="s">
        <v>6</v>
      </c>
      <c r="F17">
        <f t="shared" ca="1" si="0"/>
        <v>57.53</v>
      </c>
      <c r="G17" t="s">
        <v>802</v>
      </c>
    </row>
    <row r="18" spans="2:7" x14ac:dyDescent="0.15">
      <c r="B18" s="4" t="s">
        <v>157</v>
      </c>
      <c r="C18" s="1">
        <v>14</v>
      </c>
      <c r="D18" s="6">
        <v>6.1701388888888896E-2</v>
      </c>
      <c r="E18" s="3" t="s">
        <v>5</v>
      </c>
      <c r="F18">
        <f t="shared" ca="1" si="0"/>
        <v>57.378</v>
      </c>
      <c r="G18" t="s">
        <v>802</v>
      </c>
    </row>
    <row r="19" spans="2:7" x14ac:dyDescent="0.15">
      <c r="B19" s="4" t="s">
        <v>147</v>
      </c>
      <c r="C19" s="1">
        <v>15</v>
      </c>
      <c r="D19" s="6">
        <v>6.177083333333333E-2</v>
      </c>
      <c r="E19" s="3" t="s">
        <v>7</v>
      </c>
      <c r="F19">
        <f t="shared" ca="1" si="0"/>
        <v>57.308</v>
      </c>
      <c r="G19" t="s">
        <v>802</v>
      </c>
    </row>
    <row r="20" spans="2:7" x14ac:dyDescent="0.15">
      <c r="B20" s="4" t="s">
        <v>194</v>
      </c>
      <c r="C20" s="1">
        <v>16</v>
      </c>
      <c r="D20" s="6">
        <v>6.236111111111111E-2</v>
      </c>
      <c r="E20" s="3" t="s">
        <v>7</v>
      </c>
      <c r="F20">
        <f t="shared" ca="1" si="0"/>
        <v>56.711999999999996</v>
      </c>
      <c r="G20" t="s">
        <v>802</v>
      </c>
    </row>
    <row r="21" spans="2:7" x14ac:dyDescent="0.15">
      <c r="B21" s="4" t="s">
        <v>161</v>
      </c>
      <c r="C21" s="1">
        <v>17</v>
      </c>
      <c r="D21" s="6">
        <v>6.2372685185185184E-2</v>
      </c>
      <c r="E21" s="3" t="s">
        <v>5</v>
      </c>
      <c r="F21">
        <f t="shared" ca="1" si="0"/>
        <v>56.699999999999996</v>
      </c>
      <c r="G21" t="s">
        <v>802</v>
      </c>
    </row>
    <row r="22" spans="2:7" x14ac:dyDescent="0.15">
      <c r="B22" s="4" t="s">
        <v>45</v>
      </c>
      <c r="C22" s="1">
        <v>18</v>
      </c>
      <c r="D22" s="6">
        <v>6.25E-2</v>
      </c>
      <c r="E22" s="3" t="s">
        <v>9</v>
      </c>
      <c r="F22">
        <f t="shared" ca="1" si="0"/>
        <v>56.570999999999998</v>
      </c>
      <c r="G22" t="s">
        <v>802</v>
      </c>
    </row>
    <row r="23" spans="2:7" x14ac:dyDescent="0.15">
      <c r="B23" s="4" t="s">
        <v>164</v>
      </c>
      <c r="C23" s="1">
        <v>19</v>
      </c>
      <c r="D23" s="6">
        <v>6.2638888888888897E-2</v>
      </c>
      <c r="E23" s="3" t="s">
        <v>10</v>
      </c>
      <c r="F23">
        <f t="shared" ca="1" si="0"/>
        <v>56.430999999999997</v>
      </c>
      <c r="G23" t="s">
        <v>802</v>
      </c>
    </row>
    <row r="24" spans="2:7" x14ac:dyDescent="0.15">
      <c r="B24" s="4" t="s">
        <v>146</v>
      </c>
      <c r="C24" s="1">
        <v>20</v>
      </c>
      <c r="D24" s="6">
        <v>6.3171296296296295E-2</v>
      </c>
      <c r="E24" s="3" t="s">
        <v>11</v>
      </c>
      <c r="F24">
        <f t="shared" ca="1" si="0"/>
        <v>55.893000000000001</v>
      </c>
      <c r="G24" t="s">
        <v>802</v>
      </c>
    </row>
    <row r="25" spans="2:7" x14ac:dyDescent="0.15">
      <c r="B25" s="4" t="s">
        <v>196</v>
      </c>
      <c r="C25" s="1">
        <v>21</v>
      </c>
      <c r="D25" s="6">
        <v>6.3298611111111111E-2</v>
      </c>
      <c r="E25" s="3" t="s">
        <v>5</v>
      </c>
      <c r="F25">
        <f t="shared" ca="1" si="0"/>
        <v>55.765000000000001</v>
      </c>
      <c r="G25" t="s">
        <v>802</v>
      </c>
    </row>
    <row r="26" spans="2:7" x14ac:dyDescent="0.15">
      <c r="B26" s="4" t="s">
        <v>197</v>
      </c>
      <c r="C26" s="1">
        <v>22</v>
      </c>
      <c r="D26" s="6">
        <v>6.3356481481481486E-2</v>
      </c>
      <c r="E26" s="3" t="s">
        <v>12</v>
      </c>
      <c r="F26">
        <f t="shared" ca="1" si="0"/>
        <v>55.705999999999996</v>
      </c>
      <c r="G26" t="s">
        <v>802</v>
      </c>
    </row>
    <row r="27" spans="2:7" x14ac:dyDescent="0.15">
      <c r="B27" s="4" t="s">
        <v>198</v>
      </c>
      <c r="C27" s="1">
        <v>23</v>
      </c>
      <c r="D27" s="6">
        <v>6.3657407407407399E-2</v>
      </c>
      <c r="E27" s="3" t="s">
        <v>4</v>
      </c>
      <c r="F27">
        <f t="shared" ca="1" si="0"/>
        <v>55.402000000000001</v>
      </c>
      <c r="G27" t="s">
        <v>802</v>
      </c>
    </row>
    <row r="28" spans="2:7" x14ac:dyDescent="0.15">
      <c r="B28" s="4" t="s">
        <v>142</v>
      </c>
      <c r="C28" s="1">
        <v>24</v>
      </c>
      <c r="D28" s="6">
        <v>6.3831018518518523E-2</v>
      </c>
      <c r="E28" s="3" t="s">
        <v>11</v>
      </c>
      <c r="F28">
        <f t="shared" ca="1" si="0"/>
        <v>55.226999999999997</v>
      </c>
      <c r="G28" t="s">
        <v>802</v>
      </c>
    </row>
    <row r="29" spans="2:7" x14ac:dyDescent="0.15">
      <c r="B29" s="4" t="s">
        <v>151</v>
      </c>
      <c r="C29" s="1">
        <v>25</v>
      </c>
      <c r="D29" s="6">
        <v>6.3912037037037031E-2</v>
      </c>
      <c r="E29" s="3" t="s">
        <v>13</v>
      </c>
      <c r="F29">
        <f t="shared" ca="1" si="0"/>
        <v>55.144999999999996</v>
      </c>
      <c r="G29" t="s">
        <v>802</v>
      </c>
    </row>
    <row r="30" spans="2:7" x14ac:dyDescent="0.15">
      <c r="B30" s="4" t="s">
        <v>199</v>
      </c>
      <c r="C30" s="1">
        <v>26</v>
      </c>
      <c r="D30" s="6">
        <v>6.3969907407407406E-2</v>
      </c>
      <c r="E30" s="3" t="s">
        <v>14</v>
      </c>
      <c r="F30">
        <f t="shared" ca="1" si="0"/>
        <v>55.085999999999999</v>
      </c>
      <c r="G30" t="s">
        <v>802</v>
      </c>
    </row>
    <row r="31" spans="2:7" x14ac:dyDescent="0.15">
      <c r="B31" s="4" t="s">
        <v>160</v>
      </c>
      <c r="C31" s="1">
        <v>27</v>
      </c>
      <c r="D31" s="6">
        <v>6.4189814814814811E-2</v>
      </c>
      <c r="E31" s="3" t="s">
        <v>8</v>
      </c>
      <c r="F31">
        <f t="shared" ca="1" si="0"/>
        <v>54.863999999999997</v>
      </c>
      <c r="G31" t="s">
        <v>802</v>
      </c>
    </row>
    <row r="32" spans="2:7" x14ac:dyDescent="0.15">
      <c r="B32" s="4" t="s">
        <v>155</v>
      </c>
      <c r="C32" s="1">
        <v>28</v>
      </c>
      <c r="D32" s="6">
        <v>6.4664351851851862E-2</v>
      </c>
      <c r="E32" s="3" t="s">
        <v>5</v>
      </c>
      <c r="F32">
        <f t="shared" ca="1" si="0"/>
        <v>54.384999999999998</v>
      </c>
      <c r="G32" t="s">
        <v>802</v>
      </c>
    </row>
    <row r="33" spans="2:7" x14ac:dyDescent="0.15">
      <c r="B33" s="4" t="s">
        <v>200</v>
      </c>
      <c r="C33" s="1">
        <v>29</v>
      </c>
      <c r="D33" s="6">
        <v>6.5590277777777775E-2</v>
      </c>
      <c r="E33" s="3" t="s">
        <v>8</v>
      </c>
      <c r="F33">
        <f t="shared" ca="1" si="0"/>
        <v>53.449999999999996</v>
      </c>
      <c r="G33" t="s">
        <v>802</v>
      </c>
    </row>
    <row r="34" spans="2:7" x14ac:dyDescent="0.15">
      <c r="B34" s="4" t="s">
        <v>201</v>
      </c>
      <c r="C34" s="1">
        <v>30</v>
      </c>
      <c r="D34" s="6">
        <v>6.6041666666666665E-2</v>
      </c>
      <c r="E34" s="3" t="s">
        <v>7</v>
      </c>
      <c r="F34">
        <f t="shared" ca="1" si="0"/>
        <v>52.992999999999995</v>
      </c>
      <c r="G34" t="s">
        <v>802</v>
      </c>
    </row>
    <row r="35" spans="2:7" x14ac:dyDescent="0.15">
      <c r="B35" s="4" t="s">
        <v>156</v>
      </c>
      <c r="C35" s="1">
        <v>31</v>
      </c>
      <c r="D35" s="6">
        <v>6.6134259259259254E-2</v>
      </c>
      <c r="E35" s="3" t="s">
        <v>15</v>
      </c>
      <c r="F35">
        <f t="shared" ca="1" si="0"/>
        <v>52.9</v>
      </c>
      <c r="G35" t="s">
        <v>802</v>
      </c>
    </row>
    <row r="36" spans="2:7" x14ac:dyDescent="0.15">
      <c r="B36" s="4" t="s">
        <v>170</v>
      </c>
      <c r="C36" s="1">
        <v>32</v>
      </c>
      <c r="D36" s="6">
        <v>6.6574074074074077E-2</v>
      </c>
      <c r="E36" s="3" t="s">
        <v>5</v>
      </c>
      <c r="F36">
        <f t="shared" ref="F36:F67" ca="1" si="2">ROUNDUP( (VLOOKUP(G36,$K$5:$N$9,2,FALSE) - D36) * 10 / VLOOKUP(G36,$K$5:$N$9,3,FALSE)+50,3)</f>
        <v>52.455999999999996</v>
      </c>
      <c r="G36" t="s">
        <v>802</v>
      </c>
    </row>
    <row r="37" spans="2:7" x14ac:dyDescent="0.15">
      <c r="B37" s="4" t="s">
        <v>202</v>
      </c>
      <c r="C37" s="1">
        <v>33</v>
      </c>
      <c r="D37" s="6">
        <v>6.6817129629629629E-2</v>
      </c>
      <c r="E37" s="3" t="s">
        <v>7</v>
      </c>
      <c r="F37">
        <f t="shared" ca="1" si="2"/>
        <v>52.21</v>
      </c>
      <c r="G37" t="s">
        <v>802</v>
      </c>
    </row>
    <row r="38" spans="2:7" x14ac:dyDescent="0.15">
      <c r="B38" s="4" t="s">
        <v>47</v>
      </c>
      <c r="C38" s="1">
        <v>34</v>
      </c>
      <c r="D38" s="6">
        <v>6.6979166666666659E-2</v>
      </c>
      <c r="E38" s="3" t="s">
        <v>9</v>
      </c>
      <c r="F38">
        <f t="shared" ca="1" si="2"/>
        <v>52.045999999999999</v>
      </c>
      <c r="G38" t="s">
        <v>802</v>
      </c>
    </row>
    <row r="39" spans="2:7" x14ac:dyDescent="0.15">
      <c r="B39" s="4" t="s">
        <v>150</v>
      </c>
      <c r="C39" s="1">
        <v>35</v>
      </c>
      <c r="D39" s="6">
        <v>6.7500000000000004E-2</v>
      </c>
      <c r="E39" s="3" t="s">
        <v>7</v>
      </c>
      <c r="F39">
        <f t="shared" ca="1" si="2"/>
        <v>51.519999999999996</v>
      </c>
      <c r="G39" t="s">
        <v>802</v>
      </c>
    </row>
    <row r="40" spans="2:7" x14ac:dyDescent="0.15">
      <c r="B40" s="4" t="s">
        <v>173</v>
      </c>
      <c r="C40" s="1">
        <v>36</v>
      </c>
      <c r="D40" s="6">
        <v>6.7592592592592593E-2</v>
      </c>
      <c r="E40" s="3" t="s">
        <v>16</v>
      </c>
      <c r="F40">
        <f t="shared" ca="1" si="2"/>
        <v>51.427</v>
      </c>
      <c r="G40" t="s">
        <v>802</v>
      </c>
    </row>
    <row r="41" spans="2:7" x14ac:dyDescent="0.15">
      <c r="B41" s="4" t="s">
        <v>187</v>
      </c>
      <c r="C41" s="1">
        <v>37</v>
      </c>
      <c r="D41" s="6">
        <v>6.7986111111111108E-2</v>
      </c>
      <c r="E41" s="3" t="s">
        <v>4</v>
      </c>
      <c r="F41">
        <f t="shared" ca="1" si="2"/>
        <v>51.028999999999996</v>
      </c>
      <c r="G41" t="s">
        <v>802</v>
      </c>
    </row>
    <row r="42" spans="2:7" x14ac:dyDescent="0.15">
      <c r="B42" s="4" t="s">
        <v>203</v>
      </c>
      <c r="C42" s="1">
        <v>38</v>
      </c>
      <c r="D42" s="6">
        <v>6.8136574074074072E-2</v>
      </c>
      <c r="E42" s="3" t="s">
        <v>17</v>
      </c>
      <c r="F42">
        <f t="shared" ca="1" si="2"/>
        <v>50.876999999999995</v>
      </c>
      <c r="G42" t="s">
        <v>802</v>
      </c>
    </row>
    <row r="43" spans="2:7" x14ac:dyDescent="0.15">
      <c r="B43" s="4" t="s">
        <v>204</v>
      </c>
      <c r="C43" s="1">
        <v>39</v>
      </c>
      <c r="D43" s="6">
        <v>6.8564814814814815E-2</v>
      </c>
      <c r="E43" s="3" t="s">
        <v>8</v>
      </c>
      <c r="F43">
        <f t="shared" ca="1" si="2"/>
        <v>50.443999999999996</v>
      </c>
      <c r="G43" t="s">
        <v>802</v>
      </c>
    </row>
    <row r="44" spans="2:7" x14ac:dyDescent="0.15">
      <c r="B44" s="4" t="s">
        <v>169</v>
      </c>
      <c r="C44" s="1">
        <v>40</v>
      </c>
      <c r="D44" s="6">
        <v>6.895833333333333E-2</v>
      </c>
      <c r="E44" s="3" t="s">
        <v>4</v>
      </c>
      <c r="F44">
        <f t="shared" ca="1" si="2"/>
        <v>50.046999999999997</v>
      </c>
      <c r="G44" t="s">
        <v>802</v>
      </c>
    </row>
    <row r="45" spans="2:7" x14ac:dyDescent="0.15">
      <c r="B45" s="4" t="s">
        <v>50</v>
      </c>
      <c r="C45" s="1">
        <v>41</v>
      </c>
      <c r="D45" s="6">
        <v>6.986111111111111E-2</v>
      </c>
      <c r="E45" s="3" t="s">
        <v>9</v>
      </c>
      <c r="F45">
        <f t="shared" ca="1" si="2"/>
        <v>49.134999999999998</v>
      </c>
      <c r="G45" t="s">
        <v>802</v>
      </c>
    </row>
    <row r="46" spans="2:7" x14ac:dyDescent="0.15">
      <c r="B46" s="4" t="s">
        <v>188</v>
      </c>
      <c r="C46" s="1">
        <v>42</v>
      </c>
      <c r="D46" s="6">
        <v>7.0092592592592595E-2</v>
      </c>
      <c r="E46" s="3" t="s">
        <v>5</v>
      </c>
      <c r="F46">
        <f t="shared" ca="1" si="2"/>
        <v>48.900999999999996</v>
      </c>
      <c r="G46" t="s">
        <v>802</v>
      </c>
    </row>
    <row r="47" spans="2:7" x14ac:dyDescent="0.15">
      <c r="B47" s="4" t="s">
        <v>185</v>
      </c>
      <c r="C47" s="1">
        <v>43</v>
      </c>
      <c r="D47" s="6">
        <v>7.1122685185185178E-2</v>
      </c>
      <c r="E47" s="3" t="s">
        <v>18</v>
      </c>
      <c r="F47">
        <f t="shared" ca="1" si="2"/>
        <v>47.86</v>
      </c>
      <c r="G47" t="s">
        <v>802</v>
      </c>
    </row>
    <row r="48" spans="2:7" x14ac:dyDescent="0.15">
      <c r="B48" s="4" t="s">
        <v>205</v>
      </c>
      <c r="C48" s="1">
        <v>44</v>
      </c>
      <c r="D48" s="6">
        <v>7.1608796296296295E-2</v>
      </c>
      <c r="E48" s="3" t="s">
        <v>11</v>
      </c>
      <c r="F48">
        <f t="shared" ca="1" si="2"/>
        <v>47.369</v>
      </c>
      <c r="G48" t="s">
        <v>802</v>
      </c>
    </row>
    <row r="49" spans="2:7" x14ac:dyDescent="0.15">
      <c r="B49" s="4" t="s">
        <v>206</v>
      </c>
      <c r="C49" s="1">
        <v>45</v>
      </c>
      <c r="D49" s="6">
        <v>7.2002314814814811E-2</v>
      </c>
      <c r="E49" s="3" t="s">
        <v>10</v>
      </c>
      <c r="F49">
        <f t="shared" ca="1" si="2"/>
        <v>46.971999999999994</v>
      </c>
      <c r="G49" t="s">
        <v>802</v>
      </c>
    </row>
    <row r="50" spans="2:7" x14ac:dyDescent="0.15">
      <c r="B50" s="4" t="s">
        <v>207</v>
      </c>
      <c r="C50" s="1">
        <v>46</v>
      </c>
      <c r="D50" s="6">
        <v>7.3321759259259267E-2</v>
      </c>
      <c r="E50" s="3" t="s">
        <v>7</v>
      </c>
      <c r="F50">
        <f t="shared" ca="1" si="2"/>
        <v>45.638999999999996</v>
      </c>
      <c r="G50" t="s">
        <v>802</v>
      </c>
    </row>
    <row r="51" spans="2:7" x14ac:dyDescent="0.15">
      <c r="B51" s="4" t="s">
        <v>208</v>
      </c>
      <c r="C51" s="1">
        <v>47</v>
      </c>
      <c r="D51" s="6">
        <v>7.3530092592592591E-2</v>
      </c>
      <c r="E51" s="3" t="s">
        <v>7</v>
      </c>
      <c r="F51">
        <f t="shared" ca="1" si="2"/>
        <v>45.427999999999997</v>
      </c>
      <c r="G51" t="s">
        <v>802</v>
      </c>
    </row>
    <row r="52" spans="2:7" x14ac:dyDescent="0.15">
      <c r="B52" s="4" t="s">
        <v>180</v>
      </c>
      <c r="C52" s="1">
        <v>48</v>
      </c>
      <c r="D52" s="6">
        <v>7.3773148148148157E-2</v>
      </c>
      <c r="E52" s="3" t="s">
        <v>19</v>
      </c>
      <c r="F52">
        <f t="shared" ca="1" si="2"/>
        <v>45.183</v>
      </c>
      <c r="G52" t="s">
        <v>802</v>
      </c>
    </row>
    <row r="53" spans="2:7" x14ac:dyDescent="0.15">
      <c r="B53" s="4" t="s">
        <v>174</v>
      </c>
      <c r="C53" s="1">
        <v>49</v>
      </c>
      <c r="D53" s="6">
        <v>7.4513888888888893E-2</v>
      </c>
      <c r="E53" s="3" t="s">
        <v>8</v>
      </c>
      <c r="F53">
        <f t="shared" ca="1" si="2"/>
        <v>44.433999999999997</v>
      </c>
      <c r="G53" t="s">
        <v>802</v>
      </c>
    </row>
    <row r="54" spans="2:7" x14ac:dyDescent="0.15">
      <c r="B54" s="4" t="s">
        <v>209</v>
      </c>
      <c r="C54" s="1">
        <v>50</v>
      </c>
      <c r="D54" s="6">
        <v>7.4699074074074071E-2</v>
      </c>
      <c r="E54" s="3" t="s">
        <v>10</v>
      </c>
      <c r="F54">
        <f t="shared" ca="1" si="2"/>
        <v>44.247</v>
      </c>
      <c r="G54" t="s">
        <v>802</v>
      </c>
    </row>
    <row r="55" spans="2:7" x14ac:dyDescent="0.15">
      <c r="B55" s="4" t="s">
        <v>210</v>
      </c>
      <c r="C55" s="1">
        <v>51</v>
      </c>
      <c r="D55" s="6">
        <v>7.4791666666666659E-2</v>
      </c>
      <c r="E55" s="3" t="s">
        <v>7</v>
      </c>
      <c r="F55">
        <f t="shared" ca="1" si="2"/>
        <v>44.153999999999996</v>
      </c>
      <c r="G55" t="s">
        <v>802</v>
      </c>
    </row>
    <row r="56" spans="2:7" x14ac:dyDescent="0.15">
      <c r="B56" s="4" t="s">
        <v>211</v>
      </c>
      <c r="C56" s="1">
        <v>52</v>
      </c>
      <c r="D56" s="6">
        <v>7.4930555555555556E-2</v>
      </c>
      <c r="E56" s="3" t="s">
        <v>4</v>
      </c>
      <c r="F56">
        <f t="shared" ca="1" si="2"/>
        <v>44.012999999999998</v>
      </c>
      <c r="G56" t="s">
        <v>802</v>
      </c>
    </row>
    <row r="57" spans="2:7" x14ac:dyDescent="0.15">
      <c r="B57" s="4" t="s">
        <v>42</v>
      </c>
      <c r="C57" s="1">
        <v>53</v>
      </c>
      <c r="D57" s="6">
        <v>7.5648148148148145E-2</v>
      </c>
      <c r="E57" s="3" t="s">
        <v>9</v>
      </c>
      <c r="F57">
        <f t="shared" ca="1" si="2"/>
        <v>43.288999999999994</v>
      </c>
      <c r="G57" t="s">
        <v>802</v>
      </c>
    </row>
    <row r="58" spans="2:7" x14ac:dyDescent="0.15">
      <c r="B58" s="4" t="s">
        <v>212</v>
      </c>
      <c r="C58" s="1">
        <v>54</v>
      </c>
      <c r="D58" s="6">
        <v>7.5694444444444439E-2</v>
      </c>
      <c r="E58" s="3" t="s">
        <v>5</v>
      </c>
      <c r="F58">
        <f t="shared" ca="1" si="2"/>
        <v>43.241999999999997</v>
      </c>
      <c r="G58" t="s">
        <v>802</v>
      </c>
    </row>
    <row r="59" spans="2:7" x14ac:dyDescent="0.15">
      <c r="B59" s="4" t="s">
        <v>213</v>
      </c>
      <c r="C59" s="1">
        <v>55</v>
      </c>
      <c r="D59" s="6">
        <v>7.7025462962962962E-2</v>
      </c>
      <c r="E59" s="3" t="s">
        <v>11</v>
      </c>
      <c r="F59">
        <f t="shared" ca="1" si="2"/>
        <v>41.896999999999998</v>
      </c>
      <c r="G59" t="s">
        <v>802</v>
      </c>
    </row>
    <row r="60" spans="2:7" x14ac:dyDescent="0.15">
      <c r="B60" s="4" t="s">
        <v>163</v>
      </c>
      <c r="C60" s="1">
        <v>56</v>
      </c>
      <c r="D60" s="6">
        <v>7.7407407407407411E-2</v>
      </c>
      <c r="E60" s="3" t="s">
        <v>10</v>
      </c>
      <c r="F60">
        <f t="shared" ca="1" si="2"/>
        <v>41.510999999999996</v>
      </c>
      <c r="G60" t="s">
        <v>802</v>
      </c>
    </row>
    <row r="61" spans="2:7" x14ac:dyDescent="0.15">
      <c r="B61" s="4" t="s">
        <v>214</v>
      </c>
      <c r="C61" s="1">
        <v>57</v>
      </c>
      <c r="D61" s="6">
        <v>7.7881944444444448E-2</v>
      </c>
      <c r="E61" s="3" t="s">
        <v>20</v>
      </c>
      <c r="F61">
        <f t="shared" ca="1" si="2"/>
        <v>41.031999999999996</v>
      </c>
      <c r="G61" t="s">
        <v>802</v>
      </c>
    </row>
    <row r="62" spans="2:7" x14ac:dyDescent="0.15">
      <c r="B62" s="4" t="s">
        <v>215</v>
      </c>
      <c r="C62" s="1">
        <v>58</v>
      </c>
      <c r="D62" s="6">
        <v>7.9050925925925927E-2</v>
      </c>
      <c r="E62" s="3" t="s">
        <v>21</v>
      </c>
      <c r="F62">
        <f t="shared" ca="1" si="2"/>
        <v>39.850999999999999</v>
      </c>
      <c r="G62" t="s">
        <v>802</v>
      </c>
    </row>
    <row r="63" spans="2:7" x14ac:dyDescent="0.15">
      <c r="B63" s="4" t="s">
        <v>216</v>
      </c>
      <c r="C63" s="1">
        <v>59</v>
      </c>
      <c r="D63" s="6">
        <v>7.993055555555556E-2</v>
      </c>
      <c r="E63" s="3" t="s">
        <v>14</v>
      </c>
      <c r="F63">
        <f t="shared" ca="1" si="2"/>
        <v>38.961999999999996</v>
      </c>
      <c r="G63" t="s">
        <v>802</v>
      </c>
    </row>
    <row r="64" spans="2:7" x14ac:dyDescent="0.15">
      <c r="B64" s="4" t="s">
        <v>217</v>
      </c>
      <c r="C64" s="1">
        <v>60</v>
      </c>
      <c r="D64" s="6">
        <v>8.1342592592592591E-2</v>
      </c>
      <c r="E64" s="3" t="s">
        <v>7</v>
      </c>
      <c r="F64">
        <f t="shared" ca="1" si="2"/>
        <v>37.535999999999994</v>
      </c>
      <c r="G64" t="s">
        <v>802</v>
      </c>
    </row>
    <row r="65" spans="2:7" x14ac:dyDescent="0.15">
      <c r="B65" s="4" t="s">
        <v>218</v>
      </c>
      <c r="C65" s="1">
        <v>61</v>
      </c>
      <c r="D65" s="6">
        <v>8.2361111111111107E-2</v>
      </c>
      <c r="E65" s="3" t="s">
        <v>12</v>
      </c>
      <c r="F65">
        <f t="shared" ca="1" si="2"/>
        <v>36.506999999999998</v>
      </c>
      <c r="G65" t="s">
        <v>802</v>
      </c>
    </row>
    <row r="66" spans="2:7" x14ac:dyDescent="0.15">
      <c r="B66" s="4" t="s">
        <v>219</v>
      </c>
      <c r="C66" s="1">
        <v>62</v>
      </c>
      <c r="D66" s="6">
        <v>8.2604166666666659E-2</v>
      </c>
      <c r="E66" s="3" t="s">
        <v>19</v>
      </c>
      <c r="F66">
        <f t="shared" ca="1" si="2"/>
        <v>36.260999999999996</v>
      </c>
      <c r="G66" t="s">
        <v>802</v>
      </c>
    </row>
    <row r="67" spans="2:7" x14ac:dyDescent="0.15">
      <c r="B67" s="4" t="s">
        <v>220</v>
      </c>
      <c r="C67" s="1"/>
      <c r="D67" s="6">
        <v>8.335648148148149E-2</v>
      </c>
      <c r="E67" s="3" t="s">
        <v>11</v>
      </c>
      <c r="F67">
        <f t="shared" ca="1" si="2"/>
        <v>35.500999999999998</v>
      </c>
      <c r="G67" t="s">
        <v>802</v>
      </c>
    </row>
    <row r="68" spans="2:7" x14ac:dyDescent="0.15">
      <c r="B68" s="4" t="s">
        <v>221</v>
      </c>
      <c r="C68" s="1"/>
      <c r="D68" s="6">
        <v>8.4895833333333337E-2</v>
      </c>
      <c r="E68" s="3" t="s">
        <v>10</v>
      </c>
      <c r="F68">
        <f t="shared" ref="F68:F70" ca="1" si="3">ROUNDUP( (VLOOKUP(G68,$K$5:$N$9,2,FALSE) - D68) * 10 / VLOOKUP(G68,$K$5:$N$9,3,FALSE)+50,3)</f>
        <v>33.945999999999998</v>
      </c>
      <c r="G68" t="s">
        <v>802</v>
      </c>
    </row>
    <row r="69" spans="2:7" x14ac:dyDescent="0.15">
      <c r="B69" s="4" t="s">
        <v>222</v>
      </c>
      <c r="C69" s="1"/>
      <c r="D69" s="6">
        <v>8.7812500000000002E-2</v>
      </c>
      <c r="E69" s="3" t="s">
        <v>14</v>
      </c>
      <c r="F69">
        <f t="shared" ca="1" si="3"/>
        <v>30.999000000000002</v>
      </c>
      <c r="G69" t="s">
        <v>802</v>
      </c>
    </row>
    <row r="70" spans="2:7" x14ac:dyDescent="0.15">
      <c r="B70" s="4" t="s">
        <v>223</v>
      </c>
      <c r="C70" s="1"/>
      <c r="D70" s="6">
        <v>0.11769675925925926</v>
      </c>
      <c r="E70" s="3" t="s">
        <v>12</v>
      </c>
      <c r="F70">
        <f t="shared" ca="1" si="3"/>
        <v>0.80900000000000005</v>
      </c>
      <c r="G70" t="s">
        <v>802</v>
      </c>
    </row>
    <row r="71" spans="2:7" x14ac:dyDescent="0.15">
      <c r="B71" s="4" t="s">
        <v>148</v>
      </c>
      <c r="C71" s="1"/>
      <c r="D71" s="3" t="s">
        <v>22</v>
      </c>
      <c r="E71" s="3" t="s">
        <v>8</v>
      </c>
      <c r="F71">
        <v>0</v>
      </c>
      <c r="G71" t="s">
        <v>802</v>
      </c>
    </row>
    <row r="72" spans="2:7" x14ac:dyDescent="0.15">
      <c r="B72" s="4" t="s">
        <v>165</v>
      </c>
      <c r="C72" s="1"/>
      <c r="D72" s="3" t="s">
        <v>22</v>
      </c>
      <c r="E72" s="3" t="s">
        <v>16</v>
      </c>
      <c r="F72">
        <v>0</v>
      </c>
      <c r="G72" t="s">
        <v>802</v>
      </c>
    </row>
    <row r="73" spans="2:7" x14ac:dyDescent="0.15">
      <c r="B73" s="4" t="s">
        <v>166</v>
      </c>
      <c r="C73" s="1"/>
      <c r="D73" s="3" t="s">
        <v>22</v>
      </c>
      <c r="E73" s="3" t="s">
        <v>10</v>
      </c>
      <c r="F73">
        <v>0</v>
      </c>
      <c r="G73" t="s">
        <v>802</v>
      </c>
    </row>
    <row r="74" spans="2:7" x14ac:dyDescent="0.15">
      <c r="B74" s="4" t="s">
        <v>225</v>
      </c>
      <c r="C74" s="1"/>
      <c r="D74" s="3" t="s">
        <v>22</v>
      </c>
      <c r="E74" s="3" t="s">
        <v>15</v>
      </c>
      <c r="F74">
        <v>0</v>
      </c>
      <c r="G74" t="s">
        <v>802</v>
      </c>
    </row>
    <row r="75" spans="2:7" x14ac:dyDescent="0.15">
      <c r="B75" s="4" t="s">
        <v>224</v>
      </c>
      <c r="C75" s="1"/>
      <c r="D75" s="3" t="s">
        <v>22</v>
      </c>
      <c r="E75" s="3" t="s">
        <v>7</v>
      </c>
      <c r="F75">
        <v>0</v>
      </c>
      <c r="G75" t="s">
        <v>802</v>
      </c>
    </row>
    <row r="76" spans="2:7" x14ac:dyDescent="0.15">
      <c r="B76" s="4" t="s">
        <v>127</v>
      </c>
      <c r="C76" s="1">
        <v>27</v>
      </c>
      <c r="D76" s="6">
        <v>4.0740740740740737E-2</v>
      </c>
      <c r="E76" s="3" t="s">
        <v>9</v>
      </c>
      <c r="F76">
        <f t="shared" ref="F76:F107" ca="1" si="4">ROUNDUP( (VLOOKUP(G76,$K$5:$N$9,2,FALSE) - D76) * 10 / VLOOKUP(G76,$K$5:$N$9,3,FALSE)+50,3)</f>
        <v>55.701999999999998</v>
      </c>
      <c r="G76" t="s">
        <v>556</v>
      </c>
    </row>
    <row r="77" spans="2:7" x14ac:dyDescent="0.15">
      <c r="B77" s="4" t="s">
        <v>70</v>
      </c>
      <c r="C77" s="1">
        <v>34</v>
      </c>
      <c r="D77" s="6">
        <v>4.2326388888888893E-2</v>
      </c>
      <c r="E77" s="3" t="s">
        <v>9</v>
      </c>
      <c r="F77">
        <f t="shared" ca="1" si="4"/>
        <v>54.198</v>
      </c>
      <c r="G77" t="s">
        <v>556</v>
      </c>
    </row>
    <row r="78" spans="2:7" x14ac:dyDescent="0.15">
      <c r="B78" s="4" t="s">
        <v>63</v>
      </c>
      <c r="C78" s="1">
        <v>67</v>
      </c>
      <c r="D78" s="6">
        <v>5.0254629629629628E-2</v>
      </c>
      <c r="E78" s="3" t="s">
        <v>9</v>
      </c>
      <c r="F78">
        <f t="shared" ca="1" si="4"/>
        <v>46.680999999999997</v>
      </c>
      <c r="G78" t="s">
        <v>556</v>
      </c>
    </row>
    <row r="79" spans="2:7" x14ac:dyDescent="0.15">
      <c r="B79" s="4" t="s">
        <v>76</v>
      </c>
      <c r="C79" s="1">
        <v>82</v>
      </c>
      <c r="D79" s="6">
        <v>5.7743055555555554E-2</v>
      </c>
      <c r="E79" s="3" t="s">
        <v>9</v>
      </c>
      <c r="F79">
        <f t="shared" ca="1" si="4"/>
        <v>39.580999999999996</v>
      </c>
      <c r="G79" t="s">
        <v>556</v>
      </c>
    </row>
    <row r="80" spans="2:7" x14ac:dyDescent="0.15">
      <c r="B80" s="4" t="s">
        <v>333</v>
      </c>
      <c r="C80" s="1">
        <v>6</v>
      </c>
      <c r="D80" s="6">
        <v>3.3020833333333333E-2</v>
      </c>
      <c r="E80" s="3" t="s">
        <v>18</v>
      </c>
      <c r="F80">
        <f t="shared" ca="1" si="4"/>
        <v>63.021000000000001</v>
      </c>
      <c r="G80" t="s">
        <v>556</v>
      </c>
    </row>
    <row r="81" spans="2:7" x14ac:dyDescent="0.15">
      <c r="B81" s="4" t="s">
        <v>582</v>
      </c>
      <c r="C81" s="1">
        <v>52</v>
      </c>
      <c r="D81" s="6">
        <v>4.6747685185185184E-2</v>
      </c>
      <c r="E81" s="3" t="s">
        <v>18</v>
      </c>
      <c r="F81">
        <f t="shared" ca="1" si="4"/>
        <v>50.006</v>
      </c>
      <c r="G81" t="s">
        <v>556</v>
      </c>
    </row>
    <row r="82" spans="2:7" x14ac:dyDescent="0.15">
      <c r="B82" s="4" t="s">
        <v>597</v>
      </c>
      <c r="C82" s="1">
        <v>73</v>
      </c>
      <c r="D82" s="6">
        <v>5.2013888888888887E-2</v>
      </c>
      <c r="E82" s="3" t="s">
        <v>18</v>
      </c>
      <c r="F82">
        <f t="shared" ca="1" si="4"/>
        <v>45.012999999999998</v>
      </c>
      <c r="G82" t="s">
        <v>556</v>
      </c>
    </row>
    <row r="83" spans="2:7" x14ac:dyDescent="0.15">
      <c r="B83" s="4" t="s">
        <v>608</v>
      </c>
      <c r="C83" s="1">
        <v>89</v>
      </c>
      <c r="D83" s="6">
        <v>6.9375000000000006E-2</v>
      </c>
      <c r="E83" s="3" t="s">
        <v>18</v>
      </c>
      <c r="F83">
        <f t="shared" ca="1" si="4"/>
        <v>28.553000000000001</v>
      </c>
      <c r="G83" t="s">
        <v>556</v>
      </c>
    </row>
    <row r="84" spans="2:7" x14ac:dyDescent="0.15">
      <c r="B84" s="4" t="s">
        <v>592</v>
      </c>
      <c r="C84" s="1">
        <v>65</v>
      </c>
      <c r="D84" s="6">
        <v>5.0081018518518518E-2</v>
      </c>
      <c r="E84" s="3" t="s">
        <v>555</v>
      </c>
      <c r="F84">
        <f t="shared" ca="1" si="4"/>
        <v>46.845999999999997</v>
      </c>
      <c r="G84" t="s">
        <v>556</v>
      </c>
    </row>
    <row r="85" spans="2:7" x14ac:dyDescent="0.15">
      <c r="B85" s="4" t="s">
        <v>186</v>
      </c>
      <c r="C85" s="1">
        <v>2</v>
      </c>
      <c r="D85" s="6">
        <v>3.1400462962962963E-2</v>
      </c>
      <c r="E85" s="3" t="s">
        <v>8</v>
      </c>
      <c r="F85">
        <f t="shared" ca="1" si="4"/>
        <v>64.557000000000002</v>
      </c>
      <c r="G85" t="s">
        <v>557</v>
      </c>
    </row>
    <row r="86" spans="2:7" x14ac:dyDescent="0.15">
      <c r="B86" s="4" t="s">
        <v>562</v>
      </c>
      <c r="C86" s="1">
        <v>8</v>
      </c>
      <c r="D86" s="6">
        <v>3.3692129629629627E-2</v>
      </c>
      <c r="E86" s="3" t="s">
        <v>8</v>
      </c>
      <c r="F86">
        <f t="shared" ca="1" si="4"/>
        <v>62.384</v>
      </c>
      <c r="G86" t="s">
        <v>556</v>
      </c>
    </row>
    <row r="87" spans="2:7" x14ac:dyDescent="0.15">
      <c r="B87" s="4" t="s">
        <v>280</v>
      </c>
      <c r="C87" s="1">
        <v>10</v>
      </c>
      <c r="D87" s="6">
        <v>3.3865740740740738E-2</v>
      </c>
      <c r="E87" s="3" t="s">
        <v>8</v>
      </c>
      <c r="F87">
        <f t="shared" ca="1" si="4"/>
        <v>62.22</v>
      </c>
      <c r="G87" t="s">
        <v>556</v>
      </c>
    </row>
    <row r="88" spans="2:7" x14ac:dyDescent="0.15">
      <c r="B88" s="4" t="s">
        <v>563</v>
      </c>
      <c r="C88" s="1">
        <v>12</v>
      </c>
      <c r="D88" s="6">
        <v>3.4432870370370371E-2</v>
      </c>
      <c r="E88" s="3" t="s">
        <v>8</v>
      </c>
      <c r="F88">
        <f t="shared" ca="1" si="4"/>
        <v>61.681999999999995</v>
      </c>
      <c r="G88" t="s">
        <v>556</v>
      </c>
    </row>
    <row r="89" spans="2:7" x14ac:dyDescent="0.15">
      <c r="B89" s="4" t="s">
        <v>565</v>
      </c>
      <c r="C89" s="1">
        <v>17</v>
      </c>
      <c r="D89" s="6">
        <v>3.7037037037037042E-2</v>
      </c>
      <c r="E89" s="3" t="s">
        <v>8</v>
      </c>
      <c r="F89">
        <f t="shared" ca="1" si="4"/>
        <v>59.213000000000001</v>
      </c>
      <c r="G89" t="s">
        <v>556</v>
      </c>
    </row>
    <row r="90" spans="2:7" x14ac:dyDescent="0.15">
      <c r="B90" s="4" t="s">
        <v>341</v>
      </c>
      <c r="C90" s="1">
        <v>18</v>
      </c>
      <c r="D90" s="6">
        <v>3.7048611111111109E-2</v>
      </c>
      <c r="E90" s="3" t="s">
        <v>8</v>
      </c>
      <c r="F90">
        <f t="shared" ca="1" si="4"/>
        <v>59.201999999999998</v>
      </c>
      <c r="G90" t="s">
        <v>556</v>
      </c>
    </row>
    <row r="91" spans="2:7" x14ac:dyDescent="0.15">
      <c r="B91" s="4" t="s">
        <v>566</v>
      </c>
      <c r="C91" s="1">
        <v>19</v>
      </c>
      <c r="D91" s="6">
        <v>3.8425925925925926E-2</v>
      </c>
      <c r="E91" s="3" t="s">
        <v>8</v>
      </c>
      <c r="F91">
        <f t="shared" ca="1" si="4"/>
        <v>57.896000000000001</v>
      </c>
      <c r="G91" t="s">
        <v>556</v>
      </c>
    </row>
    <row r="92" spans="2:7" x14ac:dyDescent="0.15">
      <c r="B92" s="4" t="s">
        <v>153</v>
      </c>
      <c r="C92" s="1">
        <v>22</v>
      </c>
      <c r="D92" s="6">
        <v>3.9849537037037037E-2</v>
      </c>
      <c r="E92" s="3" t="s">
        <v>8</v>
      </c>
      <c r="F92">
        <f t="shared" ca="1" si="4"/>
        <v>56.545999999999999</v>
      </c>
      <c r="G92" t="s">
        <v>556</v>
      </c>
    </row>
    <row r="93" spans="2:7" x14ac:dyDescent="0.15">
      <c r="B93" s="4" t="s">
        <v>569</v>
      </c>
      <c r="C93" s="1">
        <v>28</v>
      </c>
      <c r="D93" s="6">
        <v>4.1018518518518517E-2</v>
      </c>
      <c r="E93" s="3" t="s">
        <v>8</v>
      </c>
      <c r="F93">
        <f t="shared" ca="1" si="4"/>
        <v>55.437999999999995</v>
      </c>
      <c r="G93" t="s">
        <v>556</v>
      </c>
    </row>
    <row r="94" spans="2:7" x14ac:dyDescent="0.15">
      <c r="B94" s="4" t="s">
        <v>572</v>
      </c>
      <c r="C94" s="1">
        <v>31</v>
      </c>
      <c r="D94" s="6">
        <v>4.1909722222222223E-2</v>
      </c>
      <c r="E94" s="3" t="s">
        <v>8</v>
      </c>
      <c r="F94">
        <f t="shared" ca="1" si="4"/>
        <v>54.592999999999996</v>
      </c>
      <c r="G94" t="s">
        <v>556</v>
      </c>
    </row>
    <row r="95" spans="2:7" x14ac:dyDescent="0.15">
      <c r="B95" s="4" t="s">
        <v>576</v>
      </c>
      <c r="C95" s="1">
        <v>42</v>
      </c>
      <c r="D95" s="6">
        <v>4.3784722222222218E-2</v>
      </c>
      <c r="E95" s="3" t="s">
        <v>8</v>
      </c>
      <c r="F95">
        <f t="shared" ca="1" si="4"/>
        <v>52.814999999999998</v>
      </c>
      <c r="G95" t="s">
        <v>556</v>
      </c>
    </row>
    <row r="96" spans="2:7" x14ac:dyDescent="0.15">
      <c r="B96" s="4" t="s">
        <v>594</v>
      </c>
      <c r="C96" s="1">
        <v>68</v>
      </c>
      <c r="D96" s="6">
        <v>5.0370370370370371E-2</v>
      </c>
      <c r="E96" s="3" t="s">
        <v>8</v>
      </c>
      <c r="F96">
        <f t="shared" ca="1" si="4"/>
        <v>46.571999999999996</v>
      </c>
      <c r="G96" t="s">
        <v>556</v>
      </c>
    </row>
    <row r="97" spans="2:7" x14ac:dyDescent="0.15">
      <c r="B97" s="4" t="s">
        <v>600</v>
      </c>
      <c r="C97" s="1">
        <v>76</v>
      </c>
      <c r="D97" s="6">
        <v>5.3680555555555558E-2</v>
      </c>
      <c r="E97" s="3" t="s">
        <v>8</v>
      </c>
      <c r="F97">
        <f t="shared" ca="1" si="4"/>
        <v>43.433</v>
      </c>
      <c r="G97" t="s">
        <v>556</v>
      </c>
    </row>
    <row r="98" spans="2:7" x14ac:dyDescent="0.15">
      <c r="B98" s="4" t="s">
        <v>603</v>
      </c>
      <c r="C98" s="1">
        <v>84</v>
      </c>
      <c r="D98" s="6">
        <v>6.0891203703703704E-2</v>
      </c>
      <c r="E98" s="3" t="s">
        <v>8</v>
      </c>
      <c r="F98">
        <f t="shared" ca="1" si="4"/>
        <v>36.596999999999994</v>
      </c>
      <c r="G98" t="s">
        <v>556</v>
      </c>
    </row>
    <row r="99" spans="2:7" x14ac:dyDescent="0.15">
      <c r="B99" s="4" t="s">
        <v>355</v>
      </c>
      <c r="C99" s="1">
        <v>1</v>
      </c>
      <c r="D99" s="6">
        <v>3.1192129629629629E-2</v>
      </c>
      <c r="E99" s="3" t="s">
        <v>5</v>
      </c>
      <c r="F99">
        <f t="shared" ca="1" si="4"/>
        <v>64.75500000000001</v>
      </c>
      <c r="G99" t="s">
        <v>557</v>
      </c>
    </row>
    <row r="100" spans="2:7" x14ac:dyDescent="0.15">
      <c r="B100" s="4" t="s">
        <v>338</v>
      </c>
      <c r="C100" s="1">
        <v>14</v>
      </c>
      <c r="D100" s="6">
        <v>3.5914351851851857E-2</v>
      </c>
      <c r="E100" s="3" t="s">
        <v>5</v>
      </c>
      <c r="F100">
        <f t="shared" ca="1" si="4"/>
        <v>60.277000000000001</v>
      </c>
      <c r="G100" t="s">
        <v>556</v>
      </c>
    </row>
    <row r="101" spans="2:7" x14ac:dyDescent="0.15">
      <c r="B101" s="4" t="s">
        <v>285</v>
      </c>
      <c r="C101" s="1">
        <v>16</v>
      </c>
      <c r="D101" s="6">
        <v>3.6793981481481483E-2</v>
      </c>
      <c r="E101" s="3" t="s">
        <v>5</v>
      </c>
      <c r="F101">
        <f t="shared" ca="1" si="4"/>
        <v>59.442999999999998</v>
      </c>
      <c r="G101" t="s">
        <v>556</v>
      </c>
    </row>
    <row r="102" spans="2:7" x14ac:dyDescent="0.15">
      <c r="B102" s="4" t="s">
        <v>575</v>
      </c>
      <c r="C102" s="1">
        <v>39</v>
      </c>
      <c r="D102" s="6">
        <v>4.3368055555555556E-2</v>
      </c>
      <c r="E102" s="3" t="s">
        <v>5</v>
      </c>
      <c r="F102">
        <f t="shared" ca="1" si="4"/>
        <v>53.210999999999999</v>
      </c>
      <c r="G102" t="s">
        <v>556</v>
      </c>
    </row>
    <row r="103" spans="2:7" x14ac:dyDescent="0.15">
      <c r="B103" s="4" t="s">
        <v>335</v>
      </c>
      <c r="C103" s="1">
        <v>50</v>
      </c>
      <c r="D103" s="6">
        <v>4.5486111111111109E-2</v>
      </c>
      <c r="E103" s="3" t="s">
        <v>5</v>
      </c>
      <c r="F103">
        <f t="shared" ca="1" si="4"/>
        <v>51.201999999999998</v>
      </c>
      <c r="G103" t="s">
        <v>556</v>
      </c>
    </row>
    <row r="104" spans="2:7" x14ac:dyDescent="0.15">
      <c r="B104" s="4" t="s">
        <v>588</v>
      </c>
      <c r="C104" s="1">
        <v>61</v>
      </c>
      <c r="D104" s="6">
        <v>4.9340277777777775E-2</v>
      </c>
      <c r="E104" s="3" t="s">
        <v>5</v>
      </c>
      <c r="F104">
        <f t="shared" ca="1" si="4"/>
        <v>47.547999999999995</v>
      </c>
      <c r="G104" t="s">
        <v>556</v>
      </c>
    </row>
    <row r="105" spans="2:7" x14ac:dyDescent="0.15">
      <c r="B105" s="4" t="s">
        <v>612</v>
      </c>
      <c r="C105" s="1">
        <v>93</v>
      </c>
      <c r="D105" s="6">
        <v>8.1481481481481488E-2</v>
      </c>
      <c r="E105" s="3" t="s">
        <v>5</v>
      </c>
      <c r="F105">
        <f t="shared" ca="1" si="4"/>
        <v>17.075000000000003</v>
      </c>
      <c r="G105" t="s">
        <v>556</v>
      </c>
    </row>
    <row r="106" spans="2:7" x14ac:dyDescent="0.15">
      <c r="B106" s="4" t="s">
        <v>568</v>
      </c>
      <c r="C106" s="1">
        <v>23</v>
      </c>
      <c r="D106" s="6">
        <v>3.9872685185185185E-2</v>
      </c>
      <c r="E106" s="3" t="s">
        <v>10</v>
      </c>
      <c r="F106">
        <f t="shared" ca="1" si="4"/>
        <v>56.524999999999999</v>
      </c>
      <c r="G106" t="s">
        <v>556</v>
      </c>
    </row>
    <row r="107" spans="2:7" x14ac:dyDescent="0.15">
      <c r="B107" s="4" t="s">
        <v>505</v>
      </c>
      <c r="C107" s="1">
        <v>40</v>
      </c>
      <c r="D107" s="6">
        <v>4.3379629629629629E-2</v>
      </c>
      <c r="E107" s="3" t="s">
        <v>10</v>
      </c>
      <c r="F107">
        <f t="shared" ca="1" si="4"/>
        <v>53.199999999999996</v>
      </c>
      <c r="G107" t="s">
        <v>556</v>
      </c>
    </row>
    <row r="108" spans="2:7" x14ac:dyDescent="0.15">
      <c r="B108" s="4" t="s">
        <v>542</v>
      </c>
      <c r="C108" s="1">
        <v>48</v>
      </c>
      <c r="D108" s="6">
        <v>4.5092592592592594E-2</v>
      </c>
      <c r="E108" s="3" t="s">
        <v>10</v>
      </c>
      <c r="F108">
        <f t="shared" ref="F108:F139" ca="1" si="5">ROUNDUP( (VLOOKUP(G108,$K$5:$N$9,2,FALSE) - D108) * 10 / VLOOKUP(G108,$K$5:$N$9,3,FALSE)+50,3)</f>
        <v>51.574999999999996</v>
      </c>
      <c r="G108" t="s">
        <v>556</v>
      </c>
    </row>
    <row r="109" spans="2:7" x14ac:dyDescent="0.15">
      <c r="B109" s="4" t="s">
        <v>587</v>
      </c>
      <c r="C109" s="1">
        <v>60</v>
      </c>
      <c r="D109" s="6">
        <v>4.9166666666666664E-2</v>
      </c>
      <c r="E109" s="3" t="s">
        <v>10</v>
      </c>
      <c r="F109">
        <f t="shared" ca="1" si="5"/>
        <v>47.713000000000001</v>
      </c>
      <c r="G109" t="s">
        <v>556</v>
      </c>
    </row>
    <row r="110" spans="2:7" x14ac:dyDescent="0.15">
      <c r="B110" s="4" t="s">
        <v>504</v>
      </c>
      <c r="C110" s="1">
        <v>78</v>
      </c>
      <c r="D110" s="6">
        <v>5.4108796296296301E-2</v>
      </c>
      <c r="E110" s="3" t="s">
        <v>10</v>
      </c>
      <c r="F110">
        <f t="shared" ca="1" si="5"/>
        <v>43.027000000000001</v>
      </c>
      <c r="G110" t="s">
        <v>556</v>
      </c>
    </row>
    <row r="111" spans="2:7" x14ac:dyDescent="0.15">
      <c r="B111" s="4" t="s">
        <v>602</v>
      </c>
      <c r="C111" s="1">
        <v>80</v>
      </c>
      <c r="D111" s="6">
        <v>5.6643518518518517E-2</v>
      </c>
      <c r="E111" s="3" t="s">
        <v>10</v>
      </c>
      <c r="F111">
        <f t="shared" ca="1" si="5"/>
        <v>40.623999999999995</v>
      </c>
      <c r="G111" t="s">
        <v>556</v>
      </c>
    </row>
    <row r="112" spans="2:7" x14ac:dyDescent="0.15">
      <c r="B112" s="4" t="s">
        <v>605</v>
      </c>
      <c r="C112" s="1">
        <v>86</v>
      </c>
      <c r="D112" s="6">
        <v>6.3541666666666663E-2</v>
      </c>
      <c r="E112" s="3" t="s">
        <v>10</v>
      </c>
      <c r="F112">
        <f t="shared" ca="1" si="5"/>
        <v>34.083999999999996</v>
      </c>
      <c r="G112" t="s">
        <v>556</v>
      </c>
    </row>
    <row r="113" spans="2:7" x14ac:dyDescent="0.15">
      <c r="B113" s="4" t="s">
        <v>598</v>
      </c>
      <c r="C113" s="1">
        <v>74</v>
      </c>
      <c r="D113" s="6">
        <v>5.2534722222222219E-2</v>
      </c>
      <c r="E113" s="3" t="s">
        <v>14</v>
      </c>
      <c r="F113">
        <f t="shared" ca="1" si="5"/>
        <v>44.519999999999996</v>
      </c>
      <c r="G113" t="s">
        <v>556</v>
      </c>
    </row>
    <row r="114" spans="2:7" x14ac:dyDescent="0.15">
      <c r="B114" s="4" t="s">
        <v>599</v>
      </c>
      <c r="C114" s="1">
        <v>75</v>
      </c>
      <c r="D114" s="6">
        <v>5.2835648148148145E-2</v>
      </c>
      <c r="E114" s="3" t="s">
        <v>14</v>
      </c>
      <c r="F114">
        <f t="shared" ca="1" si="5"/>
        <v>44.233999999999995</v>
      </c>
      <c r="G114" t="s">
        <v>556</v>
      </c>
    </row>
    <row r="115" spans="2:7" x14ac:dyDescent="0.15">
      <c r="B115" s="4" t="s">
        <v>519</v>
      </c>
      <c r="C115" s="1">
        <v>24</v>
      </c>
      <c r="D115" s="6">
        <v>4.0011574074074074E-2</v>
      </c>
      <c r="E115" s="3" t="s">
        <v>12</v>
      </c>
      <c r="F115">
        <f t="shared" ca="1" si="5"/>
        <v>56.393000000000001</v>
      </c>
      <c r="G115" t="s">
        <v>556</v>
      </c>
    </row>
    <row r="116" spans="2:7" x14ac:dyDescent="0.15">
      <c r="B116" s="4" t="s">
        <v>574</v>
      </c>
      <c r="C116" s="1">
        <v>35</v>
      </c>
      <c r="D116" s="6">
        <v>4.2349537037037033E-2</v>
      </c>
      <c r="E116" s="3" t="s">
        <v>12</v>
      </c>
      <c r="F116">
        <f t="shared" ca="1" si="5"/>
        <v>54.175999999999995</v>
      </c>
      <c r="G116" t="s">
        <v>556</v>
      </c>
    </row>
    <row r="117" spans="2:7" x14ac:dyDescent="0.15">
      <c r="B117" s="4" t="s">
        <v>586</v>
      </c>
      <c r="C117" s="1">
        <v>59</v>
      </c>
      <c r="D117" s="6">
        <v>4.8356481481481479E-2</v>
      </c>
      <c r="E117" s="3" t="s">
        <v>12</v>
      </c>
      <c r="F117">
        <f t="shared" ca="1" si="5"/>
        <v>48.480999999999995</v>
      </c>
      <c r="G117" t="s">
        <v>556</v>
      </c>
    </row>
    <row r="118" spans="2:7" x14ac:dyDescent="0.15">
      <c r="B118" s="4" t="s">
        <v>561</v>
      </c>
      <c r="C118" s="1">
        <v>7</v>
      </c>
      <c r="D118" s="6">
        <v>3.3576388888888892E-2</v>
      </c>
      <c r="E118" s="3" t="s">
        <v>4</v>
      </c>
      <c r="F118">
        <f t="shared" ca="1" si="5"/>
        <v>62.494</v>
      </c>
      <c r="G118" t="s">
        <v>556</v>
      </c>
    </row>
    <row r="119" spans="2:7" x14ac:dyDescent="0.15">
      <c r="B119" s="4" t="s">
        <v>567</v>
      </c>
      <c r="C119" s="1">
        <v>21</v>
      </c>
      <c r="D119" s="6">
        <v>3.9097222222222221E-2</v>
      </c>
      <c r="E119" s="3" t="s">
        <v>4</v>
      </c>
      <c r="F119">
        <f t="shared" ca="1" si="5"/>
        <v>57.26</v>
      </c>
      <c r="G119" t="s">
        <v>556</v>
      </c>
    </row>
    <row r="120" spans="2:7" x14ac:dyDescent="0.15">
      <c r="B120" s="4" t="s">
        <v>531</v>
      </c>
      <c r="C120" s="1">
        <v>26</v>
      </c>
      <c r="D120" s="6">
        <v>4.0219907407407406E-2</v>
      </c>
      <c r="E120" s="3" t="s">
        <v>4</v>
      </c>
      <c r="F120">
        <f t="shared" ca="1" si="5"/>
        <v>56.195</v>
      </c>
      <c r="G120" t="s">
        <v>556</v>
      </c>
    </row>
    <row r="121" spans="2:7" x14ac:dyDescent="0.15">
      <c r="B121" s="4" t="s">
        <v>578</v>
      </c>
      <c r="C121" s="1">
        <v>44</v>
      </c>
      <c r="D121" s="6">
        <v>4.4189814814814814E-2</v>
      </c>
      <c r="E121" s="3" t="s">
        <v>4</v>
      </c>
      <c r="F121">
        <f t="shared" ca="1" si="5"/>
        <v>52.430999999999997</v>
      </c>
      <c r="G121" t="s">
        <v>556</v>
      </c>
    </row>
    <row r="122" spans="2:7" x14ac:dyDescent="0.15">
      <c r="B122" s="4" t="s">
        <v>511</v>
      </c>
      <c r="C122" s="1">
        <v>71</v>
      </c>
      <c r="D122" s="6">
        <v>5.1817129629629623E-2</v>
      </c>
      <c r="E122" s="3" t="s">
        <v>4</v>
      </c>
      <c r="F122">
        <f t="shared" ca="1" si="5"/>
        <v>45.199999999999996</v>
      </c>
      <c r="G122" t="s">
        <v>556</v>
      </c>
    </row>
    <row r="123" spans="2:7" x14ac:dyDescent="0.15">
      <c r="B123" s="4" t="s">
        <v>399</v>
      </c>
      <c r="C123" s="1">
        <v>32</v>
      </c>
      <c r="D123" s="6">
        <v>4.1967592592592591E-2</v>
      </c>
      <c r="E123" s="3" t="s">
        <v>21</v>
      </c>
      <c r="F123">
        <f t="shared" ca="1" si="5"/>
        <v>54.537999999999997</v>
      </c>
      <c r="G123" t="s">
        <v>556</v>
      </c>
    </row>
    <row r="124" spans="2:7" x14ac:dyDescent="0.15">
      <c r="B124" s="4" t="s">
        <v>581</v>
      </c>
      <c r="C124" s="1">
        <v>51</v>
      </c>
      <c r="D124" s="6">
        <v>4.5752314814814815E-2</v>
      </c>
      <c r="E124" s="3" t="s">
        <v>21</v>
      </c>
      <c r="F124">
        <f t="shared" ca="1" si="5"/>
        <v>50.949999999999996</v>
      </c>
      <c r="G124" t="s">
        <v>556</v>
      </c>
    </row>
    <row r="125" spans="2:7" x14ac:dyDescent="0.15">
      <c r="B125" s="4" t="s">
        <v>515</v>
      </c>
      <c r="C125" s="1">
        <v>77</v>
      </c>
      <c r="D125" s="6">
        <v>5.3703703703703698E-2</v>
      </c>
      <c r="E125" s="3" t="s">
        <v>21</v>
      </c>
      <c r="F125">
        <f t="shared" ca="1" si="5"/>
        <v>43.410999999999994</v>
      </c>
      <c r="G125" t="s">
        <v>556</v>
      </c>
    </row>
    <row r="126" spans="2:7" x14ac:dyDescent="0.15">
      <c r="B126" s="4" t="s">
        <v>604</v>
      </c>
      <c r="C126" s="1">
        <v>85</v>
      </c>
      <c r="D126" s="6">
        <v>6.1192129629629631E-2</v>
      </c>
      <c r="E126" s="3" t="s">
        <v>21</v>
      </c>
      <c r="F126">
        <f t="shared" ca="1" si="5"/>
        <v>36.311</v>
      </c>
      <c r="G126" t="s">
        <v>556</v>
      </c>
    </row>
    <row r="127" spans="2:7" x14ac:dyDescent="0.15">
      <c r="B127" s="4" t="s">
        <v>59</v>
      </c>
      <c r="C127" s="1">
        <v>5</v>
      </c>
      <c r="D127" s="6">
        <v>3.2384259259259258E-2</v>
      </c>
      <c r="E127" s="3" t="s">
        <v>29</v>
      </c>
      <c r="F127">
        <f t="shared" ca="1" si="5"/>
        <v>63.623999999999995</v>
      </c>
      <c r="G127" t="s">
        <v>556</v>
      </c>
    </row>
    <row r="128" spans="2:7" x14ac:dyDescent="0.15">
      <c r="B128" s="4" t="s">
        <v>48</v>
      </c>
      <c r="C128" s="1">
        <v>37</v>
      </c>
      <c r="D128" s="6">
        <v>4.2627314814814819E-2</v>
      </c>
      <c r="E128" s="3" t="s">
        <v>29</v>
      </c>
      <c r="F128">
        <f t="shared" ca="1" si="5"/>
        <v>53.912999999999997</v>
      </c>
      <c r="G128" t="s">
        <v>556</v>
      </c>
    </row>
    <row r="129" spans="2:7" x14ac:dyDescent="0.15">
      <c r="B129" s="4" t="s">
        <v>90</v>
      </c>
      <c r="C129" s="1">
        <v>49</v>
      </c>
      <c r="D129" s="6">
        <v>4.5416666666666668E-2</v>
      </c>
      <c r="E129" s="3" t="s">
        <v>29</v>
      </c>
      <c r="F129">
        <f t="shared" ca="1" si="5"/>
        <v>51.268000000000001</v>
      </c>
      <c r="G129" t="s">
        <v>556</v>
      </c>
    </row>
    <row r="130" spans="2:7" x14ac:dyDescent="0.15">
      <c r="B130" s="4" t="s">
        <v>68</v>
      </c>
      <c r="C130" s="1">
        <v>55</v>
      </c>
      <c r="D130" s="6">
        <v>4.7731481481481486E-2</v>
      </c>
      <c r="E130" s="3" t="s">
        <v>29</v>
      </c>
      <c r="F130">
        <f t="shared" ca="1" si="5"/>
        <v>49.073999999999998</v>
      </c>
      <c r="G130" t="s">
        <v>556</v>
      </c>
    </row>
    <row r="131" spans="2:7" x14ac:dyDescent="0.15">
      <c r="B131" s="4" t="s">
        <v>583</v>
      </c>
      <c r="C131" s="1">
        <v>56</v>
      </c>
      <c r="D131" s="6">
        <v>4.8043981481481479E-2</v>
      </c>
      <c r="E131" s="3" t="s">
        <v>13</v>
      </c>
      <c r="F131">
        <f t="shared" ca="1" si="5"/>
        <v>48.777000000000001</v>
      </c>
      <c r="G131" t="s">
        <v>556</v>
      </c>
    </row>
    <row r="132" spans="2:7" x14ac:dyDescent="0.15">
      <c r="B132" s="4" t="s">
        <v>596</v>
      </c>
      <c r="C132" s="1">
        <v>72</v>
      </c>
      <c r="D132" s="6">
        <v>5.185185185185185E-2</v>
      </c>
      <c r="E132" s="3" t="s">
        <v>13</v>
      </c>
      <c r="F132">
        <f t="shared" ca="1" si="5"/>
        <v>45.166999999999994</v>
      </c>
      <c r="G132" t="s">
        <v>556</v>
      </c>
    </row>
    <row r="133" spans="2:7" x14ac:dyDescent="0.15">
      <c r="B133" s="4" t="s">
        <v>606</v>
      </c>
      <c r="C133" s="1">
        <v>87</v>
      </c>
      <c r="D133" s="6">
        <v>6.5532407407407414E-2</v>
      </c>
      <c r="E133" s="3" t="s">
        <v>13</v>
      </c>
      <c r="F133">
        <f t="shared" ca="1" si="5"/>
        <v>32.195999999999998</v>
      </c>
      <c r="G133" t="s">
        <v>556</v>
      </c>
    </row>
    <row r="134" spans="2:7" x14ac:dyDescent="0.15">
      <c r="B134" s="4" t="s">
        <v>391</v>
      </c>
      <c r="C134" s="1">
        <v>11</v>
      </c>
      <c r="D134" s="6">
        <v>3.4201388888888885E-2</v>
      </c>
      <c r="E134" s="3" t="s">
        <v>27</v>
      </c>
      <c r="F134">
        <f t="shared" ca="1" si="5"/>
        <v>61.902000000000001</v>
      </c>
      <c r="G134" t="s">
        <v>556</v>
      </c>
    </row>
    <row r="135" spans="2:7" x14ac:dyDescent="0.15">
      <c r="B135" s="4" t="s">
        <v>570</v>
      </c>
      <c r="C135" s="1">
        <v>29</v>
      </c>
      <c r="D135" s="6">
        <v>4.1527777777777775E-2</v>
      </c>
      <c r="E135" s="3" t="s">
        <v>27</v>
      </c>
      <c r="F135">
        <f t="shared" ca="1" si="5"/>
        <v>54.954999999999998</v>
      </c>
      <c r="G135" t="s">
        <v>556</v>
      </c>
    </row>
    <row r="136" spans="2:7" x14ac:dyDescent="0.15">
      <c r="B136" s="4" t="s">
        <v>573</v>
      </c>
      <c r="C136" s="1">
        <v>33</v>
      </c>
      <c r="D136" s="6">
        <v>4.2280092592592598E-2</v>
      </c>
      <c r="E136" s="3" t="s">
        <v>27</v>
      </c>
      <c r="F136">
        <f t="shared" ca="1" si="5"/>
        <v>54.241999999999997</v>
      </c>
      <c r="G136" t="s">
        <v>556</v>
      </c>
    </row>
    <row r="137" spans="2:7" x14ac:dyDescent="0.15">
      <c r="B137" s="4" t="s">
        <v>353</v>
      </c>
      <c r="C137" s="1">
        <v>38</v>
      </c>
      <c r="D137" s="6">
        <v>4.3009259259259254E-2</v>
      </c>
      <c r="E137" s="3" t="s">
        <v>27</v>
      </c>
      <c r="F137">
        <f t="shared" ca="1" si="5"/>
        <v>53.550999999999995</v>
      </c>
      <c r="G137" t="s">
        <v>556</v>
      </c>
    </row>
    <row r="138" spans="2:7" x14ac:dyDescent="0.15">
      <c r="B138" s="4" t="s">
        <v>577</v>
      </c>
      <c r="C138" s="1">
        <v>43</v>
      </c>
      <c r="D138" s="6">
        <v>4.3912037037037034E-2</v>
      </c>
      <c r="E138" s="3" t="s">
        <v>27</v>
      </c>
      <c r="F138">
        <f t="shared" ca="1" si="5"/>
        <v>52.695</v>
      </c>
      <c r="G138" t="s">
        <v>556</v>
      </c>
    </row>
    <row r="139" spans="2:7" x14ac:dyDescent="0.15">
      <c r="B139" s="4" t="s">
        <v>189</v>
      </c>
      <c r="C139" s="1">
        <v>46</v>
      </c>
      <c r="D139" s="6">
        <v>4.4837962962962961E-2</v>
      </c>
      <c r="E139" s="3" t="s">
        <v>27</v>
      </c>
      <c r="F139">
        <f t="shared" ca="1" si="5"/>
        <v>51.817</v>
      </c>
      <c r="G139" t="s">
        <v>556</v>
      </c>
    </row>
    <row r="140" spans="2:7" x14ac:dyDescent="0.15">
      <c r="B140" s="4" t="s">
        <v>590</v>
      </c>
      <c r="C140" s="1">
        <v>63</v>
      </c>
      <c r="D140" s="6">
        <v>4.9768518518518517E-2</v>
      </c>
      <c r="E140" s="3" t="s">
        <v>27</v>
      </c>
      <c r="F140">
        <f t="shared" ref="F140:F144" ca="1" si="6">ROUNDUP( (VLOOKUP(G140,$K$5:$N$9,2,FALSE) - D140) * 10 / VLOOKUP(G140,$K$5:$N$9,3,FALSE)+50,3)</f>
        <v>47.141999999999996</v>
      </c>
      <c r="G140" t="s">
        <v>556</v>
      </c>
    </row>
    <row r="141" spans="2:7" x14ac:dyDescent="0.15">
      <c r="B141" s="4" t="s">
        <v>591</v>
      </c>
      <c r="C141" s="1">
        <v>64</v>
      </c>
      <c r="D141" s="6">
        <v>5.0011574074074076E-2</v>
      </c>
      <c r="E141" s="3" t="s">
        <v>27</v>
      </c>
      <c r="F141">
        <f t="shared" ca="1" si="6"/>
        <v>46.911999999999999</v>
      </c>
      <c r="G141" t="s">
        <v>556</v>
      </c>
    </row>
    <row r="142" spans="2:7" x14ac:dyDescent="0.15">
      <c r="B142" s="4" t="s">
        <v>168</v>
      </c>
      <c r="C142" s="1">
        <v>81</v>
      </c>
      <c r="D142" s="6">
        <v>5.7662037037037039E-2</v>
      </c>
      <c r="E142" s="3" t="s">
        <v>27</v>
      </c>
      <c r="F142">
        <f t="shared" ca="1" si="6"/>
        <v>39.657999999999994</v>
      </c>
      <c r="G142" t="s">
        <v>556</v>
      </c>
    </row>
    <row r="143" spans="2:7" x14ac:dyDescent="0.15">
      <c r="B143" s="4" t="s">
        <v>607</v>
      </c>
      <c r="C143" s="1">
        <v>88</v>
      </c>
      <c r="D143" s="6">
        <v>6.8275462962962954E-2</v>
      </c>
      <c r="E143" s="3" t="s">
        <v>27</v>
      </c>
      <c r="F143">
        <f t="shared" ca="1" si="6"/>
        <v>29.596</v>
      </c>
      <c r="G143" t="s">
        <v>556</v>
      </c>
    </row>
    <row r="144" spans="2:7" x14ac:dyDescent="0.15">
      <c r="B144" s="4" t="s">
        <v>611</v>
      </c>
      <c r="C144" s="1">
        <v>92</v>
      </c>
      <c r="D144" s="6">
        <v>7.9826388888888891E-2</v>
      </c>
      <c r="E144" s="3" t="s">
        <v>27</v>
      </c>
      <c r="F144">
        <f t="shared" ca="1" si="6"/>
        <v>18.644000000000002</v>
      </c>
      <c r="G144" t="s">
        <v>556</v>
      </c>
    </row>
    <row r="145" spans="2:7" x14ac:dyDescent="0.15">
      <c r="B145" s="4" t="s">
        <v>175</v>
      </c>
      <c r="C145" s="1"/>
      <c r="D145" s="3" t="s">
        <v>22</v>
      </c>
      <c r="E145" s="3" t="s">
        <v>27</v>
      </c>
      <c r="F145">
        <v>0</v>
      </c>
      <c r="G145" t="s">
        <v>556</v>
      </c>
    </row>
    <row r="146" spans="2:7" x14ac:dyDescent="0.15">
      <c r="B146" s="4" t="s">
        <v>584</v>
      </c>
      <c r="C146" s="1">
        <v>57</v>
      </c>
      <c r="D146" s="6">
        <v>4.8055555555555553E-2</v>
      </c>
      <c r="E146" s="3" t="s">
        <v>15</v>
      </c>
      <c r="F146">
        <f t="shared" ref="F146:F157" ca="1" si="7">ROUNDUP( (VLOOKUP(G146,$K$5:$N$9,2,FALSE) - D146) * 10 / VLOOKUP(G146,$K$5:$N$9,3,FALSE)+50,3)</f>
        <v>48.765999999999998</v>
      </c>
      <c r="G146" t="s">
        <v>556</v>
      </c>
    </row>
    <row r="147" spans="2:7" x14ac:dyDescent="0.15">
      <c r="B147" s="4" t="s">
        <v>184</v>
      </c>
      <c r="C147" s="1">
        <v>4</v>
      </c>
      <c r="D147" s="6">
        <v>3.229166666666667E-2</v>
      </c>
      <c r="E147" s="3" t="s">
        <v>11</v>
      </c>
      <c r="F147">
        <f t="shared" ca="1" si="7"/>
        <v>63.711999999999996</v>
      </c>
      <c r="G147" t="s">
        <v>556</v>
      </c>
    </row>
    <row r="148" spans="2:7" x14ac:dyDescent="0.15">
      <c r="B148" s="4" t="s">
        <v>500</v>
      </c>
      <c r="C148" s="1">
        <v>20</v>
      </c>
      <c r="D148" s="6">
        <v>3.8622685185185184E-2</v>
      </c>
      <c r="E148" s="3" t="s">
        <v>11</v>
      </c>
      <c r="F148">
        <f t="shared" ca="1" si="7"/>
        <v>57.71</v>
      </c>
      <c r="G148" t="s">
        <v>556</v>
      </c>
    </row>
    <row r="149" spans="2:7" x14ac:dyDescent="0.15">
      <c r="B149" s="4" t="s">
        <v>162</v>
      </c>
      <c r="C149" s="1">
        <v>41</v>
      </c>
      <c r="D149" s="6">
        <v>4.3460648148148151E-2</v>
      </c>
      <c r="E149" s="3" t="s">
        <v>11</v>
      </c>
      <c r="F149">
        <f t="shared" ca="1" si="7"/>
        <v>53.122999999999998</v>
      </c>
      <c r="G149" t="s">
        <v>556</v>
      </c>
    </row>
    <row r="150" spans="2:7" x14ac:dyDescent="0.15">
      <c r="B150" s="4" t="s">
        <v>564</v>
      </c>
      <c r="C150" s="1">
        <v>15</v>
      </c>
      <c r="D150" s="6">
        <v>3.6261574074074078E-2</v>
      </c>
      <c r="E150" s="3" t="s">
        <v>19</v>
      </c>
      <c r="F150">
        <f t="shared" ca="1" si="7"/>
        <v>59.948</v>
      </c>
      <c r="G150" t="s">
        <v>556</v>
      </c>
    </row>
    <row r="151" spans="2:7" x14ac:dyDescent="0.15">
      <c r="B151" s="4" t="s">
        <v>595</v>
      </c>
      <c r="C151" s="1">
        <v>69</v>
      </c>
      <c r="D151" s="6">
        <v>5.0937499999999997E-2</v>
      </c>
      <c r="E151" s="3" t="s">
        <v>19</v>
      </c>
      <c r="F151">
        <f t="shared" ca="1" si="7"/>
        <v>46.033999999999999</v>
      </c>
      <c r="G151" t="s">
        <v>556</v>
      </c>
    </row>
    <row r="152" spans="2:7" x14ac:dyDescent="0.15">
      <c r="B152" s="4" t="s">
        <v>610</v>
      </c>
      <c r="C152" s="1">
        <v>91</v>
      </c>
      <c r="D152" s="6">
        <v>7.4201388888888886E-2</v>
      </c>
      <c r="E152" s="3" t="s">
        <v>19</v>
      </c>
      <c r="F152">
        <f t="shared" ca="1" si="7"/>
        <v>23.977</v>
      </c>
      <c r="G152" t="s">
        <v>556</v>
      </c>
    </row>
    <row r="153" spans="2:7" x14ac:dyDescent="0.15">
      <c r="B153" s="4" t="s">
        <v>501</v>
      </c>
      <c r="C153" s="1">
        <v>13</v>
      </c>
      <c r="D153" s="6">
        <v>3.5798611111111107E-2</v>
      </c>
      <c r="E153" s="3" t="s">
        <v>7</v>
      </c>
      <c r="F153">
        <f t="shared" ca="1" si="7"/>
        <v>60.387</v>
      </c>
      <c r="G153" t="s">
        <v>556</v>
      </c>
    </row>
    <row r="154" spans="2:7" x14ac:dyDescent="0.15">
      <c r="B154" s="4" t="s">
        <v>571</v>
      </c>
      <c r="C154" s="1">
        <v>30</v>
      </c>
      <c r="D154" s="6">
        <v>4.1747685185185186E-2</v>
      </c>
      <c r="E154" s="3" t="s">
        <v>7</v>
      </c>
      <c r="F154">
        <f t="shared" ca="1" si="7"/>
        <v>54.747</v>
      </c>
      <c r="G154" t="s">
        <v>556</v>
      </c>
    </row>
    <row r="155" spans="2:7" x14ac:dyDescent="0.15">
      <c r="B155" s="4" t="s">
        <v>580</v>
      </c>
      <c r="C155" s="1">
        <v>47</v>
      </c>
      <c r="D155" s="6">
        <v>4.4953703703703697E-2</v>
      </c>
      <c r="E155" s="3" t="s">
        <v>7</v>
      </c>
      <c r="F155">
        <f t="shared" ca="1" si="7"/>
        <v>51.707000000000001</v>
      </c>
      <c r="G155" t="s">
        <v>556</v>
      </c>
    </row>
    <row r="156" spans="2:7" x14ac:dyDescent="0.15">
      <c r="B156" s="4" t="s">
        <v>585</v>
      </c>
      <c r="C156" s="1">
        <v>58</v>
      </c>
      <c r="D156" s="6">
        <v>4.8333333333333332E-2</v>
      </c>
      <c r="E156" s="3" t="s">
        <v>7</v>
      </c>
      <c r="F156">
        <f t="shared" ca="1" si="7"/>
        <v>48.503</v>
      </c>
      <c r="G156" t="s">
        <v>556</v>
      </c>
    </row>
    <row r="157" spans="2:7" x14ac:dyDescent="0.15">
      <c r="B157" s="4" t="s">
        <v>601</v>
      </c>
      <c r="C157" s="1">
        <v>79</v>
      </c>
      <c r="D157" s="6">
        <v>5.5289351851851853E-2</v>
      </c>
      <c r="E157" s="3" t="s">
        <v>7</v>
      </c>
      <c r="F157">
        <f t="shared" ca="1" si="7"/>
        <v>41.907999999999994</v>
      </c>
      <c r="G157" t="s">
        <v>556</v>
      </c>
    </row>
    <row r="158" spans="2:7" x14ac:dyDescent="0.15">
      <c r="B158" s="4" t="s">
        <v>614</v>
      </c>
      <c r="C158" s="1"/>
      <c r="D158" s="3" t="s">
        <v>22</v>
      </c>
      <c r="E158" s="3" t="s">
        <v>7</v>
      </c>
      <c r="F158">
        <v>0</v>
      </c>
      <c r="G158" t="s">
        <v>556</v>
      </c>
    </row>
    <row r="159" spans="2:7" x14ac:dyDescent="0.15">
      <c r="B159" s="4" t="s">
        <v>579</v>
      </c>
      <c r="C159" s="1">
        <v>45</v>
      </c>
      <c r="D159" s="6">
        <v>4.4722222222222219E-2</v>
      </c>
      <c r="E159" s="3" t="s">
        <v>554</v>
      </c>
      <c r="F159">
        <f t="shared" ref="F159:F166" ca="1" si="8">ROUNDUP( (VLOOKUP(G159,$K$5:$N$9,2,FALSE) - D159) * 10 / VLOOKUP(G159,$K$5:$N$9,3,FALSE)+50,3)</f>
        <v>51.927</v>
      </c>
      <c r="G159" t="s">
        <v>556</v>
      </c>
    </row>
    <row r="160" spans="2:7" x14ac:dyDescent="0.15">
      <c r="B160" s="4" t="s">
        <v>589</v>
      </c>
      <c r="C160" s="1">
        <v>62</v>
      </c>
      <c r="D160" s="6">
        <v>4.9409722222222223E-2</v>
      </c>
      <c r="E160" s="3" t="s">
        <v>554</v>
      </c>
      <c r="F160">
        <f t="shared" ca="1" si="8"/>
        <v>47.481999999999999</v>
      </c>
      <c r="G160" t="s">
        <v>556</v>
      </c>
    </row>
    <row r="161" spans="2:7" x14ac:dyDescent="0.15">
      <c r="B161" s="4" t="s">
        <v>284</v>
      </c>
      <c r="C161" s="1">
        <v>25</v>
      </c>
      <c r="D161" s="6">
        <v>4.0092592592592589E-2</v>
      </c>
      <c r="E161" s="3" t="s">
        <v>242</v>
      </c>
      <c r="F161">
        <f t="shared" ca="1" si="8"/>
        <v>56.315999999999995</v>
      </c>
      <c r="G161" t="s">
        <v>556</v>
      </c>
    </row>
    <row r="162" spans="2:7" x14ac:dyDescent="0.15">
      <c r="B162" s="4" t="s">
        <v>422</v>
      </c>
      <c r="C162" s="1">
        <v>53</v>
      </c>
      <c r="D162" s="6">
        <v>4.6851851851851846E-2</v>
      </c>
      <c r="E162" s="3" t="s">
        <v>242</v>
      </c>
      <c r="F162">
        <f t="shared" ca="1" si="8"/>
        <v>49.907999999999994</v>
      </c>
      <c r="G162" t="s">
        <v>556</v>
      </c>
    </row>
    <row r="163" spans="2:7" x14ac:dyDescent="0.15">
      <c r="B163" s="4" t="s">
        <v>560</v>
      </c>
      <c r="C163" s="1">
        <v>3</v>
      </c>
      <c r="D163" s="6">
        <v>3.1736111111111111E-2</v>
      </c>
      <c r="E163" s="3" t="s">
        <v>6</v>
      </c>
      <c r="F163">
        <f t="shared" ca="1" si="8"/>
        <v>64.239000000000004</v>
      </c>
      <c r="G163" t="s">
        <v>556</v>
      </c>
    </row>
    <row r="164" spans="2:7" x14ac:dyDescent="0.15">
      <c r="B164" s="4" t="s">
        <v>395</v>
      </c>
      <c r="C164" s="1">
        <v>35</v>
      </c>
      <c r="D164" s="6">
        <v>4.2349537037037033E-2</v>
      </c>
      <c r="E164" s="3" t="s">
        <v>6</v>
      </c>
      <c r="F164">
        <f t="shared" ca="1" si="8"/>
        <v>54.175999999999995</v>
      </c>
      <c r="G164" t="s">
        <v>556</v>
      </c>
    </row>
    <row r="165" spans="2:7" x14ac:dyDescent="0.15">
      <c r="B165" s="4" t="s">
        <v>593</v>
      </c>
      <c r="C165" s="1">
        <v>66</v>
      </c>
      <c r="D165" s="6">
        <v>5.0115740740740738E-2</v>
      </c>
      <c r="E165" s="3" t="s">
        <v>6</v>
      </c>
      <c r="F165">
        <f t="shared" ca="1" si="8"/>
        <v>46.812999999999995</v>
      </c>
      <c r="G165" t="s">
        <v>556</v>
      </c>
    </row>
    <row r="166" spans="2:7" x14ac:dyDescent="0.15">
      <c r="B166" s="4" t="s">
        <v>509</v>
      </c>
      <c r="C166" s="1">
        <v>83</v>
      </c>
      <c r="D166" s="6">
        <v>5.8217592592592592E-2</v>
      </c>
      <c r="E166" s="3" t="s">
        <v>6</v>
      </c>
      <c r="F166">
        <f t="shared" ca="1" si="8"/>
        <v>39.131999999999998</v>
      </c>
      <c r="G166" t="s">
        <v>556</v>
      </c>
    </row>
    <row r="167" spans="2:7" x14ac:dyDescent="0.15">
      <c r="B167" s="4" t="s">
        <v>613</v>
      </c>
      <c r="C167" s="1"/>
      <c r="D167" s="3" t="s">
        <v>22</v>
      </c>
      <c r="E167" s="3" t="s">
        <v>6</v>
      </c>
      <c r="F167">
        <v>0</v>
      </c>
      <c r="G167" t="s">
        <v>556</v>
      </c>
    </row>
    <row r="168" spans="2:7" x14ac:dyDescent="0.15">
      <c r="B168" s="4" t="s">
        <v>537</v>
      </c>
      <c r="C168" s="1">
        <v>70</v>
      </c>
      <c r="D168" s="6">
        <v>5.1064814814814813E-2</v>
      </c>
      <c r="E168" s="3" t="s">
        <v>20</v>
      </c>
      <c r="F168">
        <f t="shared" ref="F168:F199" ca="1" si="9">ROUNDUP( (VLOOKUP(G168,$K$5:$N$9,2,FALSE) - D168) * 10 / VLOOKUP(G168,$K$5:$N$9,3,FALSE)+50,3)</f>
        <v>45.912999999999997</v>
      </c>
      <c r="G168" t="s">
        <v>556</v>
      </c>
    </row>
    <row r="169" spans="2:7" x14ac:dyDescent="0.15">
      <c r="B169" s="4" t="s">
        <v>183</v>
      </c>
      <c r="C169" s="1">
        <v>9</v>
      </c>
      <c r="D169" s="6">
        <v>3.3773148148148149E-2</v>
      </c>
      <c r="E169" s="3" t="s">
        <v>17</v>
      </c>
      <c r="F169">
        <f t="shared" ca="1" si="9"/>
        <v>62.308</v>
      </c>
      <c r="G169" t="s">
        <v>556</v>
      </c>
    </row>
    <row r="170" spans="2:7" x14ac:dyDescent="0.15">
      <c r="B170" s="4" t="s">
        <v>408</v>
      </c>
      <c r="C170" s="1">
        <v>54</v>
      </c>
      <c r="D170" s="6">
        <v>4.7071759259259265E-2</v>
      </c>
      <c r="E170" s="3" t="s">
        <v>17</v>
      </c>
      <c r="F170">
        <f t="shared" ca="1" si="9"/>
        <v>49.698999999999998</v>
      </c>
      <c r="G170" t="s">
        <v>556</v>
      </c>
    </row>
    <row r="171" spans="2:7" x14ac:dyDescent="0.15">
      <c r="B171" s="4" t="s">
        <v>609</v>
      </c>
      <c r="C171" s="1">
        <v>90</v>
      </c>
      <c r="D171" s="6">
        <v>7.1145833333333339E-2</v>
      </c>
      <c r="E171" s="3" t="s">
        <v>17</v>
      </c>
      <c r="F171">
        <f t="shared" ca="1" si="9"/>
        <v>26.874000000000002</v>
      </c>
      <c r="G171" t="s">
        <v>556</v>
      </c>
    </row>
    <row r="172" spans="2:7" x14ac:dyDescent="0.15">
      <c r="B172" s="4" t="s">
        <v>123</v>
      </c>
      <c r="C172" s="1">
        <v>17</v>
      </c>
      <c r="D172" s="6">
        <v>3.6331018518518519E-2</v>
      </c>
      <c r="E172" s="3" t="s">
        <v>9</v>
      </c>
      <c r="F172">
        <f t="shared" ca="1" si="9"/>
        <v>58.848999999999997</v>
      </c>
      <c r="G172" t="s">
        <v>558</v>
      </c>
    </row>
    <row r="173" spans="2:7" x14ac:dyDescent="0.15">
      <c r="B173" s="4" t="s">
        <v>55</v>
      </c>
      <c r="C173" s="1">
        <v>18</v>
      </c>
      <c r="D173" s="6">
        <v>3.650462962962963E-2</v>
      </c>
      <c r="E173" s="3" t="s">
        <v>9</v>
      </c>
      <c r="F173">
        <f t="shared" ca="1" si="9"/>
        <v>58.678999999999995</v>
      </c>
      <c r="G173" t="s">
        <v>558</v>
      </c>
    </row>
    <row r="174" spans="2:7" x14ac:dyDescent="0.15">
      <c r="B174" s="4" t="s">
        <v>124</v>
      </c>
      <c r="C174" s="1">
        <v>23</v>
      </c>
      <c r="D174" s="6">
        <v>3.7696759259259256E-2</v>
      </c>
      <c r="E174" s="3" t="s">
        <v>9</v>
      </c>
      <c r="F174">
        <f t="shared" ca="1" si="9"/>
        <v>57.509</v>
      </c>
      <c r="G174" t="s">
        <v>558</v>
      </c>
    </row>
    <row r="175" spans="2:7" x14ac:dyDescent="0.15">
      <c r="B175" s="4" t="s">
        <v>119</v>
      </c>
      <c r="C175" s="1">
        <v>37</v>
      </c>
      <c r="D175" s="6">
        <v>4.0023148148148148E-2</v>
      </c>
      <c r="E175" s="3" t="s">
        <v>9</v>
      </c>
      <c r="F175">
        <f t="shared" ca="1" si="9"/>
        <v>55.225999999999999</v>
      </c>
      <c r="G175" t="s">
        <v>558</v>
      </c>
    </row>
    <row r="176" spans="2:7" x14ac:dyDescent="0.15">
      <c r="B176" s="4" t="s">
        <v>49</v>
      </c>
      <c r="C176" s="1">
        <v>39</v>
      </c>
      <c r="D176" s="6">
        <v>4.0428240740740744E-2</v>
      </c>
      <c r="E176" s="3" t="s">
        <v>9</v>
      </c>
      <c r="F176">
        <f t="shared" ca="1" si="9"/>
        <v>54.829000000000001</v>
      </c>
      <c r="G176" t="s">
        <v>558</v>
      </c>
    </row>
    <row r="177" spans="2:7" x14ac:dyDescent="0.15">
      <c r="B177" s="4" t="s">
        <v>73</v>
      </c>
      <c r="C177" s="1">
        <v>65</v>
      </c>
      <c r="D177" s="6">
        <v>4.9247685185185186E-2</v>
      </c>
      <c r="E177" s="3" t="s">
        <v>9</v>
      </c>
      <c r="F177">
        <f t="shared" ca="1" si="9"/>
        <v>46.174999999999997</v>
      </c>
      <c r="G177" t="s">
        <v>558</v>
      </c>
    </row>
    <row r="178" spans="2:7" x14ac:dyDescent="0.15">
      <c r="B178" s="4" t="s">
        <v>323</v>
      </c>
      <c r="C178" s="1">
        <v>8</v>
      </c>
      <c r="D178" s="6">
        <v>3.4861111111111114E-2</v>
      </c>
      <c r="E178" s="3" t="s">
        <v>18</v>
      </c>
      <c r="F178">
        <f t="shared" ca="1" si="9"/>
        <v>60.290999999999997</v>
      </c>
      <c r="G178" t="s">
        <v>558</v>
      </c>
    </row>
    <row r="179" spans="2:7" x14ac:dyDescent="0.15">
      <c r="B179" s="4" t="s">
        <v>680</v>
      </c>
      <c r="C179" s="1">
        <v>88</v>
      </c>
      <c r="D179" s="6">
        <v>7.076388888888889E-2</v>
      </c>
      <c r="E179" s="3" t="s">
        <v>18</v>
      </c>
      <c r="F179">
        <f t="shared" ca="1" si="9"/>
        <v>25.064</v>
      </c>
      <c r="G179" t="s">
        <v>558</v>
      </c>
    </row>
    <row r="180" spans="2:7" x14ac:dyDescent="0.15">
      <c r="B180" s="4" t="s">
        <v>619</v>
      </c>
      <c r="C180" s="1">
        <v>2</v>
      </c>
      <c r="D180" s="6">
        <v>3.2222222222222222E-2</v>
      </c>
      <c r="E180" s="3" t="s">
        <v>8</v>
      </c>
      <c r="F180">
        <f t="shared" ca="1" si="9"/>
        <v>62.879999999999995</v>
      </c>
      <c r="G180" t="s">
        <v>558</v>
      </c>
    </row>
    <row r="181" spans="2:7" x14ac:dyDescent="0.15">
      <c r="B181" s="4" t="s">
        <v>620</v>
      </c>
      <c r="C181" s="1">
        <v>3</v>
      </c>
      <c r="D181" s="6">
        <v>3.3009259259259259E-2</v>
      </c>
      <c r="E181" s="3" t="s">
        <v>8</v>
      </c>
      <c r="F181">
        <f t="shared" ca="1" si="9"/>
        <v>62.107999999999997</v>
      </c>
      <c r="G181" t="s">
        <v>558</v>
      </c>
    </row>
    <row r="182" spans="2:7" x14ac:dyDescent="0.15">
      <c r="B182" s="4" t="s">
        <v>621</v>
      </c>
      <c r="C182" s="1">
        <v>7</v>
      </c>
      <c r="D182" s="6">
        <v>3.4756944444444444E-2</v>
      </c>
      <c r="E182" s="3" t="s">
        <v>8</v>
      </c>
      <c r="F182">
        <f t="shared" ca="1" si="9"/>
        <v>60.393000000000001</v>
      </c>
      <c r="G182" t="s">
        <v>558</v>
      </c>
    </row>
    <row r="183" spans="2:7" x14ac:dyDescent="0.15">
      <c r="B183" s="4" t="s">
        <v>390</v>
      </c>
      <c r="C183" s="1">
        <v>15</v>
      </c>
      <c r="D183" s="6">
        <v>3.6168981481481483E-2</v>
      </c>
      <c r="E183" s="3" t="s">
        <v>8</v>
      </c>
      <c r="F183">
        <f t="shared" ca="1" si="9"/>
        <v>59.007999999999996</v>
      </c>
      <c r="G183" t="s">
        <v>558</v>
      </c>
    </row>
    <row r="184" spans="2:7" x14ac:dyDescent="0.15">
      <c r="B184" s="4" t="s">
        <v>628</v>
      </c>
      <c r="C184" s="1">
        <v>16</v>
      </c>
      <c r="D184" s="6">
        <v>3.622685185185185E-2</v>
      </c>
      <c r="E184" s="3" t="s">
        <v>8</v>
      </c>
      <c r="F184">
        <f t="shared" ca="1" si="9"/>
        <v>58.951000000000001</v>
      </c>
      <c r="G184" t="s">
        <v>558</v>
      </c>
    </row>
    <row r="185" spans="2:7" x14ac:dyDescent="0.15">
      <c r="B185" s="4" t="s">
        <v>632</v>
      </c>
      <c r="C185" s="1">
        <v>22</v>
      </c>
      <c r="D185" s="6">
        <v>3.7604166666666668E-2</v>
      </c>
      <c r="E185" s="3" t="s">
        <v>8</v>
      </c>
      <c r="F185">
        <f t="shared" ca="1" si="9"/>
        <v>57.599999999999994</v>
      </c>
      <c r="G185" t="s">
        <v>558</v>
      </c>
    </row>
    <row r="186" spans="2:7" x14ac:dyDescent="0.15">
      <c r="B186" s="4" t="s">
        <v>634</v>
      </c>
      <c r="C186" s="1">
        <v>25</v>
      </c>
      <c r="D186" s="6">
        <v>3.8310185185185183E-2</v>
      </c>
      <c r="E186" s="3" t="s">
        <v>8</v>
      </c>
      <c r="F186">
        <f t="shared" ca="1" si="9"/>
        <v>56.906999999999996</v>
      </c>
      <c r="G186" t="s">
        <v>558</v>
      </c>
    </row>
    <row r="187" spans="2:7" x14ac:dyDescent="0.15">
      <c r="B187" s="4" t="s">
        <v>639</v>
      </c>
      <c r="C187" s="1">
        <v>31</v>
      </c>
      <c r="D187" s="6">
        <v>3.9282407407407412E-2</v>
      </c>
      <c r="E187" s="3" t="s">
        <v>8</v>
      </c>
      <c r="F187">
        <f t="shared" ca="1" si="9"/>
        <v>55.952999999999996</v>
      </c>
      <c r="G187" t="s">
        <v>558</v>
      </c>
    </row>
    <row r="188" spans="2:7" x14ac:dyDescent="0.15">
      <c r="B188" s="4" t="s">
        <v>642</v>
      </c>
      <c r="C188" s="1">
        <v>34</v>
      </c>
      <c r="D188" s="6">
        <v>3.9768518518518516E-2</v>
      </c>
      <c r="E188" s="3" t="s">
        <v>8</v>
      </c>
      <c r="F188">
        <f t="shared" ca="1" si="9"/>
        <v>55.475999999999999</v>
      </c>
      <c r="G188" t="s">
        <v>558</v>
      </c>
    </row>
    <row r="189" spans="2:7" x14ac:dyDescent="0.15">
      <c r="B189" s="4" t="s">
        <v>404</v>
      </c>
      <c r="C189" s="1">
        <v>36</v>
      </c>
      <c r="D189" s="6">
        <v>4.0011574074074074E-2</v>
      </c>
      <c r="E189" s="3" t="s">
        <v>8</v>
      </c>
      <c r="F189">
        <f t="shared" ca="1" si="9"/>
        <v>55.238</v>
      </c>
      <c r="G189" t="s">
        <v>558</v>
      </c>
    </row>
    <row r="190" spans="2:7" x14ac:dyDescent="0.15">
      <c r="B190" s="4" t="s">
        <v>644</v>
      </c>
      <c r="C190" s="1">
        <v>41</v>
      </c>
      <c r="D190" s="6">
        <v>4.08912037037037E-2</v>
      </c>
      <c r="E190" s="3" t="s">
        <v>8</v>
      </c>
      <c r="F190">
        <f t="shared" ca="1" si="9"/>
        <v>54.375</v>
      </c>
      <c r="G190" t="s">
        <v>558</v>
      </c>
    </row>
    <row r="191" spans="2:7" x14ac:dyDescent="0.15">
      <c r="B191" s="4" t="s">
        <v>655</v>
      </c>
      <c r="C191" s="1">
        <v>56</v>
      </c>
      <c r="D191" s="6">
        <v>4.5601851851851859E-2</v>
      </c>
      <c r="E191" s="3" t="s">
        <v>8</v>
      </c>
      <c r="F191">
        <f t="shared" ca="1" si="9"/>
        <v>49.753</v>
      </c>
      <c r="G191" t="s">
        <v>558</v>
      </c>
    </row>
    <row r="192" spans="2:7" x14ac:dyDescent="0.15">
      <c r="B192" s="4" t="s">
        <v>667</v>
      </c>
      <c r="C192" s="1">
        <v>72</v>
      </c>
      <c r="D192" s="6">
        <v>5.4062500000000006E-2</v>
      </c>
      <c r="E192" s="3" t="s">
        <v>8</v>
      </c>
      <c r="F192">
        <f t="shared" ca="1" si="9"/>
        <v>41.451000000000001</v>
      </c>
      <c r="G192" t="s">
        <v>558</v>
      </c>
    </row>
    <row r="193" spans="2:7" x14ac:dyDescent="0.15">
      <c r="B193" s="4" t="s">
        <v>678</v>
      </c>
      <c r="C193" s="1">
        <v>85</v>
      </c>
      <c r="D193" s="6">
        <v>6.0381944444444446E-2</v>
      </c>
      <c r="E193" s="3" t="s">
        <v>8</v>
      </c>
      <c r="F193">
        <f t="shared" ca="1" si="9"/>
        <v>35.250999999999998</v>
      </c>
      <c r="G193" t="s">
        <v>558</v>
      </c>
    </row>
    <row r="194" spans="2:7" x14ac:dyDescent="0.15">
      <c r="B194" s="4" t="s">
        <v>675</v>
      </c>
      <c r="C194" s="1">
        <v>82</v>
      </c>
      <c r="D194" s="6">
        <v>5.9814814814814814E-2</v>
      </c>
      <c r="E194" s="3" t="s">
        <v>16</v>
      </c>
      <c r="F194">
        <f t="shared" ca="1" si="9"/>
        <v>35.806999999999995</v>
      </c>
      <c r="G194" t="s">
        <v>558</v>
      </c>
    </row>
    <row r="195" spans="2:7" x14ac:dyDescent="0.15">
      <c r="B195" s="4" t="s">
        <v>630</v>
      </c>
      <c r="C195" s="1">
        <v>20</v>
      </c>
      <c r="D195" s="6">
        <v>3.7152777777777778E-2</v>
      </c>
      <c r="E195" s="3" t="s">
        <v>5</v>
      </c>
      <c r="F195">
        <f t="shared" ca="1" si="9"/>
        <v>58.042999999999999</v>
      </c>
      <c r="G195" t="s">
        <v>558</v>
      </c>
    </row>
    <row r="196" spans="2:7" x14ac:dyDescent="0.15">
      <c r="B196" s="4" t="s">
        <v>633</v>
      </c>
      <c r="C196" s="1">
        <v>24</v>
      </c>
      <c r="D196" s="6">
        <v>3.8055555555555558E-2</v>
      </c>
      <c r="E196" s="3" t="s">
        <v>5</v>
      </c>
      <c r="F196">
        <f t="shared" ca="1" si="9"/>
        <v>57.156999999999996</v>
      </c>
      <c r="G196" t="s">
        <v>558</v>
      </c>
    </row>
    <row r="197" spans="2:7" x14ac:dyDescent="0.15">
      <c r="B197" s="4" t="s">
        <v>176</v>
      </c>
      <c r="C197" s="1">
        <v>38</v>
      </c>
      <c r="D197" s="6">
        <v>4.0057870370370369E-2</v>
      </c>
      <c r="E197" s="3" t="s">
        <v>5</v>
      </c>
      <c r="F197">
        <f t="shared" ca="1" si="9"/>
        <v>55.192</v>
      </c>
      <c r="G197" t="s">
        <v>558</v>
      </c>
    </row>
    <row r="198" spans="2:7" x14ac:dyDescent="0.15">
      <c r="B198" s="4" t="s">
        <v>647</v>
      </c>
      <c r="C198" s="1">
        <v>44</v>
      </c>
      <c r="D198" s="6">
        <v>4.2094907407407407E-2</v>
      </c>
      <c r="E198" s="3" t="s">
        <v>5</v>
      </c>
      <c r="F198">
        <f t="shared" ca="1" si="9"/>
        <v>53.192999999999998</v>
      </c>
      <c r="G198" t="s">
        <v>558</v>
      </c>
    </row>
    <row r="199" spans="2:7" x14ac:dyDescent="0.15">
      <c r="B199" s="4" t="s">
        <v>661</v>
      </c>
      <c r="C199" s="1">
        <v>63</v>
      </c>
      <c r="D199" s="6">
        <v>4.8171296296296295E-2</v>
      </c>
      <c r="E199" s="3" t="s">
        <v>5</v>
      </c>
      <c r="F199">
        <f t="shared" ca="1" si="9"/>
        <v>47.230999999999995</v>
      </c>
      <c r="G199" t="s">
        <v>558</v>
      </c>
    </row>
    <row r="200" spans="2:7" x14ac:dyDescent="0.15">
      <c r="B200" s="4" t="s">
        <v>393</v>
      </c>
      <c r="C200" s="1"/>
      <c r="D200" s="3" t="s">
        <v>22</v>
      </c>
      <c r="E200" s="3" t="s">
        <v>5</v>
      </c>
      <c r="F200">
        <v>0</v>
      </c>
      <c r="G200" t="s">
        <v>558</v>
      </c>
    </row>
    <row r="201" spans="2:7" x14ac:dyDescent="0.15">
      <c r="B201" s="4" t="s">
        <v>514</v>
      </c>
      <c r="C201" s="1">
        <v>47</v>
      </c>
      <c r="D201" s="6">
        <v>4.3182870370370365E-2</v>
      </c>
      <c r="E201" s="3" t="s">
        <v>10</v>
      </c>
      <c r="F201">
        <f t="shared" ref="F201:F232" ca="1" si="10">ROUNDUP( (VLOOKUP(G201,$K$5:$N$9,2,FALSE) - D201) * 10 / VLOOKUP(G201,$K$5:$N$9,3,FALSE)+50,3)</f>
        <v>52.125999999999998</v>
      </c>
      <c r="G201" t="s">
        <v>558</v>
      </c>
    </row>
    <row r="202" spans="2:7" x14ac:dyDescent="0.15">
      <c r="B202" s="4" t="s">
        <v>650</v>
      </c>
      <c r="C202" s="1">
        <v>48</v>
      </c>
      <c r="D202" s="6">
        <v>4.3229166666666673E-2</v>
      </c>
      <c r="E202" s="3" t="s">
        <v>10</v>
      </c>
      <c r="F202">
        <f t="shared" ca="1" si="10"/>
        <v>52.080999999999996</v>
      </c>
      <c r="G202" t="s">
        <v>558</v>
      </c>
    </row>
    <row r="203" spans="2:7" x14ac:dyDescent="0.15">
      <c r="B203" s="4" t="s">
        <v>423</v>
      </c>
      <c r="C203" s="1">
        <v>53</v>
      </c>
      <c r="D203" s="6">
        <v>4.4722222222222219E-2</v>
      </c>
      <c r="E203" s="3" t="s">
        <v>10</v>
      </c>
      <c r="F203">
        <f t="shared" ca="1" si="10"/>
        <v>50.616</v>
      </c>
      <c r="G203" t="s">
        <v>558</v>
      </c>
    </row>
    <row r="204" spans="2:7" x14ac:dyDescent="0.15">
      <c r="B204" s="4" t="s">
        <v>681</v>
      </c>
      <c r="C204" s="1">
        <v>89</v>
      </c>
      <c r="D204" s="6">
        <v>7.3506944444444444E-2</v>
      </c>
      <c r="E204" s="3" t="s">
        <v>10</v>
      </c>
      <c r="F204">
        <f t="shared" ca="1" si="10"/>
        <v>22.373000000000001</v>
      </c>
      <c r="G204" t="s">
        <v>558</v>
      </c>
    </row>
    <row r="205" spans="2:7" x14ac:dyDescent="0.15">
      <c r="B205" s="4" t="s">
        <v>291</v>
      </c>
      <c r="C205" s="1">
        <v>51</v>
      </c>
      <c r="D205" s="6">
        <v>4.445601851851852E-2</v>
      </c>
      <c r="E205" s="3" t="s">
        <v>14</v>
      </c>
      <c r="F205">
        <f t="shared" ca="1" si="10"/>
        <v>50.876999999999995</v>
      </c>
      <c r="G205" t="s">
        <v>558</v>
      </c>
    </row>
    <row r="206" spans="2:7" x14ac:dyDescent="0.15">
      <c r="B206" s="4" t="s">
        <v>282</v>
      </c>
      <c r="C206" s="1">
        <v>57</v>
      </c>
      <c r="D206" s="6">
        <v>4.6388888888888889E-2</v>
      </c>
      <c r="E206" s="3" t="s">
        <v>14</v>
      </c>
      <c r="F206">
        <f t="shared" ca="1" si="10"/>
        <v>48.98</v>
      </c>
      <c r="G206" t="s">
        <v>558</v>
      </c>
    </row>
    <row r="207" spans="2:7" x14ac:dyDescent="0.15">
      <c r="B207" s="4" t="s">
        <v>503</v>
      </c>
      <c r="C207" s="1">
        <v>67</v>
      </c>
      <c r="D207" s="6">
        <v>5.0497685185185187E-2</v>
      </c>
      <c r="E207" s="3" t="s">
        <v>14</v>
      </c>
      <c r="F207">
        <f t="shared" ca="1" si="10"/>
        <v>44.948999999999998</v>
      </c>
      <c r="G207" t="s">
        <v>558</v>
      </c>
    </row>
    <row r="208" spans="2:7" x14ac:dyDescent="0.15">
      <c r="B208" s="4" t="s">
        <v>409</v>
      </c>
      <c r="C208" s="1">
        <v>79</v>
      </c>
      <c r="D208" s="6">
        <v>5.8703703703703702E-2</v>
      </c>
      <c r="E208" s="3" t="s">
        <v>14</v>
      </c>
      <c r="F208">
        <f t="shared" ca="1" si="10"/>
        <v>36.896999999999998</v>
      </c>
      <c r="G208" t="s">
        <v>558</v>
      </c>
    </row>
    <row r="209" spans="2:7" x14ac:dyDescent="0.15">
      <c r="B209" s="4" t="s">
        <v>677</v>
      </c>
      <c r="C209" s="1">
        <v>84</v>
      </c>
      <c r="D209" s="6">
        <v>6.0219907407407403E-2</v>
      </c>
      <c r="E209" s="3" t="s">
        <v>14</v>
      </c>
      <c r="F209">
        <f t="shared" ca="1" si="10"/>
        <v>35.409999999999997</v>
      </c>
      <c r="G209" t="s">
        <v>558</v>
      </c>
    </row>
    <row r="210" spans="2:7" x14ac:dyDescent="0.15">
      <c r="B210" s="4" t="s">
        <v>626</v>
      </c>
      <c r="C210" s="1">
        <v>13</v>
      </c>
      <c r="D210" s="6">
        <v>3.5682870370370372E-2</v>
      </c>
      <c r="E210" s="3" t="s">
        <v>12</v>
      </c>
      <c r="F210">
        <f t="shared" ca="1" si="10"/>
        <v>59.484999999999999</v>
      </c>
      <c r="G210" t="s">
        <v>558</v>
      </c>
    </row>
    <row r="211" spans="2:7" x14ac:dyDescent="0.15">
      <c r="B211" s="4" t="s">
        <v>627</v>
      </c>
      <c r="C211" s="1">
        <v>14</v>
      </c>
      <c r="D211" s="6">
        <v>3.6087962962962968E-2</v>
      </c>
      <c r="E211" s="3" t="s">
        <v>12</v>
      </c>
      <c r="F211">
        <f t="shared" ca="1" si="10"/>
        <v>59.086999999999996</v>
      </c>
      <c r="G211" t="s">
        <v>558</v>
      </c>
    </row>
    <row r="212" spans="2:7" x14ac:dyDescent="0.15">
      <c r="B212" s="4" t="s">
        <v>645</v>
      </c>
      <c r="C212" s="1">
        <v>42</v>
      </c>
      <c r="D212" s="6">
        <v>4.1076388888888891E-2</v>
      </c>
      <c r="E212" s="3" t="s">
        <v>12</v>
      </c>
      <c r="F212">
        <f t="shared" ca="1" si="10"/>
        <v>54.192999999999998</v>
      </c>
      <c r="G212" t="s">
        <v>558</v>
      </c>
    </row>
    <row r="213" spans="2:7" x14ac:dyDescent="0.15">
      <c r="B213" s="4" t="s">
        <v>671</v>
      </c>
      <c r="C213" s="1">
        <v>77</v>
      </c>
      <c r="D213" s="6">
        <v>5.6921296296296296E-2</v>
      </c>
      <c r="E213" s="3" t="s">
        <v>12</v>
      </c>
      <c r="F213">
        <f t="shared" ca="1" si="10"/>
        <v>38.646000000000001</v>
      </c>
      <c r="G213" t="s">
        <v>558</v>
      </c>
    </row>
    <row r="214" spans="2:7" x14ac:dyDescent="0.15">
      <c r="B214" s="4" t="s">
        <v>544</v>
      </c>
      <c r="C214" s="1">
        <v>27</v>
      </c>
      <c r="D214" s="6">
        <v>3.8726851851851853E-2</v>
      </c>
      <c r="E214" s="3" t="s">
        <v>4</v>
      </c>
      <c r="F214">
        <f t="shared" ca="1" si="10"/>
        <v>56.497999999999998</v>
      </c>
      <c r="G214" t="s">
        <v>558</v>
      </c>
    </row>
    <row r="215" spans="2:7" x14ac:dyDescent="0.15">
      <c r="B215" s="4" t="s">
        <v>648</v>
      </c>
      <c r="C215" s="1">
        <v>45</v>
      </c>
      <c r="D215" s="6">
        <v>4.252314814814815E-2</v>
      </c>
      <c r="E215" s="3" t="s">
        <v>4</v>
      </c>
      <c r="F215">
        <f t="shared" ca="1" si="10"/>
        <v>52.772999999999996</v>
      </c>
      <c r="G215" t="s">
        <v>558</v>
      </c>
    </row>
    <row r="216" spans="2:7" x14ac:dyDescent="0.15">
      <c r="B216" s="4" t="s">
        <v>652</v>
      </c>
      <c r="C216" s="1">
        <v>50</v>
      </c>
      <c r="D216" s="6">
        <v>4.3842592592592593E-2</v>
      </c>
      <c r="E216" s="3" t="s">
        <v>4</v>
      </c>
      <c r="F216">
        <f t="shared" ca="1" si="10"/>
        <v>51.478999999999999</v>
      </c>
      <c r="G216" t="s">
        <v>558</v>
      </c>
    </row>
    <row r="217" spans="2:7" x14ac:dyDescent="0.15">
      <c r="B217" s="4" t="s">
        <v>654</v>
      </c>
      <c r="C217" s="1">
        <v>54</v>
      </c>
      <c r="D217" s="6">
        <v>4.4976851851851851E-2</v>
      </c>
      <c r="E217" s="3" t="s">
        <v>4</v>
      </c>
      <c r="F217">
        <f t="shared" ca="1" si="10"/>
        <v>50.366</v>
      </c>
      <c r="G217" t="s">
        <v>558</v>
      </c>
    </row>
    <row r="218" spans="2:7" x14ac:dyDescent="0.15">
      <c r="B218" s="4" t="s">
        <v>670</v>
      </c>
      <c r="C218" s="1">
        <v>75</v>
      </c>
      <c r="D218" s="6">
        <v>5.5486111111111104E-2</v>
      </c>
      <c r="E218" s="3" t="s">
        <v>4</v>
      </c>
      <c r="F218">
        <f t="shared" ca="1" si="10"/>
        <v>40.053999999999995</v>
      </c>
      <c r="G218" t="s">
        <v>558</v>
      </c>
    </row>
    <row r="219" spans="2:7" x14ac:dyDescent="0.15">
      <c r="B219" s="4" t="s">
        <v>636</v>
      </c>
      <c r="C219" s="1">
        <v>28</v>
      </c>
      <c r="D219" s="6">
        <v>3.8807870370370375E-2</v>
      </c>
      <c r="E219" s="3" t="s">
        <v>21</v>
      </c>
      <c r="F219">
        <f t="shared" ca="1" si="10"/>
        <v>56.418999999999997</v>
      </c>
      <c r="G219" t="s">
        <v>558</v>
      </c>
    </row>
    <row r="220" spans="2:7" x14ac:dyDescent="0.15">
      <c r="B220" s="4" t="s">
        <v>406</v>
      </c>
      <c r="C220" s="1">
        <v>55</v>
      </c>
      <c r="D220" s="6">
        <v>4.5393518518518521E-2</v>
      </c>
      <c r="E220" s="3" t="s">
        <v>21</v>
      </c>
      <c r="F220">
        <f t="shared" ca="1" si="10"/>
        <v>49.957000000000001</v>
      </c>
      <c r="G220" t="s">
        <v>558</v>
      </c>
    </row>
    <row r="221" spans="2:7" x14ac:dyDescent="0.15">
      <c r="B221" s="4" t="s">
        <v>657</v>
      </c>
      <c r="C221" s="1">
        <v>59</v>
      </c>
      <c r="D221" s="6">
        <v>4.7118055555555559E-2</v>
      </c>
      <c r="E221" s="3" t="s">
        <v>21</v>
      </c>
      <c r="F221">
        <f t="shared" ca="1" si="10"/>
        <v>48.265000000000001</v>
      </c>
      <c r="G221" t="s">
        <v>558</v>
      </c>
    </row>
    <row r="222" spans="2:7" x14ac:dyDescent="0.15">
      <c r="B222" s="4" t="s">
        <v>662</v>
      </c>
      <c r="C222" s="1">
        <v>66</v>
      </c>
      <c r="D222" s="6">
        <v>4.9745370370370377E-2</v>
      </c>
      <c r="E222" s="3" t="s">
        <v>21</v>
      </c>
      <c r="F222">
        <f t="shared" ca="1" si="10"/>
        <v>45.686999999999998</v>
      </c>
      <c r="G222" t="s">
        <v>558</v>
      </c>
    </row>
    <row r="223" spans="2:7" x14ac:dyDescent="0.15">
      <c r="B223" s="4" t="s">
        <v>674</v>
      </c>
      <c r="C223" s="1">
        <v>81</v>
      </c>
      <c r="D223" s="6">
        <v>5.9467592592592593E-2</v>
      </c>
      <c r="E223" s="3" t="s">
        <v>21</v>
      </c>
      <c r="F223">
        <f t="shared" ca="1" si="10"/>
        <v>36.147999999999996</v>
      </c>
      <c r="G223" t="s">
        <v>558</v>
      </c>
    </row>
    <row r="224" spans="2:7" x14ac:dyDescent="0.15">
      <c r="B224" s="4" t="s">
        <v>676</v>
      </c>
      <c r="C224" s="1">
        <v>83</v>
      </c>
      <c r="D224" s="6">
        <v>5.9953703703703703E-2</v>
      </c>
      <c r="E224" s="3" t="s">
        <v>21</v>
      </c>
      <c r="F224">
        <f t="shared" ca="1" si="10"/>
        <v>35.670999999999999</v>
      </c>
      <c r="G224" t="s">
        <v>558</v>
      </c>
    </row>
    <row r="225" spans="2:7" x14ac:dyDescent="0.15">
      <c r="B225" s="4" t="s">
        <v>411</v>
      </c>
      <c r="C225" s="1">
        <v>76</v>
      </c>
      <c r="D225" s="6">
        <v>5.6805555555555554E-2</v>
      </c>
      <c r="E225" s="3" t="s">
        <v>29</v>
      </c>
      <c r="F225">
        <f t="shared" ca="1" si="10"/>
        <v>38.76</v>
      </c>
      <c r="G225" t="s">
        <v>558</v>
      </c>
    </row>
    <row r="226" spans="2:7" x14ac:dyDescent="0.15">
      <c r="B226" s="4" t="s">
        <v>80</v>
      </c>
      <c r="C226" s="1">
        <v>86</v>
      </c>
      <c r="D226" s="6">
        <v>6.2962962962962957E-2</v>
      </c>
      <c r="E226" s="3" t="s">
        <v>29</v>
      </c>
      <c r="F226">
        <f t="shared" ca="1" si="10"/>
        <v>32.717999999999996</v>
      </c>
      <c r="G226" t="s">
        <v>558</v>
      </c>
    </row>
    <row r="227" spans="2:7" x14ac:dyDescent="0.15">
      <c r="B227" s="4" t="s">
        <v>640</v>
      </c>
      <c r="C227" s="1">
        <v>32</v>
      </c>
      <c r="D227" s="6">
        <v>3.9664351851851853E-2</v>
      </c>
      <c r="E227" s="3" t="s">
        <v>27</v>
      </c>
      <c r="F227">
        <f t="shared" ca="1" si="10"/>
        <v>55.577999999999996</v>
      </c>
      <c r="G227" t="s">
        <v>558</v>
      </c>
    </row>
    <row r="228" spans="2:7" x14ac:dyDescent="0.15">
      <c r="B228" s="4" t="s">
        <v>651</v>
      </c>
      <c r="C228" s="1">
        <v>49</v>
      </c>
      <c r="D228" s="6">
        <v>4.3263888888888886E-2</v>
      </c>
      <c r="E228" s="3" t="s">
        <v>27</v>
      </c>
      <c r="F228">
        <f t="shared" ca="1" si="10"/>
        <v>52.046999999999997</v>
      </c>
      <c r="G228" t="s">
        <v>558</v>
      </c>
    </row>
    <row r="229" spans="2:7" x14ac:dyDescent="0.15">
      <c r="B229" s="4" t="s">
        <v>666</v>
      </c>
      <c r="C229" s="1">
        <v>71</v>
      </c>
      <c r="D229" s="6">
        <v>5.2928240740740741E-2</v>
      </c>
      <c r="E229" s="3" t="s">
        <v>27</v>
      </c>
      <c r="F229">
        <f t="shared" ca="1" si="10"/>
        <v>42.564</v>
      </c>
      <c r="G229" t="s">
        <v>558</v>
      </c>
    </row>
    <row r="230" spans="2:7" x14ac:dyDescent="0.15">
      <c r="B230" s="4" t="s">
        <v>668</v>
      </c>
      <c r="C230" s="1">
        <v>73</v>
      </c>
      <c r="D230" s="6">
        <v>5.4768518518518522E-2</v>
      </c>
      <c r="E230" s="3" t="s">
        <v>27</v>
      </c>
      <c r="F230">
        <f t="shared" ca="1" si="10"/>
        <v>40.757999999999996</v>
      </c>
      <c r="G230" t="s">
        <v>558</v>
      </c>
    </row>
    <row r="231" spans="2:7" x14ac:dyDescent="0.15">
      <c r="B231" s="4" t="s">
        <v>635</v>
      </c>
      <c r="C231" s="1">
        <v>26</v>
      </c>
      <c r="D231" s="6">
        <v>3.8460648148148147E-2</v>
      </c>
      <c r="E231" s="3" t="s">
        <v>11</v>
      </c>
      <c r="F231">
        <f t="shared" ca="1" si="10"/>
        <v>56.759</v>
      </c>
      <c r="G231" t="s">
        <v>558</v>
      </c>
    </row>
    <row r="232" spans="2:7" x14ac:dyDescent="0.15">
      <c r="B232" s="4" t="s">
        <v>618</v>
      </c>
      <c r="C232" s="1">
        <v>1</v>
      </c>
      <c r="D232" s="6">
        <v>3.0277777777777778E-2</v>
      </c>
      <c r="E232" s="3" t="s">
        <v>19</v>
      </c>
      <c r="F232">
        <f t="shared" ca="1" si="10"/>
        <v>64.788000000000011</v>
      </c>
      <c r="G232" t="s">
        <v>617</v>
      </c>
    </row>
    <row r="233" spans="2:7" x14ac:dyDescent="0.15">
      <c r="B233" s="4" t="s">
        <v>394</v>
      </c>
      <c r="C233" s="1">
        <v>4</v>
      </c>
      <c r="D233" s="6">
        <v>3.3449074074074069E-2</v>
      </c>
      <c r="E233" s="3" t="s">
        <v>19</v>
      </c>
      <c r="F233">
        <f t="shared" ref="F233:F264" ca="1" si="11">ROUNDUP( (VLOOKUP(G233,$K$5:$N$9,2,FALSE) - D233) * 10 / VLOOKUP(G233,$K$5:$N$9,3,FALSE)+50,3)</f>
        <v>61.677</v>
      </c>
      <c r="G233" t="s">
        <v>558</v>
      </c>
    </row>
    <row r="234" spans="2:7" x14ac:dyDescent="0.15">
      <c r="B234" s="4" t="s">
        <v>629</v>
      </c>
      <c r="C234" s="1">
        <v>19</v>
      </c>
      <c r="D234" s="6">
        <v>3.7094907407407403E-2</v>
      </c>
      <c r="E234" s="3" t="s">
        <v>19</v>
      </c>
      <c r="F234">
        <f t="shared" ca="1" si="11"/>
        <v>58.098999999999997</v>
      </c>
      <c r="G234" t="s">
        <v>558</v>
      </c>
    </row>
    <row r="235" spans="2:7" x14ac:dyDescent="0.15">
      <c r="B235" s="4" t="s">
        <v>631</v>
      </c>
      <c r="C235" s="1">
        <v>21</v>
      </c>
      <c r="D235" s="6">
        <v>3.7256944444444447E-2</v>
      </c>
      <c r="E235" s="3" t="s">
        <v>19</v>
      </c>
      <c r="F235">
        <f t="shared" ca="1" si="11"/>
        <v>57.94</v>
      </c>
      <c r="G235" t="s">
        <v>558</v>
      </c>
    </row>
    <row r="236" spans="2:7" x14ac:dyDescent="0.15">
      <c r="B236" s="4" t="s">
        <v>643</v>
      </c>
      <c r="C236" s="1">
        <v>40</v>
      </c>
      <c r="D236" s="6">
        <v>4.0659722222222222E-2</v>
      </c>
      <c r="E236" s="3" t="s">
        <v>19</v>
      </c>
      <c r="F236">
        <f t="shared" ca="1" si="11"/>
        <v>54.601999999999997</v>
      </c>
      <c r="G236" t="s">
        <v>558</v>
      </c>
    </row>
    <row r="237" spans="2:7" x14ac:dyDescent="0.15">
      <c r="B237" s="4" t="s">
        <v>649</v>
      </c>
      <c r="C237" s="1">
        <v>46</v>
      </c>
      <c r="D237" s="6">
        <v>4.3043981481481482E-2</v>
      </c>
      <c r="E237" s="3" t="s">
        <v>19</v>
      </c>
      <c r="F237">
        <f t="shared" ca="1" si="11"/>
        <v>52.262</v>
      </c>
      <c r="G237" t="s">
        <v>558</v>
      </c>
    </row>
    <row r="238" spans="2:7" x14ac:dyDescent="0.15">
      <c r="B238" s="4" t="s">
        <v>548</v>
      </c>
      <c r="C238" s="1">
        <v>64</v>
      </c>
      <c r="D238" s="6">
        <v>4.8715277777777781E-2</v>
      </c>
      <c r="E238" s="3" t="s">
        <v>19</v>
      </c>
      <c r="F238">
        <f t="shared" ca="1" si="11"/>
        <v>46.698</v>
      </c>
      <c r="G238" t="s">
        <v>558</v>
      </c>
    </row>
    <row r="239" spans="2:7" x14ac:dyDescent="0.15">
      <c r="B239" s="4" t="s">
        <v>669</v>
      </c>
      <c r="C239" s="1">
        <v>74</v>
      </c>
      <c r="D239" s="6">
        <v>5.5162037037037037E-2</v>
      </c>
      <c r="E239" s="3" t="s">
        <v>19</v>
      </c>
      <c r="F239">
        <f t="shared" ca="1" si="11"/>
        <v>40.372</v>
      </c>
      <c r="G239" t="s">
        <v>558</v>
      </c>
    </row>
    <row r="240" spans="2:7" x14ac:dyDescent="0.15">
      <c r="B240" s="4" t="s">
        <v>672</v>
      </c>
      <c r="C240" s="1">
        <v>78</v>
      </c>
      <c r="D240" s="6">
        <v>5.8171296296296297E-2</v>
      </c>
      <c r="E240" s="3" t="s">
        <v>19</v>
      </c>
      <c r="F240">
        <f t="shared" ca="1" si="11"/>
        <v>37.419999999999995</v>
      </c>
      <c r="G240" t="s">
        <v>558</v>
      </c>
    </row>
    <row r="241" spans="2:7" x14ac:dyDescent="0.15">
      <c r="B241" s="4" t="s">
        <v>673</v>
      </c>
      <c r="C241" s="1">
        <v>80</v>
      </c>
      <c r="D241" s="6">
        <v>5.9143518518518519E-2</v>
      </c>
      <c r="E241" s="3" t="s">
        <v>19</v>
      </c>
      <c r="F241">
        <f t="shared" ca="1" si="11"/>
        <v>36.466000000000001</v>
      </c>
      <c r="G241" t="s">
        <v>558</v>
      </c>
    </row>
    <row r="242" spans="2:7" x14ac:dyDescent="0.15">
      <c r="B242" s="4" t="s">
        <v>679</v>
      </c>
      <c r="C242" s="1">
        <v>87</v>
      </c>
      <c r="D242" s="6">
        <v>6.7592592592592593E-2</v>
      </c>
      <c r="E242" s="3" t="s">
        <v>616</v>
      </c>
      <c r="F242">
        <f t="shared" ca="1" si="11"/>
        <v>28.176000000000002</v>
      </c>
      <c r="G242" t="s">
        <v>558</v>
      </c>
    </row>
    <row r="243" spans="2:7" x14ac:dyDescent="0.15">
      <c r="B243" s="4" t="s">
        <v>465</v>
      </c>
      <c r="C243" s="1">
        <v>5</v>
      </c>
      <c r="D243" s="6">
        <v>3.3483796296296296E-2</v>
      </c>
      <c r="E243" s="3" t="s">
        <v>7</v>
      </c>
      <c r="F243">
        <f t="shared" ca="1" si="11"/>
        <v>61.643000000000001</v>
      </c>
      <c r="G243" t="s">
        <v>558</v>
      </c>
    </row>
    <row r="244" spans="2:7" x14ac:dyDescent="0.15">
      <c r="B244" s="4" t="s">
        <v>623</v>
      </c>
      <c r="C244" s="1">
        <v>10</v>
      </c>
      <c r="D244" s="6">
        <v>3.5011574074074077E-2</v>
      </c>
      <c r="E244" s="3" t="s">
        <v>7</v>
      </c>
      <c r="F244">
        <f t="shared" ca="1" si="11"/>
        <v>60.143000000000001</v>
      </c>
      <c r="G244" t="s">
        <v>558</v>
      </c>
    </row>
    <row r="245" spans="2:7" x14ac:dyDescent="0.15">
      <c r="B245" s="4" t="s">
        <v>638</v>
      </c>
      <c r="C245" s="1">
        <v>29</v>
      </c>
      <c r="D245" s="6">
        <v>3.90625E-2</v>
      </c>
      <c r="E245" s="3" t="s">
        <v>7</v>
      </c>
      <c r="F245">
        <f t="shared" ca="1" si="11"/>
        <v>56.168999999999997</v>
      </c>
      <c r="G245" t="s">
        <v>558</v>
      </c>
    </row>
    <row r="246" spans="2:7" x14ac:dyDescent="0.15">
      <c r="B246" s="4" t="s">
        <v>641</v>
      </c>
      <c r="C246" s="1">
        <v>33</v>
      </c>
      <c r="D246" s="6">
        <v>3.9745370370370368E-2</v>
      </c>
      <c r="E246" s="3" t="s">
        <v>7</v>
      </c>
      <c r="F246">
        <f t="shared" ca="1" si="11"/>
        <v>55.498999999999995</v>
      </c>
      <c r="G246" t="s">
        <v>558</v>
      </c>
    </row>
    <row r="247" spans="2:7" x14ac:dyDescent="0.15">
      <c r="B247" s="4" t="s">
        <v>474</v>
      </c>
      <c r="C247" s="1">
        <v>35</v>
      </c>
      <c r="D247" s="6">
        <v>3.9907407407407412E-2</v>
      </c>
      <c r="E247" s="3" t="s">
        <v>7</v>
      </c>
      <c r="F247">
        <f t="shared" ca="1" si="11"/>
        <v>55.339999999999996</v>
      </c>
      <c r="G247" t="s">
        <v>558</v>
      </c>
    </row>
    <row r="248" spans="2:7" x14ac:dyDescent="0.15">
      <c r="B248" s="4" t="s">
        <v>653</v>
      </c>
      <c r="C248" s="1">
        <v>52</v>
      </c>
      <c r="D248" s="6">
        <v>4.4710648148148152E-2</v>
      </c>
      <c r="E248" s="3" t="s">
        <v>7</v>
      </c>
      <c r="F248">
        <f t="shared" ca="1" si="11"/>
        <v>50.626999999999995</v>
      </c>
      <c r="G248" t="s">
        <v>558</v>
      </c>
    </row>
    <row r="249" spans="2:7" x14ac:dyDescent="0.15">
      <c r="B249" s="4" t="s">
        <v>660</v>
      </c>
      <c r="C249" s="1">
        <v>62</v>
      </c>
      <c r="D249" s="6">
        <v>4.8125000000000001E-2</v>
      </c>
      <c r="E249" s="3" t="s">
        <v>7</v>
      </c>
      <c r="F249">
        <f t="shared" ca="1" si="11"/>
        <v>47.277000000000001</v>
      </c>
      <c r="G249" t="s">
        <v>558</v>
      </c>
    </row>
    <row r="250" spans="2:7" x14ac:dyDescent="0.15">
      <c r="B250" s="4" t="s">
        <v>663</v>
      </c>
      <c r="C250" s="1">
        <v>68</v>
      </c>
      <c r="D250" s="6">
        <v>5.1261574074074077E-2</v>
      </c>
      <c r="E250" s="3" t="s">
        <v>7</v>
      </c>
      <c r="F250">
        <f t="shared" ca="1" si="11"/>
        <v>44.198999999999998</v>
      </c>
      <c r="G250" t="s">
        <v>558</v>
      </c>
    </row>
    <row r="251" spans="2:7" x14ac:dyDescent="0.15">
      <c r="B251" s="4" t="s">
        <v>656</v>
      </c>
      <c r="C251" s="1">
        <v>58</v>
      </c>
      <c r="D251" s="6">
        <v>4.6747685185185184E-2</v>
      </c>
      <c r="E251" s="3" t="s">
        <v>554</v>
      </c>
      <c r="F251">
        <f t="shared" ca="1" si="11"/>
        <v>48.628</v>
      </c>
      <c r="G251" t="s">
        <v>558</v>
      </c>
    </row>
    <row r="252" spans="2:7" x14ac:dyDescent="0.15">
      <c r="B252" s="4" t="s">
        <v>658</v>
      </c>
      <c r="C252" s="1">
        <v>60</v>
      </c>
      <c r="D252" s="6">
        <v>4.7210648148148147E-2</v>
      </c>
      <c r="E252" s="3" t="s">
        <v>615</v>
      </c>
      <c r="F252">
        <f t="shared" ca="1" si="11"/>
        <v>48.173999999999999</v>
      </c>
      <c r="G252" t="s">
        <v>558</v>
      </c>
    </row>
    <row r="253" spans="2:7" x14ac:dyDescent="0.15">
      <c r="B253" s="4" t="s">
        <v>682</v>
      </c>
      <c r="C253" s="1"/>
      <c r="D253" s="6">
        <v>8.3738425925925938E-2</v>
      </c>
      <c r="E253" s="3" t="s">
        <v>615</v>
      </c>
      <c r="F253">
        <f t="shared" ca="1" si="11"/>
        <v>12.334</v>
      </c>
      <c r="G253" t="s">
        <v>558</v>
      </c>
    </row>
    <row r="254" spans="2:7" x14ac:dyDescent="0.15">
      <c r="B254" s="4" t="s">
        <v>665</v>
      </c>
      <c r="C254" s="1">
        <v>70</v>
      </c>
      <c r="D254" s="6">
        <v>5.2523148148148145E-2</v>
      </c>
      <c r="E254" s="3" t="s">
        <v>242</v>
      </c>
      <c r="F254">
        <f t="shared" ca="1" si="11"/>
        <v>42.961999999999996</v>
      </c>
      <c r="G254" t="s">
        <v>558</v>
      </c>
    </row>
    <row r="255" spans="2:7" x14ac:dyDescent="0.15">
      <c r="B255" s="4" t="s">
        <v>637</v>
      </c>
      <c r="C255" s="1">
        <v>29</v>
      </c>
      <c r="D255" s="6">
        <v>3.90625E-2</v>
      </c>
      <c r="E255" s="3" t="s">
        <v>6</v>
      </c>
      <c r="F255">
        <f t="shared" ca="1" si="11"/>
        <v>56.168999999999997</v>
      </c>
      <c r="G255" t="s">
        <v>558</v>
      </c>
    </row>
    <row r="256" spans="2:7" x14ac:dyDescent="0.15">
      <c r="B256" s="4" t="s">
        <v>646</v>
      </c>
      <c r="C256" s="1">
        <v>43</v>
      </c>
      <c r="D256" s="6">
        <v>4.144675925925926E-2</v>
      </c>
      <c r="E256" s="3" t="s">
        <v>6</v>
      </c>
      <c r="F256">
        <f t="shared" ca="1" si="11"/>
        <v>53.829000000000001</v>
      </c>
      <c r="G256" t="s">
        <v>558</v>
      </c>
    </row>
    <row r="257" spans="2:7" x14ac:dyDescent="0.15">
      <c r="B257" s="4" t="s">
        <v>664</v>
      </c>
      <c r="C257" s="1">
        <v>69</v>
      </c>
      <c r="D257" s="6">
        <v>5.1423611111111107E-2</v>
      </c>
      <c r="E257" s="3" t="s">
        <v>6</v>
      </c>
      <c r="F257">
        <f t="shared" ca="1" si="11"/>
        <v>44.04</v>
      </c>
      <c r="G257" t="s">
        <v>558</v>
      </c>
    </row>
    <row r="258" spans="2:7" x14ac:dyDescent="0.15">
      <c r="B258" s="4" t="s">
        <v>158</v>
      </c>
      <c r="C258" s="1">
        <v>6</v>
      </c>
      <c r="D258" s="6">
        <v>3.4502314814814812E-2</v>
      </c>
      <c r="E258" s="3" t="s">
        <v>20</v>
      </c>
      <c r="F258">
        <f t="shared" ca="1" si="11"/>
        <v>60.643000000000001</v>
      </c>
      <c r="G258" t="s">
        <v>558</v>
      </c>
    </row>
    <row r="259" spans="2:7" x14ac:dyDescent="0.15">
      <c r="B259" s="4" t="s">
        <v>622</v>
      </c>
      <c r="C259" s="1">
        <v>9</v>
      </c>
      <c r="D259" s="6">
        <v>3.498842592592593E-2</v>
      </c>
      <c r="E259" s="3" t="s">
        <v>20</v>
      </c>
      <c r="F259">
        <f t="shared" ca="1" si="11"/>
        <v>60.165999999999997</v>
      </c>
      <c r="G259" t="s">
        <v>558</v>
      </c>
    </row>
    <row r="260" spans="2:7" x14ac:dyDescent="0.15">
      <c r="B260" s="4" t="s">
        <v>624</v>
      </c>
      <c r="C260" s="1">
        <v>11</v>
      </c>
      <c r="D260" s="6">
        <v>3.5405092592592592E-2</v>
      </c>
      <c r="E260" s="3" t="s">
        <v>20</v>
      </c>
      <c r="F260">
        <f t="shared" ca="1" si="11"/>
        <v>59.756999999999998</v>
      </c>
      <c r="G260" t="s">
        <v>558</v>
      </c>
    </row>
    <row r="261" spans="2:7" x14ac:dyDescent="0.15">
      <c r="B261" s="4" t="s">
        <v>625</v>
      </c>
      <c r="C261" s="1">
        <v>11</v>
      </c>
      <c r="D261" s="6">
        <v>3.5405092592592592E-2</v>
      </c>
      <c r="E261" s="3" t="s">
        <v>17</v>
      </c>
      <c r="F261">
        <f t="shared" ca="1" si="11"/>
        <v>59.756999999999998</v>
      </c>
      <c r="G261" t="s">
        <v>558</v>
      </c>
    </row>
    <row r="262" spans="2:7" x14ac:dyDescent="0.15">
      <c r="B262" s="4" t="s">
        <v>659</v>
      </c>
      <c r="C262" s="1">
        <v>61</v>
      </c>
      <c r="D262" s="6">
        <v>4.8020833333333339E-2</v>
      </c>
      <c r="E262" s="3" t="s">
        <v>17</v>
      </c>
      <c r="F262">
        <f t="shared" ca="1" si="11"/>
        <v>47.378999999999998</v>
      </c>
      <c r="G262" t="s">
        <v>558</v>
      </c>
    </row>
    <row r="263" spans="2:7" x14ac:dyDescent="0.15">
      <c r="B263" s="4" t="s">
        <v>56</v>
      </c>
      <c r="C263" s="1">
        <v>7</v>
      </c>
      <c r="D263" s="6">
        <v>3.3206018518518517E-2</v>
      </c>
      <c r="E263" s="3" t="s">
        <v>9</v>
      </c>
      <c r="F263">
        <f t="shared" ca="1" si="11"/>
        <v>61.367999999999995</v>
      </c>
      <c r="G263" t="s">
        <v>559</v>
      </c>
    </row>
    <row r="264" spans="2:7" x14ac:dyDescent="0.15">
      <c r="B264" s="4" t="s">
        <v>122</v>
      </c>
      <c r="C264" s="1">
        <v>44</v>
      </c>
      <c r="D264" s="6">
        <v>4.1018518518518517E-2</v>
      </c>
      <c r="E264" s="3" t="s">
        <v>9</v>
      </c>
      <c r="F264">
        <f t="shared" ca="1" si="11"/>
        <v>53.387999999999998</v>
      </c>
      <c r="G264" t="s">
        <v>559</v>
      </c>
    </row>
    <row r="265" spans="2:7" x14ac:dyDescent="0.15">
      <c r="B265" s="4" t="s">
        <v>54</v>
      </c>
      <c r="C265" s="1">
        <v>45</v>
      </c>
      <c r="D265" s="6">
        <v>4.1041666666666664E-2</v>
      </c>
      <c r="E265" s="3" t="s">
        <v>9</v>
      </c>
      <c r="F265">
        <f t="shared" ref="F265:F282" ca="1" si="12">ROUNDUP( (VLOOKUP(G265,$K$5:$N$9,2,FALSE) - D265) * 10 / VLOOKUP(G265,$K$5:$N$9,3,FALSE)+50,3)</f>
        <v>53.363999999999997</v>
      </c>
      <c r="G265" t="s">
        <v>559</v>
      </c>
    </row>
    <row r="266" spans="2:7" x14ac:dyDescent="0.15">
      <c r="B266" s="4" t="s">
        <v>52</v>
      </c>
      <c r="C266" s="1">
        <v>55</v>
      </c>
      <c r="D266" s="6">
        <v>4.3842592592592593E-2</v>
      </c>
      <c r="E266" s="3" t="s">
        <v>9</v>
      </c>
      <c r="F266">
        <f t="shared" ca="1" si="12"/>
        <v>50.503</v>
      </c>
      <c r="G266" t="s">
        <v>559</v>
      </c>
    </row>
    <row r="267" spans="2:7" x14ac:dyDescent="0.15">
      <c r="B267" s="4" t="s">
        <v>46</v>
      </c>
      <c r="C267" s="1">
        <v>88</v>
      </c>
      <c r="D267" s="6">
        <v>5.7326388888888892E-2</v>
      </c>
      <c r="E267" s="3" t="s">
        <v>9</v>
      </c>
      <c r="F267">
        <f t="shared" ca="1" si="12"/>
        <v>36.728999999999999</v>
      </c>
      <c r="G267" t="s">
        <v>559</v>
      </c>
    </row>
    <row r="268" spans="2:7" x14ac:dyDescent="0.15">
      <c r="B268" s="4" t="s">
        <v>71</v>
      </c>
      <c r="C268" s="1">
        <v>89</v>
      </c>
      <c r="D268" s="6">
        <v>5.7777777777777782E-2</v>
      </c>
      <c r="E268" s="3" t="s">
        <v>9</v>
      </c>
      <c r="F268">
        <f t="shared" ca="1" si="12"/>
        <v>36.268000000000001</v>
      </c>
      <c r="G268" t="s">
        <v>559</v>
      </c>
    </row>
    <row r="269" spans="2:7" x14ac:dyDescent="0.15">
      <c r="B269" s="4" t="s">
        <v>728</v>
      </c>
      <c r="C269" s="1">
        <v>77</v>
      </c>
      <c r="D269" s="6">
        <v>5.3460648148148153E-2</v>
      </c>
      <c r="E269" s="3" t="s">
        <v>18</v>
      </c>
      <c r="F269">
        <f t="shared" ca="1" si="12"/>
        <v>40.677999999999997</v>
      </c>
      <c r="G269" t="s">
        <v>559</v>
      </c>
    </row>
    <row r="270" spans="2:7" x14ac:dyDescent="0.15">
      <c r="B270" s="4" t="s">
        <v>738</v>
      </c>
      <c r="C270" s="1">
        <v>90</v>
      </c>
      <c r="D270" s="6">
        <v>5.8703703703703702E-2</v>
      </c>
      <c r="E270" s="3" t="s">
        <v>18</v>
      </c>
      <c r="F270">
        <f t="shared" ca="1" si="12"/>
        <v>35.321999999999996</v>
      </c>
      <c r="G270" t="s">
        <v>559</v>
      </c>
    </row>
    <row r="271" spans="2:7" x14ac:dyDescent="0.15">
      <c r="B271" s="4" t="s">
        <v>686</v>
      </c>
      <c r="C271" s="1">
        <v>1</v>
      </c>
      <c r="D271" s="6">
        <v>2.7916666666666669E-2</v>
      </c>
      <c r="E271" s="3" t="s">
        <v>8</v>
      </c>
      <c r="F271">
        <f t="shared" ca="1" si="12"/>
        <v>66.771000000000001</v>
      </c>
      <c r="G271" t="s">
        <v>685</v>
      </c>
    </row>
    <row r="272" spans="2:7" x14ac:dyDescent="0.15">
      <c r="B272" s="4" t="s">
        <v>179</v>
      </c>
      <c r="C272" s="1">
        <v>5</v>
      </c>
      <c r="D272" s="6">
        <v>3.1585648148148147E-2</v>
      </c>
      <c r="E272" s="3" t="s">
        <v>8</v>
      </c>
      <c r="F272">
        <f t="shared" ca="1" si="12"/>
        <v>63.024000000000001</v>
      </c>
      <c r="G272" t="s">
        <v>559</v>
      </c>
    </row>
    <row r="273" spans="2:7" x14ac:dyDescent="0.15">
      <c r="B273" s="4" t="s">
        <v>692</v>
      </c>
      <c r="C273" s="1">
        <v>13</v>
      </c>
      <c r="D273" s="6">
        <v>3.5381944444444445E-2</v>
      </c>
      <c r="E273" s="3" t="s">
        <v>8</v>
      </c>
      <c r="F273">
        <f t="shared" ca="1" si="12"/>
        <v>59.146000000000001</v>
      </c>
      <c r="G273" t="s">
        <v>559</v>
      </c>
    </row>
    <row r="274" spans="2:7" x14ac:dyDescent="0.15">
      <c r="B274" s="4" t="s">
        <v>695</v>
      </c>
      <c r="C274" s="1">
        <v>18</v>
      </c>
      <c r="D274" s="6">
        <v>3.7280092592592594E-2</v>
      </c>
      <c r="E274" s="3" t="s">
        <v>8</v>
      </c>
      <c r="F274">
        <f t="shared" ca="1" si="12"/>
        <v>57.207000000000001</v>
      </c>
      <c r="G274" t="s">
        <v>559</v>
      </c>
    </row>
    <row r="275" spans="2:7" x14ac:dyDescent="0.15">
      <c r="B275" s="4" t="s">
        <v>699</v>
      </c>
      <c r="C275" s="1">
        <v>21</v>
      </c>
      <c r="D275" s="6">
        <v>3.8124999999999999E-2</v>
      </c>
      <c r="E275" s="3" t="s">
        <v>8</v>
      </c>
      <c r="F275">
        <f t="shared" ca="1" si="12"/>
        <v>56.344000000000001</v>
      </c>
      <c r="G275" t="s">
        <v>559</v>
      </c>
    </row>
    <row r="276" spans="2:7" x14ac:dyDescent="0.15">
      <c r="B276" s="4" t="s">
        <v>178</v>
      </c>
      <c r="C276" s="1">
        <v>26</v>
      </c>
      <c r="D276" s="6">
        <v>3.8773148148148147E-2</v>
      </c>
      <c r="E276" s="3" t="s">
        <v>8</v>
      </c>
      <c r="F276">
        <f t="shared" ca="1" si="12"/>
        <v>55.681999999999995</v>
      </c>
      <c r="G276" t="s">
        <v>559</v>
      </c>
    </row>
    <row r="277" spans="2:7" x14ac:dyDescent="0.15">
      <c r="B277" s="4" t="s">
        <v>149</v>
      </c>
      <c r="C277" s="1">
        <v>36</v>
      </c>
      <c r="D277" s="6">
        <v>3.9571759259259258E-2</v>
      </c>
      <c r="E277" s="3" t="s">
        <v>8</v>
      </c>
      <c r="F277">
        <f t="shared" ca="1" si="12"/>
        <v>54.866</v>
      </c>
      <c r="G277" t="s">
        <v>559</v>
      </c>
    </row>
    <row r="278" spans="2:7" x14ac:dyDescent="0.15">
      <c r="B278" s="4" t="s">
        <v>287</v>
      </c>
      <c r="C278" s="1">
        <v>46</v>
      </c>
      <c r="D278" s="6">
        <v>4.1284722222222223E-2</v>
      </c>
      <c r="E278" s="3" t="s">
        <v>8</v>
      </c>
      <c r="F278">
        <f t="shared" ca="1" si="12"/>
        <v>53.116</v>
      </c>
      <c r="G278" t="s">
        <v>559</v>
      </c>
    </row>
    <row r="279" spans="2:7" x14ac:dyDescent="0.15">
      <c r="B279" s="4" t="s">
        <v>712</v>
      </c>
      <c r="C279" s="1">
        <v>53</v>
      </c>
      <c r="D279" s="6">
        <v>4.2743055555555555E-2</v>
      </c>
      <c r="E279" s="3" t="s">
        <v>8</v>
      </c>
      <c r="F279">
        <f t="shared" ca="1" si="12"/>
        <v>51.625999999999998</v>
      </c>
      <c r="G279" t="s">
        <v>559</v>
      </c>
    </row>
    <row r="280" spans="2:7" x14ac:dyDescent="0.15">
      <c r="B280" s="4" t="s">
        <v>713</v>
      </c>
      <c r="C280" s="1">
        <v>57</v>
      </c>
      <c r="D280" s="6">
        <v>4.5023148148148145E-2</v>
      </c>
      <c r="E280" s="3" t="s">
        <v>8</v>
      </c>
      <c r="F280">
        <f t="shared" ca="1" si="12"/>
        <v>49.296999999999997</v>
      </c>
      <c r="G280" t="s">
        <v>559</v>
      </c>
    </row>
    <row r="281" spans="2:7" x14ac:dyDescent="0.15">
      <c r="B281" s="4" t="s">
        <v>726</v>
      </c>
      <c r="C281" s="1">
        <v>75</v>
      </c>
      <c r="D281" s="6">
        <v>5.2951388888888888E-2</v>
      </c>
      <c r="E281" s="3" t="s">
        <v>8</v>
      </c>
      <c r="F281">
        <f t="shared" ca="1" si="12"/>
        <v>41.198</v>
      </c>
      <c r="G281" t="s">
        <v>559</v>
      </c>
    </row>
    <row r="282" spans="2:7" x14ac:dyDescent="0.15">
      <c r="B282" s="4" t="s">
        <v>732</v>
      </c>
      <c r="C282" s="1">
        <v>82</v>
      </c>
      <c r="D282" s="6">
        <v>5.4178240740740735E-2</v>
      </c>
      <c r="E282" s="3" t="s">
        <v>8</v>
      </c>
      <c r="F282">
        <f t="shared" ca="1" si="12"/>
        <v>39.945</v>
      </c>
      <c r="G282" t="s">
        <v>559</v>
      </c>
    </row>
    <row r="283" spans="2:7" x14ac:dyDescent="0.15">
      <c r="B283" s="4" t="s">
        <v>744</v>
      </c>
      <c r="C283" s="1"/>
      <c r="D283" s="3" t="s">
        <v>22</v>
      </c>
      <c r="E283" s="3" t="s">
        <v>8</v>
      </c>
      <c r="F283">
        <v>0</v>
      </c>
      <c r="G283" t="s">
        <v>559</v>
      </c>
    </row>
    <row r="284" spans="2:7" x14ac:dyDescent="0.15">
      <c r="B284" s="4" t="s">
        <v>716</v>
      </c>
      <c r="C284" s="1">
        <v>64</v>
      </c>
      <c r="D284" s="6">
        <v>4.6979166666666662E-2</v>
      </c>
      <c r="E284" s="3" t="s">
        <v>684</v>
      </c>
      <c r="F284">
        <f t="shared" ref="F284:F331" ca="1" si="13">ROUNDUP( (VLOOKUP(G284,$K$5:$N$9,2,FALSE) - D284) * 10 / VLOOKUP(G284,$K$5:$N$9,3,FALSE)+50,3)</f>
        <v>47.298999999999999</v>
      </c>
      <c r="G284" t="s">
        <v>559</v>
      </c>
    </row>
    <row r="285" spans="2:7" x14ac:dyDescent="0.15">
      <c r="B285" s="4" t="s">
        <v>528</v>
      </c>
      <c r="C285" s="1">
        <v>3</v>
      </c>
      <c r="D285" s="6">
        <v>2.9803240740740741E-2</v>
      </c>
      <c r="E285" s="3" t="s">
        <v>16</v>
      </c>
      <c r="F285">
        <f t="shared" ca="1" si="13"/>
        <v>64.844000000000008</v>
      </c>
      <c r="G285" t="s">
        <v>559</v>
      </c>
    </row>
    <row r="286" spans="2:7" x14ac:dyDescent="0.15">
      <c r="B286" s="4" t="s">
        <v>354</v>
      </c>
      <c r="C286" s="1">
        <v>23</v>
      </c>
      <c r="D286" s="6">
        <v>3.8240740740740742E-2</v>
      </c>
      <c r="E286" s="3" t="s">
        <v>16</v>
      </c>
      <c r="F286">
        <f t="shared" ca="1" si="13"/>
        <v>56.224999999999994</v>
      </c>
      <c r="G286" t="s">
        <v>559</v>
      </c>
    </row>
    <row r="287" spans="2:7" x14ac:dyDescent="0.15">
      <c r="B287" s="4" t="s">
        <v>546</v>
      </c>
      <c r="C287" s="1">
        <v>28</v>
      </c>
      <c r="D287" s="6">
        <v>3.9027777777777779E-2</v>
      </c>
      <c r="E287" s="3" t="s">
        <v>16</v>
      </c>
      <c r="F287">
        <f t="shared" ca="1" si="13"/>
        <v>55.420999999999999</v>
      </c>
      <c r="G287" t="s">
        <v>559</v>
      </c>
    </row>
    <row r="288" spans="2:7" x14ac:dyDescent="0.15">
      <c r="B288" s="4" t="s">
        <v>407</v>
      </c>
      <c r="C288" s="1">
        <v>30</v>
      </c>
      <c r="D288" s="6">
        <v>3.9212962962962963E-2</v>
      </c>
      <c r="E288" s="3" t="s">
        <v>16</v>
      </c>
      <c r="F288">
        <f t="shared" ca="1" si="13"/>
        <v>55.231999999999999</v>
      </c>
      <c r="G288" t="s">
        <v>559</v>
      </c>
    </row>
    <row r="289" spans="2:7" x14ac:dyDescent="0.15">
      <c r="B289" s="4" t="s">
        <v>348</v>
      </c>
      <c r="C289" s="1">
        <v>56</v>
      </c>
      <c r="D289" s="6">
        <v>4.4837962962962961E-2</v>
      </c>
      <c r="E289" s="3" t="s">
        <v>16</v>
      </c>
      <c r="F289">
        <f t="shared" ca="1" si="13"/>
        <v>49.485999999999997</v>
      </c>
      <c r="G289" t="s">
        <v>559</v>
      </c>
    </row>
    <row r="290" spans="2:7" x14ac:dyDescent="0.15">
      <c r="B290" s="4" t="s">
        <v>729</v>
      </c>
      <c r="C290" s="1">
        <v>78</v>
      </c>
      <c r="D290" s="6">
        <v>5.3483796296296293E-2</v>
      </c>
      <c r="E290" s="3" t="s">
        <v>16</v>
      </c>
      <c r="F290">
        <f t="shared" ca="1" si="13"/>
        <v>40.655000000000001</v>
      </c>
      <c r="G290" t="s">
        <v>559</v>
      </c>
    </row>
    <row r="291" spans="2:7" x14ac:dyDescent="0.15">
      <c r="B291" s="4" t="s">
        <v>690</v>
      </c>
      <c r="C291" s="1">
        <v>9</v>
      </c>
      <c r="D291" s="6">
        <v>3.3726851851851855E-2</v>
      </c>
      <c r="E291" s="3" t="s">
        <v>5</v>
      </c>
      <c r="F291">
        <f t="shared" ca="1" si="13"/>
        <v>60.835999999999999</v>
      </c>
      <c r="G291" t="s">
        <v>559</v>
      </c>
    </row>
    <row r="292" spans="2:7" x14ac:dyDescent="0.15">
      <c r="B292" s="4" t="s">
        <v>691</v>
      </c>
      <c r="C292" s="1">
        <v>10</v>
      </c>
      <c r="D292" s="6">
        <v>3.394675925925926E-2</v>
      </c>
      <c r="E292" s="3" t="s">
        <v>5</v>
      </c>
      <c r="F292">
        <f t="shared" ca="1" si="13"/>
        <v>60.611999999999995</v>
      </c>
      <c r="G292" t="s">
        <v>559</v>
      </c>
    </row>
    <row r="293" spans="2:7" x14ac:dyDescent="0.15">
      <c r="B293" s="4" t="s">
        <v>424</v>
      </c>
      <c r="C293" s="1">
        <v>59</v>
      </c>
      <c r="D293" s="6">
        <v>4.5474537037037042E-2</v>
      </c>
      <c r="E293" s="3" t="s">
        <v>5</v>
      </c>
      <c r="F293">
        <f t="shared" ca="1" si="13"/>
        <v>48.835999999999999</v>
      </c>
      <c r="G293" t="s">
        <v>800</v>
      </c>
    </row>
    <row r="294" spans="2:7" x14ac:dyDescent="0.15">
      <c r="B294" s="4" t="s">
        <v>723</v>
      </c>
      <c r="C294" s="1">
        <v>72</v>
      </c>
      <c r="D294" s="6">
        <v>5.0254629629629628E-2</v>
      </c>
      <c r="E294" s="3" t="s">
        <v>5</v>
      </c>
      <c r="F294">
        <f t="shared" ca="1" si="13"/>
        <v>43.952999999999996</v>
      </c>
      <c r="G294" t="s">
        <v>559</v>
      </c>
    </row>
    <row r="295" spans="2:7" x14ac:dyDescent="0.15">
      <c r="B295" s="4" t="s">
        <v>181</v>
      </c>
      <c r="C295" s="1">
        <v>14</v>
      </c>
      <c r="D295" s="6">
        <v>3.577546296296296E-2</v>
      </c>
      <c r="E295" s="3" t="s">
        <v>10</v>
      </c>
      <c r="F295">
        <f t="shared" ca="1" si="13"/>
        <v>58.744</v>
      </c>
      <c r="G295" t="s">
        <v>559</v>
      </c>
    </row>
    <row r="296" spans="2:7" x14ac:dyDescent="0.15">
      <c r="B296" s="4" t="s">
        <v>697</v>
      </c>
      <c r="C296" s="1">
        <v>20</v>
      </c>
      <c r="D296" s="6">
        <v>3.7986111111111116E-2</v>
      </c>
      <c r="E296" s="3" t="s">
        <v>10</v>
      </c>
      <c r="F296">
        <f t="shared" ca="1" si="13"/>
        <v>56.485999999999997</v>
      </c>
      <c r="G296" t="s">
        <v>559</v>
      </c>
    </row>
    <row r="297" spans="2:7" x14ac:dyDescent="0.15">
      <c r="B297" s="4" t="s">
        <v>698</v>
      </c>
      <c r="C297" s="1">
        <v>21</v>
      </c>
      <c r="D297" s="6">
        <v>3.8124999999999999E-2</v>
      </c>
      <c r="E297" s="3" t="s">
        <v>10</v>
      </c>
      <c r="F297">
        <f t="shared" ca="1" si="13"/>
        <v>56.344000000000001</v>
      </c>
      <c r="G297" t="s">
        <v>559</v>
      </c>
    </row>
    <row r="298" spans="2:7" x14ac:dyDescent="0.15">
      <c r="B298" s="4" t="s">
        <v>707</v>
      </c>
      <c r="C298" s="1">
        <v>41</v>
      </c>
      <c r="D298" s="6">
        <v>4.0659722222222222E-2</v>
      </c>
      <c r="E298" s="3" t="s">
        <v>10</v>
      </c>
      <c r="F298">
        <f t="shared" ca="1" si="13"/>
        <v>53.753999999999998</v>
      </c>
      <c r="G298" t="s">
        <v>559</v>
      </c>
    </row>
    <row r="299" spans="2:7" x14ac:dyDescent="0.15">
      <c r="B299" s="4" t="s">
        <v>417</v>
      </c>
      <c r="C299" s="1">
        <v>42</v>
      </c>
      <c r="D299" s="6">
        <v>4.0706018518518523E-2</v>
      </c>
      <c r="E299" s="3" t="s">
        <v>10</v>
      </c>
      <c r="F299">
        <f t="shared" ca="1" si="13"/>
        <v>53.707000000000001</v>
      </c>
      <c r="G299" t="s">
        <v>559</v>
      </c>
    </row>
    <row r="300" spans="2:7" x14ac:dyDescent="0.15">
      <c r="B300" s="4" t="s">
        <v>167</v>
      </c>
      <c r="C300" s="1">
        <v>47</v>
      </c>
      <c r="D300" s="6">
        <v>4.1527777777777775E-2</v>
      </c>
      <c r="E300" s="3" t="s">
        <v>10</v>
      </c>
      <c r="F300">
        <f t="shared" ca="1" si="13"/>
        <v>52.867999999999995</v>
      </c>
      <c r="G300" t="s">
        <v>559</v>
      </c>
    </row>
    <row r="301" spans="2:7" x14ac:dyDescent="0.15">
      <c r="B301" s="4" t="s">
        <v>710</v>
      </c>
      <c r="C301" s="1">
        <v>50</v>
      </c>
      <c r="D301" s="6">
        <v>4.2268518518518518E-2</v>
      </c>
      <c r="E301" s="3" t="s">
        <v>10</v>
      </c>
      <c r="F301">
        <f t="shared" ca="1" si="13"/>
        <v>52.110999999999997</v>
      </c>
      <c r="G301" t="s">
        <v>559</v>
      </c>
    </row>
    <row r="302" spans="2:7" x14ac:dyDescent="0.15">
      <c r="B302" s="4" t="s">
        <v>538</v>
      </c>
      <c r="C302" s="1">
        <v>54</v>
      </c>
      <c r="D302" s="6">
        <v>4.2870370370370371E-2</v>
      </c>
      <c r="E302" s="3" t="s">
        <v>10</v>
      </c>
      <c r="F302">
        <f t="shared" ca="1" si="13"/>
        <v>51.495999999999995</v>
      </c>
      <c r="G302" t="s">
        <v>559</v>
      </c>
    </row>
    <row r="303" spans="2:7" x14ac:dyDescent="0.15">
      <c r="B303" s="4" t="s">
        <v>552</v>
      </c>
      <c r="C303" s="1">
        <v>58</v>
      </c>
      <c r="D303" s="6">
        <v>4.5439814814814815E-2</v>
      </c>
      <c r="E303" s="3" t="s">
        <v>10</v>
      </c>
      <c r="F303">
        <f t="shared" ca="1" si="13"/>
        <v>48.872</v>
      </c>
      <c r="G303" t="s">
        <v>559</v>
      </c>
    </row>
    <row r="304" spans="2:7" x14ac:dyDescent="0.15">
      <c r="B304" s="4" t="s">
        <v>715</v>
      </c>
      <c r="C304" s="1">
        <v>62</v>
      </c>
      <c r="D304" s="6">
        <v>4.5995370370370374E-2</v>
      </c>
      <c r="E304" s="3" t="s">
        <v>10</v>
      </c>
      <c r="F304">
        <f t="shared" ca="1" si="13"/>
        <v>48.303999999999995</v>
      </c>
      <c r="G304" t="s">
        <v>559</v>
      </c>
    </row>
    <row r="305" spans="2:7" x14ac:dyDescent="0.15">
      <c r="B305" s="4" t="s">
        <v>720</v>
      </c>
      <c r="C305" s="1">
        <v>68</v>
      </c>
      <c r="D305" s="6">
        <v>4.8483796296296296E-2</v>
      </c>
      <c r="E305" s="3" t="s">
        <v>10</v>
      </c>
      <c r="F305">
        <f t="shared" ca="1" si="13"/>
        <v>45.762</v>
      </c>
      <c r="G305" t="s">
        <v>559</v>
      </c>
    </row>
    <row r="306" spans="2:7" x14ac:dyDescent="0.15">
      <c r="B306" s="4" t="s">
        <v>737</v>
      </c>
      <c r="C306" s="1">
        <v>87</v>
      </c>
      <c r="D306" s="6">
        <v>5.6875000000000002E-2</v>
      </c>
      <c r="E306" s="3" t="s">
        <v>10</v>
      </c>
      <c r="F306">
        <f t="shared" ca="1" si="13"/>
        <v>37.19</v>
      </c>
      <c r="G306" t="s">
        <v>559</v>
      </c>
    </row>
    <row r="307" spans="2:7" x14ac:dyDescent="0.15">
      <c r="B307" s="4" t="s">
        <v>696</v>
      </c>
      <c r="C307" s="1">
        <v>19</v>
      </c>
      <c r="D307" s="6">
        <v>3.7951388888888889E-2</v>
      </c>
      <c r="E307" s="3" t="s">
        <v>14</v>
      </c>
      <c r="F307">
        <f t="shared" ca="1" si="13"/>
        <v>56.521000000000001</v>
      </c>
      <c r="G307" t="s">
        <v>559</v>
      </c>
    </row>
    <row r="308" spans="2:7" x14ac:dyDescent="0.15">
      <c r="B308" s="4" t="s">
        <v>708</v>
      </c>
      <c r="C308" s="1">
        <v>43</v>
      </c>
      <c r="D308" s="6">
        <v>4.0879629629629634E-2</v>
      </c>
      <c r="E308" s="3" t="s">
        <v>14</v>
      </c>
      <c r="F308">
        <f t="shared" ca="1" si="13"/>
        <v>53.53</v>
      </c>
      <c r="G308" t="s">
        <v>559</v>
      </c>
    </row>
    <row r="309" spans="2:7" x14ac:dyDescent="0.15">
      <c r="B309" s="4" t="s">
        <v>352</v>
      </c>
      <c r="C309" s="1">
        <v>79</v>
      </c>
      <c r="D309" s="6">
        <v>5.3495370370370367E-2</v>
      </c>
      <c r="E309" s="3" t="s">
        <v>14</v>
      </c>
      <c r="F309">
        <f t="shared" ca="1" si="13"/>
        <v>40.643000000000001</v>
      </c>
      <c r="G309" t="s">
        <v>559</v>
      </c>
    </row>
    <row r="310" spans="2:7" x14ac:dyDescent="0.15">
      <c r="B310" s="4" t="s">
        <v>733</v>
      </c>
      <c r="C310" s="1">
        <v>83</v>
      </c>
      <c r="D310" s="6">
        <v>5.5543981481481486E-2</v>
      </c>
      <c r="E310" s="3" t="s">
        <v>14</v>
      </c>
      <c r="F310">
        <f t="shared" ca="1" si="13"/>
        <v>38.549999999999997</v>
      </c>
      <c r="G310" t="s">
        <v>559</v>
      </c>
    </row>
    <row r="311" spans="2:7" x14ac:dyDescent="0.15">
      <c r="B311" s="4" t="s">
        <v>741</v>
      </c>
      <c r="C311" s="1">
        <v>93</v>
      </c>
      <c r="D311" s="6">
        <v>6.8831018518518514E-2</v>
      </c>
      <c r="E311" s="3" t="s">
        <v>14</v>
      </c>
      <c r="F311">
        <f t="shared" ca="1" si="13"/>
        <v>24.977</v>
      </c>
      <c r="G311" t="s">
        <v>559</v>
      </c>
    </row>
    <row r="312" spans="2:7" x14ac:dyDescent="0.15">
      <c r="B312" s="4" t="s">
        <v>693</v>
      </c>
      <c r="C312" s="1">
        <v>16</v>
      </c>
      <c r="D312" s="6">
        <v>3.6400462962962961E-2</v>
      </c>
      <c r="E312" s="3" t="s">
        <v>12</v>
      </c>
      <c r="F312">
        <f t="shared" ca="1" si="13"/>
        <v>58.104999999999997</v>
      </c>
      <c r="G312" t="s">
        <v>559</v>
      </c>
    </row>
    <row r="313" spans="2:7" x14ac:dyDescent="0.15">
      <c r="B313" s="4" t="s">
        <v>694</v>
      </c>
      <c r="C313" s="1">
        <v>17</v>
      </c>
      <c r="D313" s="6">
        <v>3.6724537037037035E-2</v>
      </c>
      <c r="E313" s="3" t="s">
        <v>12</v>
      </c>
      <c r="F313">
        <f t="shared" ca="1" si="13"/>
        <v>57.774000000000001</v>
      </c>
      <c r="G313" t="s">
        <v>559</v>
      </c>
    </row>
    <row r="314" spans="2:7" x14ac:dyDescent="0.15">
      <c r="B314" s="4" t="s">
        <v>466</v>
      </c>
      <c r="C314" s="1">
        <v>24</v>
      </c>
      <c r="D314" s="6">
        <v>3.8391203703703698E-2</v>
      </c>
      <c r="E314" s="3" t="s">
        <v>12</v>
      </c>
      <c r="F314">
        <f t="shared" ca="1" si="13"/>
        <v>56.071999999999996</v>
      </c>
      <c r="G314" t="s">
        <v>559</v>
      </c>
    </row>
    <row r="315" spans="2:7" x14ac:dyDescent="0.15">
      <c r="B315" s="4" t="s">
        <v>705</v>
      </c>
      <c r="C315" s="1">
        <v>38</v>
      </c>
      <c r="D315" s="6">
        <v>3.9976851851851854E-2</v>
      </c>
      <c r="E315" s="3" t="s">
        <v>12</v>
      </c>
      <c r="F315">
        <f t="shared" ca="1" si="13"/>
        <v>54.451999999999998</v>
      </c>
      <c r="G315" t="s">
        <v>559</v>
      </c>
    </row>
    <row r="316" spans="2:7" x14ac:dyDescent="0.15">
      <c r="B316" s="4" t="s">
        <v>731</v>
      </c>
      <c r="C316" s="1">
        <v>81</v>
      </c>
      <c r="D316" s="6">
        <v>5.3993055555555558E-2</v>
      </c>
      <c r="E316" s="3" t="s">
        <v>12</v>
      </c>
      <c r="F316">
        <f t="shared" ca="1" si="13"/>
        <v>40.134</v>
      </c>
      <c r="G316" t="s">
        <v>559</v>
      </c>
    </row>
    <row r="317" spans="2:7" x14ac:dyDescent="0.15">
      <c r="B317" s="4" t="s">
        <v>742</v>
      </c>
      <c r="C317" s="1"/>
      <c r="D317" s="6">
        <v>9.555555555555556E-2</v>
      </c>
      <c r="E317" s="3" t="s">
        <v>12</v>
      </c>
      <c r="F317">
        <f t="shared" ca="1" si="13"/>
        <v>-2.323</v>
      </c>
      <c r="G317" t="s">
        <v>559</v>
      </c>
    </row>
    <row r="318" spans="2:7" x14ac:dyDescent="0.15">
      <c r="B318" s="4" t="s">
        <v>717</v>
      </c>
      <c r="C318" s="1">
        <v>65</v>
      </c>
      <c r="D318" s="6">
        <v>4.7372685185185191E-2</v>
      </c>
      <c r="E318" s="3" t="s">
        <v>21</v>
      </c>
      <c r="F318">
        <f t="shared" ca="1" si="13"/>
        <v>46.896999999999998</v>
      </c>
      <c r="G318" t="s">
        <v>559</v>
      </c>
    </row>
    <row r="319" spans="2:7" x14ac:dyDescent="0.15">
      <c r="B319" s="4" t="s">
        <v>721</v>
      </c>
      <c r="C319" s="1">
        <v>69</v>
      </c>
      <c r="D319" s="6">
        <v>4.9629629629629635E-2</v>
      </c>
      <c r="E319" s="3" t="s">
        <v>21</v>
      </c>
      <c r="F319">
        <f t="shared" ca="1" si="13"/>
        <v>44.591999999999999</v>
      </c>
      <c r="G319" t="s">
        <v>559</v>
      </c>
    </row>
    <row r="320" spans="2:7" x14ac:dyDescent="0.15">
      <c r="B320" s="4" t="s">
        <v>61</v>
      </c>
      <c r="C320" s="1">
        <v>51</v>
      </c>
      <c r="D320" s="6">
        <v>4.2349537037037033E-2</v>
      </c>
      <c r="E320" s="3" t="s">
        <v>29</v>
      </c>
      <c r="F320">
        <f t="shared" ca="1" si="13"/>
        <v>52.027999999999999</v>
      </c>
      <c r="G320" t="s">
        <v>559</v>
      </c>
    </row>
    <row r="321" spans="2:7" x14ac:dyDescent="0.15">
      <c r="B321" s="4" t="s">
        <v>88</v>
      </c>
      <c r="C321" s="1">
        <v>71</v>
      </c>
      <c r="D321" s="6">
        <v>5.019675925925926E-2</v>
      </c>
      <c r="E321" s="3" t="s">
        <v>29</v>
      </c>
      <c r="F321">
        <f t="shared" ca="1" si="13"/>
        <v>44.012</v>
      </c>
      <c r="G321" t="s">
        <v>559</v>
      </c>
    </row>
    <row r="322" spans="2:7" x14ac:dyDescent="0.15">
      <c r="B322" s="4" t="s">
        <v>688</v>
      </c>
      <c r="C322" s="1">
        <v>4</v>
      </c>
      <c r="D322" s="6">
        <v>3.1377314814814809E-2</v>
      </c>
      <c r="E322" s="3" t="s">
        <v>27</v>
      </c>
      <c r="F322">
        <f t="shared" ca="1" si="13"/>
        <v>63.235999999999997</v>
      </c>
      <c r="G322" t="s">
        <v>559</v>
      </c>
    </row>
    <row r="323" spans="2:7" x14ac:dyDescent="0.15">
      <c r="B323" s="4" t="s">
        <v>171</v>
      </c>
      <c r="C323" s="1">
        <v>8</v>
      </c>
      <c r="D323" s="6">
        <v>3.3402777777777774E-2</v>
      </c>
      <c r="E323" s="3" t="s">
        <v>27</v>
      </c>
      <c r="F323">
        <f t="shared" ca="1" si="13"/>
        <v>61.166999999999994</v>
      </c>
      <c r="G323" t="s">
        <v>559</v>
      </c>
    </row>
    <row r="324" spans="2:7" x14ac:dyDescent="0.15">
      <c r="B324" s="4" t="s">
        <v>286</v>
      </c>
      <c r="C324" s="1">
        <v>15</v>
      </c>
      <c r="D324" s="6">
        <v>3.6331018518518519E-2</v>
      </c>
      <c r="E324" s="3" t="s">
        <v>27</v>
      </c>
      <c r="F324">
        <f t="shared" ca="1" si="13"/>
        <v>58.175999999999995</v>
      </c>
      <c r="G324" t="s">
        <v>559</v>
      </c>
    </row>
    <row r="325" spans="2:7" x14ac:dyDescent="0.15">
      <c r="B325" s="4" t="s">
        <v>700</v>
      </c>
      <c r="C325" s="1">
        <v>26</v>
      </c>
      <c r="D325" s="6">
        <v>3.8773148148148147E-2</v>
      </c>
      <c r="E325" s="3" t="s">
        <v>27</v>
      </c>
      <c r="F325">
        <f t="shared" ca="1" si="13"/>
        <v>55.681999999999995</v>
      </c>
      <c r="G325" t="s">
        <v>559</v>
      </c>
    </row>
    <row r="326" spans="2:7" x14ac:dyDescent="0.15">
      <c r="B326" s="4" t="s">
        <v>701</v>
      </c>
      <c r="C326" s="1">
        <v>32</v>
      </c>
      <c r="D326" s="6">
        <v>3.9386574074074074E-2</v>
      </c>
      <c r="E326" s="3" t="s">
        <v>27</v>
      </c>
      <c r="F326">
        <f t="shared" ca="1" si="13"/>
        <v>55.055</v>
      </c>
      <c r="G326" t="s">
        <v>559</v>
      </c>
    </row>
    <row r="327" spans="2:7" x14ac:dyDescent="0.15">
      <c r="B327" s="4" t="s">
        <v>356</v>
      </c>
      <c r="C327" s="1">
        <v>61</v>
      </c>
      <c r="D327" s="6">
        <v>4.5798611111111109E-2</v>
      </c>
      <c r="E327" s="3" t="s">
        <v>27</v>
      </c>
      <c r="F327">
        <f t="shared" ca="1" si="13"/>
        <v>48.504999999999995</v>
      </c>
      <c r="G327" t="s">
        <v>559</v>
      </c>
    </row>
    <row r="328" spans="2:7" x14ac:dyDescent="0.15">
      <c r="B328" s="4" t="s">
        <v>718</v>
      </c>
      <c r="C328" s="1">
        <v>66</v>
      </c>
      <c r="D328" s="6">
        <v>4.7754629629629626E-2</v>
      </c>
      <c r="E328" s="3" t="s">
        <v>27</v>
      </c>
      <c r="F328">
        <f t="shared" ca="1" si="13"/>
        <v>46.506999999999998</v>
      </c>
      <c r="G328" t="s">
        <v>559</v>
      </c>
    </row>
    <row r="329" spans="2:7" x14ac:dyDescent="0.15">
      <c r="B329" s="4" t="s">
        <v>719</v>
      </c>
      <c r="C329" s="1">
        <v>67</v>
      </c>
      <c r="D329" s="6">
        <v>4.7939814814814817E-2</v>
      </c>
      <c r="E329" s="3" t="s">
        <v>27</v>
      </c>
      <c r="F329">
        <f t="shared" ca="1" si="13"/>
        <v>46.317999999999998</v>
      </c>
      <c r="G329" t="s">
        <v>559</v>
      </c>
    </row>
    <row r="330" spans="2:7" x14ac:dyDescent="0.15">
      <c r="B330" s="4" t="s">
        <v>725</v>
      </c>
      <c r="C330" s="1">
        <v>74</v>
      </c>
      <c r="D330" s="6">
        <v>5.2835648148148145E-2</v>
      </c>
      <c r="E330" s="3" t="s">
        <v>27</v>
      </c>
      <c r="F330">
        <f t="shared" ca="1" si="13"/>
        <v>41.317</v>
      </c>
      <c r="G330" t="s">
        <v>559</v>
      </c>
    </row>
    <row r="331" spans="2:7" x14ac:dyDescent="0.15">
      <c r="B331" s="4" t="s">
        <v>727</v>
      </c>
      <c r="C331" s="1">
        <v>76</v>
      </c>
      <c r="D331" s="6">
        <v>5.302083333333333E-2</v>
      </c>
      <c r="E331" s="3" t="s">
        <v>27</v>
      </c>
      <c r="F331">
        <f t="shared" ca="1" si="13"/>
        <v>41.126999999999995</v>
      </c>
      <c r="G331" t="s">
        <v>559</v>
      </c>
    </row>
    <row r="332" spans="2:7" x14ac:dyDescent="0.15">
      <c r="B332" s="4" t="s">
        <v>743</v>
      </c>
      <c r="C332" s="1"/>
      <c r="D332" s="3" t="s">
        <v>22</v>
      </c>
      <c r="E332" s="3" t="s">
        <v>27</v>
      </c>
      <c r="F332">
        <v>0</v>
      </c>
      <c r="G332" t="s">
        <v>559</v>
      </c>
    </row>
    <row r="333" spans="2:7" x14ac:dyDescent="0.15">
      <c r="B333" s="4" t="s">
        <v>182</v>
      </c>
      <c r="C333" s="1">
        <v>49</v>
      </c>
      <c r="D333" s="6">
        <v>4.223379629629629E-2</v>
      </c>
      <c r="E333" s="3" t="s">
        <v>15</v>
      </c>
      <c r="F333">
        <f t="shared" ref="F333:F373" ca="1" si="14">ROUNDUP( (VLOOKUP(G333,$K$5:$N$9,2,FALSE) - D333) * 10 / VLOOKUP(G333,$K$5:$N$9,3,FALSE)+50,3)</f>
        <v>52.146000000000001</v>
      </c>
      <c r="G333" t="s">
        <v>559</v>
      </c>
    </row>
    <row r="334" spans="2:7" x14ac:dyDescent="0.15">
      <c r="B334" s="4" t="s">
        <v>339</v>
      </c>
      <c r="C334" s="1">
        <v>25</v>
      </c>
      <c r="D334" s="6">
        <v>3.8402777777777779E-2</v>
      </c>
      <c r="E334" s="3" t="s">
        <v>11</v>
      </c>
      <c r="F334">
        <f t="shared" ca="1" si="14"/>
        <v>56.059999999999995</v>
      </c>
      <c r="G334" t="s">
        <v>559</v>
      </c>
    </row>
    <row r="335" spans="2:7" x14ac:dyDescent="0.15">
      <c r="B335" s="4" t="s">
        <v>177</v>
      </c>
      <c r="C335" s="1">
        <v>31</v>
      </c>
      <c r="D335" s="6">
        <v>3.9351851851851853E-2</v>
      </c>
      <c r="E335" s="3" t="s">
        <v>11</v>
      </c>
      <c r="F335">
        <f t="shared" ca="1" si="14"/>
        <v>55.089999999999996</v>
      </c>
      <c r="G335" t="s">
        <v>559</v>
      </c>
    </row>
    <row r="336" spans="2:7" x14ac:dyDescent="0.15">
      <c r="B336" s="4" t="s">
        <v>711</v>
      </c>
      <c r="C336" s="1">
        <v>52</v>
      </c>
      <c r="D336" s="6">
        <v>4.2708333333333327E-2</v>
      </c>
      <c r="E336" s="3" t="s">
        <v>19</v>
      </c>
      <c r="F336">
        <f t="shared" ca="1" si="14"/>
        <v>51.661999999999999</v>
      </c>
      <c r="G336" t="s">
        <v>559</v>
      </c>
    </row>
    <row r="337" spans="2:7" x14ac:dyDescent="0.15">
      <c r="B337" s="4" t="s">
        <v>724</v>
      </c>
      <c r="C337" s="1">
        <v>73</v>
      </c>
      <c r="D337" s="6">
        <v>5.1469907407407402E-2</v>
      </c>
      <c r="E337" s="3" t="s">
        <v>19</v>
      </c>
      <c r="F337">
        <f t="shared" ca="1" si="14"/>
        <v>42.711999999999996</v>
      </c>
      <c r="G337" t="s">
        <v>559</v>
      </c>
    </row>
    <row r="338" spans="2:7" x14ac:dyDescent="0.15">
      <c r="B338" s="4" t="s">
        <v>730</v>
      </c>
      <c r="C338" s="1">
        <v>80</v>
      </c>
      <c r="D338" s="6">
        <v>5.3530092592592594E-2</v>
      </c>
      <c r="E338" s="3" t="s">
        <v>19</v>
      </c>
      <c r="F338">
        <f t="shared" ca="1" si="14"/>
        <v>40.606999999999999</v>
      </c>
      <c r="G338" t="s">
        <v>559</v>
      </c>
    </row>
    <row r="339" spans="2:7" x14ac:dyDescent="0.15">
      <c r="B339" s="4" t="s">
        <v>740</v>
      </c>
      <c r="C339" s="1">
        <v>92</v>
      </c>
      <c r="D339" s="6">
        <v>6.2557870370370375E-2</v>
      </c>
      <c r="E339" s="3" t="s">
        <v>19</v>
      </c>
      <c r="F339">
        <f t="shared" ca="1" si="14"/>
        <v>31.385000000000002</v>
      </c>
      <c r="G339" t="s">
        <v>559</v>
      </c>
    </row>
    <row r="340" spans="2:7" x14ac:dyDescent="0.15">
      <c r="B340" s="4" t="s">
        <v>739</v>
      </c>
      <c r="C340" s="1">
        <v>91</v>
      </c>
      <c r="D340" s="6">
        <v>6.011574074074074E-2</v>
      </c>
      <c r="E340" s="3" t="s">
        <v>616</v>
      </c>
      <c r="F340">
        <f t="shared" ca="1" si="14"/>
        <v>33.879999999999995</v>
      </c>
      <c r="G340" t="s">
        <v>559</v>
      </c>
    </row>
    <row r="341" spans="2:7" x14ac:dyDescent="0.15">
      <c r="B341" s="4" t="s">
        <v>689</v>
      </c>
      <c r="C341" s="1">
        <v>6</v>
      </c>
      <c r="D341" s="6">
        <v>3.184027777777778E-2</v>
      </c>
      <c r="E341" s="3" t="s">
        <v>7</v>
      </c>
      <c r="F341">
        <f t="shared" ca="1" si="14"/>
        <v>62.763999999999996</v>
      </c>
      <c r="G341" t="s">
        <v>559</v>
      </c>
    </row>
    <row r="342" spans="2:7" x14ac:dyDescent="0.15">
      <c r="B342" s="4" t="s">
        <v>464</v>
      </c>
      <c r="C342" s="1">
        <v>11</v>
      </c>
      <c r="D342" s="6">
        <v>3.5011574074074077E-2</v>
      </c>
      <c r="E342" s="3" t="s">
        <v>7</v>
      </c>
      <c r="F342">
        <f t="shared" ca="1" si="14"/>
        <v>59.524000000000001</v>
      </c>
      <c r="G342" t="s">
        <v>559</v>
      </c>
    </row>
    <row r="343" spans="2:7" x14ac:dyDescent="0.15">
      <c r="B343" s="4" t="s">
        <v>702</v>
      </c>
      <c r="C343" s="1">
        <v>34</v>
      </c>
      <c r="D343" s="6">
        <v>3.9421296296296295E-2</v>
      </c>
      <c r="E343" s="3" t="s">
        <v>7</v>
      </c>
      <c r="F343">
        <f t="shared" ca="1" si="14"/>
        <v>55.018999999999998</v>
      </c>
      <c r="G343" t="s">
        <v>559</v>
      </c>
    </row>
    <row r="344" spans="2:7" x14ac:dyDescent="0.15">
      <c r="B344" s="4" t="s">
        <v>709</v>
      </c>
      <c r="C344" s="1">
        <v>48</v>
      </c>
      <c r="D344" s="6">
        <v>4.2094907407407407E-2</v>
      </c>
      <c r="E344" s="3" t="s">
        <v>7</v>
      </c>
      <c r="F344">
        <f t="shared" ca="1" si="14"/>
        <v>52.287999999999997</v>
      </c>
      <c r="G344" t="s">
        <v>559</v>
      </c>
    </row>
    <row r="345" spans="2:7" x14ac:dyDescent="0.15">
      <c r="B345" s="4" t="s">
        <v>706</v>
      </c>
      <c r="C345" s="1">
        <v>39</v>
      </c>
      <c r="D345" s="6">
        <v>4.0486111111111105E-2</v>
      </c>
      <c r="E345" s="3" t="s">
        <v>554</v>
      </c>
      <c r="F345">
        <f t="shared" ca="1" si="14"/>
        <v>53.931999999999995</v>
      </c>
      <c r="G345" t="s">
        <v>559</v>
      </c>
    </row>
    <row r="346" spans="2:7" x14ac:dyDescent="0.15">
      <c r="B346" s="4" t="s">
        <v>714</v>
      </c>
      <c r="C346" s="1">
        <v>60</v>
      </c>
      <c r="D346" s="6">
        <v>4.5706018518518521E-2</v>
      </c>
      <c r="E346" s="3" t="s">
        <v>554</v>
      </c>
      <c r="F346">
        <f t="shared" ca="1" si="14"/>
        <v>48.599999999999994</v>
      </c>
      <c r="G346" t="s">
        <v>559</v>
      </c>
    </row>
    <row r="347" spans="2:7" x14ac:dyDescent="0.15">
      <c r="B347" s="4" t="s">
        <v>722</v>
      </c>
      <c r="C347" s="1">
        <v>70</v>
      </c>
      <c r="D347" s="6">
        <v>5.0127314814814812E-2</v>
      </c>
      <c r="E347" s="3" t="s">
        <v>554</v>
      </c>
      <c r="F347">
        <f t="shared" ca="1" si="14"/>
        <v>44.082999999999998</v>
      </c>
      <c r="G347" t="s">
        <v>559</v>
      </c>
    </row>
    <row r="348" spans="2:7" x14ac:dyDescent="0.15">
      <c r="B348" s="4" t="s">
        <v>703</v>
      </c>
      <c r="C348" s="1">
        <v>35</v>
      </c>
      <c r="D348" s="6">
        <v>3.9456018518518522E-2</v>
      </c>
      <c r="E348" s="3" t="s">
        <v>615</v>
      </c>
      <c r="F348">
        <f t="shared" ca="1" si="14"/>
        <v>54.983999999999995</v>
      </c>
      <c r="G348" t="s">
        <v>559</v>
      </c>
    </row>
    <row r="349" spans="2:7" x14ac:dyDescent="0.15">
      <c r="B349" s="4" t="s">
        <v>704</v>
      </c>
      <c r="C349" s="1">
        <v>37</v>
      </c>
      <c r="D349" s="6">
        <v>3.9953703703703707E-2</v>
      </c>
      <c r="E349" s="3" t="s">
        <v>615</v>
      </c>
      <c r="F349">
        <f t="shared" ca="1" si="14"/>
        <v>54.475999999999999</v>
      </c>
      <c r="G349" t="s">
        <v>559</v>
      </c>
    </row>
    <row r="350" spans="2:7" x14ac:dyDescent="0.15">
      <c r="B350" s="4" t="s">
        <v>421</v>
      </c>
      <c r="C350" s="1">
        <v>29</v>
      </c>
      <c r="D350" s="6">
        <v>3.9131944444444448E-2</v>
      </c>
      <c r="E350" s="3" t="s">
        <v>683</v>
      </c>
      <c r="F350">
        <f t="shared" ca="1" si="14"/>
        <v>55.314999999999998</v>
      </c>
      <c r="G350" t="s">
        <v>559</v>
      </c>
    </row>
    <row r="351" spans="2:7" x14ac:dyDescent="0.15">
      <c r="B351" s="4" t="s">
        <v>350</v>
      </c>
      <c r="C351" s="1">
        <v>40</v>
      </c>
      <c r="D351" s="6">
        <v>4.0543981481481479E-2</v>
      </c>
      <c r="E351" s="3" t="s">
        <v>683</v>
      </c>
      <c r="F351">
        <f t="shared" ca="1" si="14"/>
        <v>53.872999999999998</v>
      </c>
      <c r="G351" t="s">
        <v>559</v>
      </c>
    </row>
    <row r="352" spans="2:7" x14ac:dyDescent="0.15">
      <c r="B352" s="4" t="s">
        <v>736</v>
      </c>
      <c r="C352" s="1">
        <v>86</v>
      </c>
      <c r="D352" s="6">
        <v>5.5972222222222222E-2</v>
      </c>
      <c r="E352" s="3" t="s">
        <v>242</v>
      </c>
      <c r="F352">
        <f t="shared" ca="1" si="14"/>
        <v>38.113</v>
      </c>
      <c r="G352" t="s">
        <v>559</v>
      </c>
    </row>
    <row r="353" spans="2:7" x14ac:dyDescent="0.15">
      <c r="B353" s="4" t="s">
        <v>483</v>
      </c>
      <c r="C353" s="1">
        <v>12</v>
      </c>
      <c r="D353" s="6">
        <v>3.5219907407407408E-2</v>
      </c>
      <c r="E353" s="3" t="s">
        <v>6</v>
      </c>
      <c r="F353">
        <f t="shared" ca="1" si="14"/>
        <v>59.311</v>
      </c>
      <c r="G353" t="s">
        <v>559</v>
      </c>
    </row>
    <row r="354" spans="2:7" x14ac:dyDescent="0.15">
      <c r="B354" s="4" t="s">
        <v>541</v>
      </c>
      <c r="C354" s="1">
        <v>63</v>
      </c>
      <c r="D354" s="6">
        <v>4.6041666666666668E-2</v>
      </c>
      <c r="E354" s="3" t="s">
        <v>6</v>
      </c>
      <c r="F354">
        <f t="shared" ca="1" si="14"/>
        <v>48.256999999999998</v>
      </c>
      <c r="G354" t="s">
        <v>559</v>
      </c>
    </row>
    <row r="355" spans="2:7" x14ac:dyDescent="0.15">
      <c r="B355" s="4" t="s">
        <v>734</v>
      </c>
      <c r="C355" s="1">
        <v>84</v>
      </c>
      <c r="D355" s="6">
        <v>5.5682870370370369E-2</v>
      </c>
      <c r="E355" s="3" t="s">
        <v>6</v>
      </c>
      <c r="F355">
        <f t="shared" ca="1" si="14"/>
        <v>38.407999999999994</v>
      </c>
      <c r="G355" t="s">
        <v>559</v>
      </c>
    </row>
    <row r="356" spans="2:7" x14ac:dyDescent="0.15">
      <c r="B356" s="4" t="s">
        <v>510</v>
      </c>
      <c r="C356" s="1">
        <v>33</v>
      </c>
      <c r="D356" s="6">
        <v>3.9409722222222221E-2</v>
      </c>
      <c r="E356" s="3" t="s">
        <v>20</v>
      </c>
      <c r="F356">
        <f t="shared" ca="1" si="14"/>
        <v>55.030999999999999</v>
      </c>
      <c r="G356" t="s">
        <v>559</v>
      </c>
    </row>
    <row r="357" spans="2:7" x14ac:dyDescent="0.15">
      <c r="B357" s="4" t="s">
        <v>735</v>
      </c>
      <c r="C357" s="1">
        <v>85</v>
      </c>
      <c r="D357" s="6">
        <v>5.5821759259259258E-2</v>
      </c>
      <c r="E357" s="3" t="s">
        <v>20</v>
      </c>
      <c r="F357">
        <f t="shared" ca="1" si="14"/>
        <v>38.265999999999998</v>
      </c>
      <c r="G357" t="s">
        <v>559</v>
      </c>
    </row>
    <row r="358" spans="2:7" x14ac:dyDescent="0.15">
      <c r="B358" s="4" t="s">
        <v>687</v>
      </c>
      <c r="C358" s="1">
        <v>2</v>
      </c>
      <c r="D358" s="6">
        <v>2.8356481481481483E-2</v>
      </c>
      <c r="E358" s="3" t="s">
        <v>17</v>
      </c>
      <c r="F358">
        <f t="shared" ca="1" si="14"/>
        <v>66.322000000000003</v>
      </c>
      <c r="G358" t="s">
        <v>559</v>
      </c>
    </row>
    <row r="359" spans="2:7" x14ac:dyDescent="0.15">
      <c r="B359" s="4" t="s">
        <v>65</v>
      </c>
      <c r="C359" s="1">
        <v>5</v>
      </c>
      <c r="D359" s="6">
        <v>2.210648148148148E-2</v>
      </c>
      <c r="E359" s="3" t="s">
        <v>9</v>
      </c>
      <c r="F359">
        <f t="shared" ca="1" si="14"/>
        <v>58.559999999999995</v>
      </c>
      <c r="G359" t="s">
        <v>746</v>
      </c>
    </row>
    <row r="360" spans="2:7" x14ac:dyDescent="0.15">
      <c r="B360" s="4" t="s">
        <v>133</v>
      </c>
      <c r="C360" s="1">
        <v>6</v>
      </c>
      <c r="D360" s="6">
        <v>2.2187499999999999E-2</v>
      </c>
      <c r="E360" s="3" t="s">
        <v>9</v>
      </c>
      <c r="F360">
        <f t="shared" ca="1" si="14"/>
        <v>58.486999999999995</v>
      </c>
      <c r="G360" t="s">
        <v>746</v>
      </c>
    </row>
    <row r="361" spans="2:7" x14ac:dyDescent="0.15">
      <c r="B361" s="4" t="s">
        <v>67</v>
      </c>
      <c r="C361" s="1">
        <v>10</v>
      </c>
      <c r="D361" s="6">
        <v>2.4409722222222222E-2</v>
      </c>
      <c r="E361" s="3" t="s">
        <v>9</v>
      </c>
      <c r="F361">
        <f t="shared" ca="1" si="14"/>
        <v>56.461999999999996</v>
      </c>
      <c r="G361" t="s">
        <v>746</v>
      </c>
    </row>
    <row r="362" spans="2:7" x14ac:dyDescent="0.15">
      <c r="B362" s="4" t="s">
        <v>77</v>
      </c>
      <c r="C362" s="1">
        <v>12</v>
      </c>
      <c r="D362" s="6">
        <v>2.5706018518518517E-2</v>
      </c>
      <c r="E362" s="3" t="s">
        <v>9</v>
      </c>
      <c r="F362">
        <f t="shared" ca="1" si="14"/>
        <v>55.280999999999999</v>
      </c>
      <c r="G362" t="s">
        <v>746</v>
      </c>
    </row>
    <row r="363" spans="2:7" x14ac:dyDescent="0.15">
      <c r="B363" s="4" t="s">
        <v>83</v>
      </c>
      <c r="C363" s="1">
        <v>13</v>
      </c>
      <c r="D363" s="6">
        <v>2.5914351851851855E-2</v>
      </c>
      <c r="E363" s="3" t="s">
        <v>9</v>
      </c>
      <c r="F363">
        <f t="shared" ca="1" si="14"/>
        <v>55.091000000000001</v>
      </c>
      <c r="G363" t="s">
        <v>746</v>
      </c>
    </row>
    <row r="364" spans="2:7" x14ac:dyDescent="0.15">
      <c r="B364" s="4" t="s">
        <v>58</v>
      </c>
      <c r="C364" s="1">
        <v>14</v>
      </c>
      <c r="D364" s="6">
        <v>2.6273148148148153E-2</v>
      </c>
      <c r="E364" s="3" t="s">
        <v>9</v>
      </c>
      <c r="F364">
        <f t="shared" ca="1" si="14"/>
        <v>54.763999999999996</v>
      </c>
      <c r="G364" t="s">
        <v>746</v>
      </c>
    </row>
    <row r="365" spans="2:7" x14ac:dyDescent="0.15">
      <c r="B365" s="4" t="s">
        <v>69</v>
      </c>
      <c r="C365" s="1">
        <v>15</v>
      </c>
      <c r="D365" s="6">
        <v>2.6655092592592591E-2</v>
      </c>
      <c r="E365" s="3" t="s">
        <v>9</v>
      </c>
      <c r="F365">
        <f t="shared" ca="1" si="14"/>
        <v>54.415999999999997</v>
      </c>
      <c r="G365" t="s">
        <v>746</v>
      </c>
    </row>
    <row r="366" spans="2:7" x14ac:dyDescent="0.15">
      <c r="B366" s="4" t="s">
        <v>62</v>
      </c>
      <c r="C366" s="1">
        <v>16</v>
      </c>
      <c r="D366" s="6">
        <v>2.6701388888888889E-2</v>
      </c>
      <c r="E366" s="3" t="s">
        <v>9</v>
      </c>
      <c r="F366">
        <f t="shared" ca="1" si="14"/>
        <v>54.373999999999995</v>
      </c>
      <c r="G366" t="s">
        <v>746</v>
      </c>
    </row>
    <row r="367" spans="2:7" x14ac:dyDescent="0.15">
      <c r="B367" s="4" t="s">
        <v>118</v>
      </c>
      <c r="C367" s="1">
        <v>18</v>
      </c>
      <c r="D367" s="6">
        <v>2.7129629629629632E-2</v>
      </c>
      <c r="E367" s="3" t="s">
        <v>9</v>
      </c>
      <c r="F367">
        <f t="shared" ca="1" si="14"/>
        <v>53.983999999999995</v>
      </c>
      <c r="G367" t="s">
        <v>746</v>
      </c>
    </row>
    <row r="368" spans="2:7" x14ac:dyDescent="0.15">
      <c r="B368" s="4" t="s">
        <v>81</v>
      </c>
      <c r="C368" s="1">
        <v>20</v>
      </c>
      <c r="D368" s="6">
        <v>2.7685185185185188E-2</v>
      </c>
      <c r="E368" s="3" t="s">
        <v>9</v>
      </c>
      <c r="F368">
        <f t="shared" ca="1" si="14"/>
        <v>53.477999999999994</v>
      </c>
      <c r="G368" t="s">
        <v>746</v>
      </c>
    </row>
    <row r="369" spans="2:7" x14ac:dyDescent="0.15">
      <c r="B369" s="4" t="s">
        <v>89</v>
      </c>
      <c r="C369" s="1">
        <v>24</v>
      </c>
      <c r="D369" s="6">
        <v>2.9131944444444446E-2</v>
      </c>
      <c r="E369" s="3" t="s">
        <v>9</v>
      </c>
      <c r="F369">
        <f t="shared" ca="1" si="14"/>
        <v>52.16</v>
      </c>
      <c r="G369" t="s">
        <v>746</v>
      </c>
    </row>
    <row r="370" spans="2:7" x14ac:dyDescent="0.15">
      <c r="B370" s="4" t="s">
        <v>72</v>
      </c>
      <c r="C370" s="1">
        <v>25</v>
      </c>
      <c r="D370" s="6">
        <v>3.0335648148148143E-2</v>
      </c>
      <c r="E370" s="3" t="s">
        <v>9</v>
      </c>
      <c r="F370">
        <f t="shared" ca="1" si="14"/>
        <v>51.062999999999995</v>
      </c>
      <c r="G370" t="s">
        <v>746</v>
      </c>
    </row>
    <row r="371" spans="2:7" x14ac:dyDescent="0.15">
      <c r="B371" s="4" t="s">
        <v>135</v>
      </c>
      <c r="C371" s="1">
        <v>32</v>
      </c>
      <c r="D371" s="6">
        <v>4.1203703703703708E-2</v>
      </c>
      <c r="E371" s="3" t="s">
        <v>9</v>
      </c>
      <c r="F371">
        <f t="shared" ca="1" si="14"/>
        <v>41.161999999999999</v>
      </c>
      <c r="G371" t="s">
        <v>746</v>
      </c>
    </row>
    <row r="372" spans="2:7" x14ac:dyDescent="0.15">
      <c r="B372" s="4" t="s">
        <v>66</v>
      </c>
      <c r="C372" s="1">
        <v>33</v>
      </c>
      <c r="D372" s="6">
        <v>4.2141203703703702E-2</v>
      </c>
      <c r="E372" s="3" t="s">
        <v>9</v>
      </c>
      <c r="F372">
        <f t="shared" ca="1" si="14"/>
        <v>40.308</v>
      </c>
      <c r="G372" t="s">
        <v>746</v>
      </c>
    </row>
    <row r="373" spans="2:7" x14ac:dyDescent="0.15">
      <c r="B373" s="4" t="s">
        <v>78</v>
      </c>
      <c r="C373" s="1">
        <v>37</v>
      </c>
      <c r="D373" s="6">
        <v>5.9791666666666667E-2</v>
      </c>
      <c r="E373" s="3" t="s">
        <v>9</v>
      </c>
      <c r="F373">
        <f t="shared" ca="1" si="14"/>
        <v>24.227</v>
      </c>
      <c r="G373" t="s">
        <v>746</v>
      </c>
    </row>
    <row r="374" spans="2:7" x14ac:dyDescent="0.15">
      <c r="B374" s="4" t="s">
        <v>91</v>
      </c>
      <c r="C374" s="1"/>
      <c r="D374" s="3" t="s">
        <v>22</v>
      </c>
      <c r="E374" s="3" t="s">
        <v>9</v>
      </c>
      <c r="F374">
        <v>0</v>
      </c>
      <c r="G374" t="s">
        <v>746</v>
      </c>
    </row>
    <row r="375" spans="2:7" x14ac:dyDescent="0.15">
      <c r="B375" s="4" t="s">
        <v>747</v>
      </c>
      <c r="C375" s="1">
        <v>1</v>
      </c>
      <c r="D375" s="6">
        <v>1.7928240740740741E-2</v>
      </c>
      <c r="E375" s="3" t="s">
        <v>8</v>
      </c>
      <c r="F375">
        <f t="shared" ref="F375:F384" ca="1" si="15">ROUNDUP( (VLOOKUP(G375,$K$5:$N$9,2,FALSE) - D375) * 10 / VLOOKUP(G375,$K$5:$N$9,3,FALSE)+50,3)</f>
        <v>62.366999999999997</v>
      </c>
      <c r="G375" t="s">
        <v>746</v>
      </c>
    </row>
    <row r="376" spans="2:7" x14ac:dyDescent="0.15">
      <c r="B376" s="4" t="s">
        <v>748</v>
      </c>
      <c r="C376" s="1">
        <v>1</v>
      </c>
      <c r="D376" s="6">
        <v>1.7928240740740741E-2</v>
      </c>
      <c r="E376" s="3" t="s">
        <v>8</v>
      </c>
      <c r="F376">
        <f t="shared" ca="1" si="15"/>
        <v>62.366999999999997</v>
      </c>
      <c r="G376" t="s">
        <v>746</v>
      </c>
    </row>
    <row r="377" spans="2:7" x14ac:dyDescent="0.15">
      <c r="B377" s="4" t="s">
        <v>751</v>
      </c>
      <c r="C377" s="1">
        <v>9</v>
      </c>
      <c r="D377" s="6">
        <v>2.4247685185185181E-2</v>
      </c>
      <c r="E377" s="3" t="s">
        <v>8</v>
      </c>
      <c r="F377">
        <f t="shared" ca="1" si="15"/>
        <v>56.61</v>
      </c>
      <c r="G377" t="s">
        <v>746</v>
      </c>
    </row>
    <row r="378" spans="2:7" x14ac:dyDescent="0.15">
      <c r="B378" s="4" t="s">
        <v>753</v>
      </c>
      <c r="C378" s="1">
        <v>17</v>
      </c>
      <c r="D378" s="6">
        <v>2.6759259259259257E-2</v>
      </c>
      <c r="E378" s="3" t="s">
        <v>8</v>
      </c>
      <c r="F378">
        <f t="shared" ca="1" si="15"/>
        <v>54.321999999999996</v>
      </c>
      <c r="G378" t="s">
        <v>746</v>
      </c>
    </row>
    <row r="379" spans="2:7" x14ac:dyDescent="0.15">
      <c r="B379" s="4" t="s">
        <v>754</v>
      </c>
      <c r="C379" s="1">
        <v>19</v>
      </c>
      <c r="D379" s="6">
        <v>2.7673611111111111E-2</v>
      </c>
      <c r="E379" s="3" t="s">
        <v>8</v>
      </c>
      <c r="F379">
        <f t="shared" ca="1" si="15"/>
        <v>53.488999999999997</v>
      </c>
      <c r="G379" t="s">
        <v>746</v>
      </c>
    </row>
    <row r="380" spans="2:7" x14ac:dyDescent="0.15">
      <c r="B380" s="4" t="s">
        <v>757</v>
      </c>
      <c r="C380" s="1">
        <v>23</v>
      </c>
      <c r="D380" s="6">
        <v>2.8946759259259255E-2</v>
      </c>
      <c r="E380" s="3" t="s">
        <v>8</v>
      </c>
      <c r="F380">
        <f t="shared" ca="1" si="15"/>
        <v>52.329000000000001</v>
      </c>
      <c r="G380" t="s">
        <v>746</v>
      </c>
    </row>
    <row r="381" spans="2:7" x14ac:dyDescent="0.15">
      <c r="B381" s="4" t="s">
        <v>762</v>
      </c>
      <c r="C381" s="1">
        <v>30</v>
      </c>
      <c r="D381" s="6">
        <v>3.6701388888888888E-2</v>
      </c>
      <c r="E381" s="3" t="s">
        <v>8</v>
      </c>
      <c r="F381">
        <f t="shared" ca="1" si="15"/>
        <v>45.263999999999996</v>
      </c>
      <c r="G381" t="s">
        <v>746</v>
      </c>
    </row>
    <row r="382" spans="2:7" x14ac:dyDescent="0.15">
      <c r="B382" s="4" t="s">
        <v>750</v>
      </c>
      <c r="C382" s="1">
        <v>8</v>
      </c>
      <c r="D382" s="6">
        <v>2.3854166666666666E-2</v>
      </c>
      <c r="E382" s="3" t="s">
        <v>5</v>
      </c>
      <c r="F382">
        <f t="shared" ca="1" si="15"/>
        <v>56.967999999999996</v>
      </c>
      <c r="G382" t="s">
        <v>746</v>
      </c>
    </row>
    <row r="383" spans="2:7" x14ac:dyDescent="0.15">
      <c r="B383" s="4" t="s">
        <v>749</v>
      </c>
      <c r="C383" s="1">
        <v>7</v>
      </c>
      <c r="D383" s="6">
        <v>2.2962962962962966E-2</v>
      </c>
      <c r="E383" s="3" t="s">
        <v>745</v>
      </c>
      <c r="F383">
        <f t="shared" ca="1" si="15"/>
        <v>57.78</v>
      </c>
      <c r="G383" t="s">
        <v>746</v>
      </c>
    </row>
    <row r="384" spans="2:7" x14ac:dyDescent="0.15">
      <c r="B384" s="4" t="s">
        <v>765</v>
      </c>
      <c r="C384" s="1">
        <v>38</v>
      </c>
      <c r="D384" s="6">
        <v>6.7777777777777784E-2</v>
      </c>
      <c r="E384" s="3" t="s">
        <v>14</v>
      </c>
      <c r="F384">
        <f t="shared" ca="1" si="15"/>
        <v>16.952000000000002</v>
      </c>
      <c r="G384" t="s">
        <v>746</v>
      </c>
    </row>
    <row r="385" spans="2:7" x14ac:dyDescent="0.15">
      <c r="B385" s="4" t="s">
        <v>766</v>
      </c>
      <c r="C385" s="1"/>
      <c r="D385" s="3" t="s">
        <v>22</v>
      </c>
      <c r="E385" s="3" t="s">
        <v>4</v>
      </c>
      <c r="F385">
        <v>0</v>
      </c>
      <c r="G385" t="s">
        <v>746</v>
      </c>
    </row>
    <row r="386" spans="2:7" x14ac:dyDescent="0.15">
      <c r="B386" s="4" t="s">
        <v>756</v>
      </c>
      <c r="C386" s="1">
        <v>22</v>
      </c>
      <c r="D386" s="6">
        <v>2.8321759259259258E-2</v>
      </c>
      <c r="E386" s="3" t="s">
        <v>21</v>
      </c>
      <c r="F386">
        <f t="shared" ref="F386:F396" ca="1" si="16">ROUNDUP( (VLOOKUP(G386,$K$5:$N$9,2,FALSE) - D386) * 10 / VLOOKUP(G386,$K$5:$N$9,3,FALSE)+50,3)</f>
        <v>52.897999999999996</v>
      </c>
      <c r="G386" t="s">
        <v>746</v>
      </c>
    </row>
    <row r="387" spans="2:7" x14ac:dyDescent="0.15">
      <c r="B387" s="4" t="s">
        <v>86</v>
      </c>
      <c r="C387" s="1">
        <v>31</v>
      </c>
      <c r="D387" s="6">
        <v>3.9814814814814817E-2</v>
      </c>
      <c r="E387" s="3" t="s">
        <v>29</v>
      </c>
      <c r="F387">
        <f t="shared" ca="1" si="16"/>
        <v>42.427</v>
      </c>
      <c r="G387" t="s">
        <v>746</v>
      </c>
    </row>
    <row r="388" spans="2:7" x14ac:dyDescent="0.15">
      <c r="B388" s="4" t="s">
        <v>105</v>
      </c>
      <c r="C388" s="1">
        <v>36</v>
      </c>
      <c r="D388" s="6">
        <v>4.927083333333334E-2</v>
      </c>
      <c r="E388" s="3" t="s">
        <v>29</v>
      </c>
      <c r="F388">
        <f t="shared" ca="1" si="16"/>
        <v>33.811999999999998</v>
      </c>
      <c r="G388" t="s">
        <v>746</v>
      </c>
    </row>
    <row r="389" spans="2:7" x14ac:dyDescent="0.15">
      <c r="B389" s="4" t="s">
        <v>543</v>
      </c>
      <c r="C389" s="1">
        <v>4</v>
      </c>
      <c r="D389" s="6">
        <v>2.179398148148148E-2</v>
      </c>
      <c r="E389" s="3" t="s">
        <v>11</v>
      </c>
      <c r="F389">
        <f t="shared" ca="1" si="16"/>
        <v>58.844999999999999</v>
      </c>
      <c r="G389" t="s">
        <v>746</v>
      </c>
    </row>
    <row r="390" spans="2:7" x14ac:dyDescent="0.15">
      <c r="B390" s="4" t="s">
        <v>764</v>
      </c>
      <c r="C390" s="1">
        <v>35</v>
      </c>
      <c r="D390" s="6">
        <v>4.9155092592592597E-2</v>
      </c>
      <c r="E390" s="3" t="s">
        <v>616</v>
      </c>
      <c r="F390">
        <f t="shared" ca="1" si="16"/>
        <v>33.917999999999999</v>
      </c>
      <c r="G390" t="s">
        <v>746</v>
      </c>
    </row>
    <row r="391" spans="2:7" x14ac:dyDescent="0.15">
      <c r="B391" s="4" t="s">
        <v>752</v>
      </c>
      <c r="C391" s="1">
        <v>11</v>
      </c>
      <c r="D391" s="6">
        <v>2.5150462962962961E-2</v>
      </c>
      <c r="E391" s="3" t="s">
        <v>7</v>
      </c>
      <c r="F391">
        <f t="shared" ca="1" si="16"/>
        <v>55.786999999999999</v>
      </c>
      <c r="G391" t="s">
        <v>746</v>
      </c>
    </row>
    <row r="392" spans="2:7" x14ac:dyDescent="0.15">
      <c r="B392" s="4" t="s">
        <v>758</v>
      </c>
      <c r="C392" s="1">
        <v>26</v>
      </c>
      <c r="D392" s="6">
        <v>3.2233796296296295E-2</v>
      </c>
      <c r="E392" s="3" t="s">
        <v>7</v>
      </c>
      <c r="F392">
        <f t="shared" ca="1" si="16"/>
        <v>49.333999999999996</v>
      </c>
      <c r="G392" t="s">
        <v>746</v>
      </c>
    </row>
    <row r="393" spans="2:7" x14ac:dyDescent="0.15">
      <c r="B393" s="4" t="s">
        <v>759</v>
      </c>
      <c r="C393" s="1">
        <v>27</v>
      </c>
      <c r="D393" s="6">
        <v>3.5277777777777776E-2</v>
      </c>
      <c r="E393" s="3" t="s">
        <v>7</v>
      </c>
      <c r="F393">
        <f t="shared" ca="1" si="16"/>
        <v>46.561</v>
      </c>
      <c r="G393" t="s">
        <v>746</v>
      </c>
    </row>
    <row r="394" spans="2:7" x14ac:dyDescent="0.15">
      <c r="B394" s="4" t="s">
        <v>760</v>
      </c>
      <c r="C394" s="1">
        <v>28</v>
      </c>
      <c r="D394" s="6">
        <v>3.5578703703703703E-2</v>
      </c>
      <c r="E394" s="3" t="s">
        <v>7</v>
      </c>
      <c r="F394">
        <f t="shared" ca="1" si="16"/>
        <v>46.286999999999999</v>
      </c>
      <c r="G394" t="s">
        <v>746</v>
      </c>
    </row>
    <row r="395" spans="2:7" x14ac:dyDescent="0.15">
      <c r="B395" s="4" t="s">
        <v>761</v>
      </c>
      <c r="C395" s="1">
        <v>29</v>
      </c>
      <c r="D395" s="6">
        <v>3.6655092592592593E-2</v>
      </c>
      <c r="E395" s="3" t="s">
        <v>7</v>
      </c>
      <c r="F395">
        <f t="shared" ca="1" si="16"/>
        <v>45.305999999999997</v>
      </c>
      <c r="G395" t="s">
        <v>746</v>
      </c>
    </row>
    <row r="396" spans="2:7" x14ac:dyDescent="0.15">
      <c r="B396" s="4" t="s">
        <v>763</v>
      </c>
      <c r="C396" s="1">
        <v>34</v>
      </c>
      <c r="D396" s="6">
        <v>4.4467592592592593E-2</v>
      </c>
      <c r="E396" s="3" t="s">
        <v>7</v>
      </c>
      <c r="F396">
        <f t="shared" ca="1" si="16"/>
        <v>38.187999999999995</v>
      </c>
      <c r="G396" t="s">
        <v>746</v>
      </c>
    </row>
    <row r="397" spans="2:7" x14ac:dyDescent="0.15">
      <c r="B397" s="4" t="s">
        <v>767</v>
      </c>
      <c r="C397" s="1"/>
      <c r="D397" s="3" t="s">
        <v>22</v>
      </c>
      <c r="E397" s="3" t="s">
        <v>7</v>
      </c>
      <c r="F397">
        <v>0</v>
      </c>
      <c r="G397" t="s">
        <v>746</v>
      </c>
    </row>
    <row r="398" spans="2:7" x14ac:dyDescent="0.15">
      <c r="B398" s="4" t="s">
        <v>755</v>
      </c>
      <c r="C398" s="1">
        <v>21</v>
      </c>
      <c r="D398" s="6">
        <v>2.7777777777777776E-2</v>
      </c>
      <c r="E398" s="3" t="s">
        <v>242</v>
      </c>
      <c r="F398">
        <f ca="1">ROUNDUP( (VLOOKUP(G398,$K$5:$N$9,2,FALSE) - D398) * 10 / VLOOKUP(G398,$K$5:$N$9,3,FALSE)+50,3)</f>
        <v>53.393999999999998</v>
      </c>
      <c r="G398" t="s">
        <v>746</v>
      </c>
    </row>
  </sheetData>
  <sortState ref="B6:G75">
    <sortCondition ref="D6:D75"/>
  </sortState>
  <phoneticPr fontId="3"/>
  <hyperlinks>
    <hyperlink ref="B99" r:id="rId1" display="https://mulka2.com/lapcenter/lapcombat2/runner.jsp?event=4823&amp;file=1&amp;runner=75"/>
    <hyperlink ref="B85" r:id="rId2" display="https://mulka2.com/lapcenter/lapcombat2/runner.jsp?event=4823&amp;file=1&amp;runner=76"/>
    <hyperlink ref="B163" r:id="rId3" display="https://mulka2.com/lapcenter/lapcombat2/runner.jsp?event=4823&amp;file=1&amp;runner=77"/>
    <hyperlink ref="B147" r:id="rId4" display="https://mulka2.com/lapcenter/lapcombat2/runner.jsp?event=4823&amp;file=1&amp;runner=78"/>
    <hyperlink ref="B127" r:id="rId5" display="https://mulka2.com/lapcenter/lapcombat2/runner.jsp?event=4823&amp;file=1&amp;runner=79"/>
    <hyperlink ref="B80" r:id="rId6" display="https://mulka2.com/lapcenter/lapcombat2/runner.jsp?event=4823&amp;file=1&amp;runner=80"/>
    <hyperlink ref="B118" r:id="rId7" display="https://mulka2.com/lapcenter/lapcombat2/runner.jsp?event=4823&amp;file=1&amp;runner=81"/>
    <hyperlink ref="B86" r:id="rId8" display="https://mulka2.com/lapcenter/lapcombat2/runner.jsp?event=4823&amp;file=1&amp;runner=82"/>
    <hyperlink ref="B169" r:id="rId9" display="https://mulka2.com/lapcenter/lapcombat2/runner.jsp?event=4823&amp;file=1&amp;runner=83"/>
    <hyperlink ref="B87" r:id="rId10" display="https://mulka2.com/lapcenter/lapcombat2/runner.jsp?event=4823&amp;file=1&amp;runner=84"/>
    <hyperlink ref="B134" r:id="rId11" display="https://mulka2.com/lapcenter/lapcombat2/runner.jsp?event=4823&amp;file=1&amp;runner=85"/>
    <hyperlink ref="B88" r:id="rId12" display="https://mulka2.com/lapcenter/lapcombat2/runner.jsp?event=4823&amp;file=1&amp;runner=86"/>
    <hyperlink ref="B153" r:id="rId13" display="https://mulka2.com/lapcenter/lapcombat2/runner.jsp?event=4823&amp;file=1&amp;runner=87"/>
    <hyperlink ref="B100" r:id="rId14" display="https://mulka2.com/lapcenter/lapcombat2/runner.jsp?event=4823&amp;file=1&amp;runner=88"/>
    <hyperlink ref="B150" r:id="rId15" display="https://mulka2.com/lapcenter/lapcombat2/runner.jsp?event=4823&amp;file=1&amp;runner=89"/>
    <hyperlink ref="B101" r:id="rId16" display="https://mulka2.com/lapcenter/lapcombat2/runner.jsp?event=4823&amp;file=1&amp;runner=90"/>
    <hyperlink ref="B89" r:id="rId17" display="https://mulka2.com/lapcenter/lapcombat2/runner.jsp?event=4823&amp;file=1&amp;runner=91"/>
    <hyperlink ref="B90" r:id="rId18" display="https://mulka2.com/lapcenter/lapcombat2/runner.jsp?event=4823&amp;file=1&amp;runner=92"/>
    <hyperlink ref="B91" r:id="rId19" display="https://mulka2.com/lapcenter/lapcombat2/runner.jsp?event=4823&amp;file=1&amp;runner=93"/>
    <hyperlink ref="B148" r:id="rId20" display="https://mulka2.com/lapcenter/lapcombat2/runner.jsp?event=4823&amp;file=1&amp;runner=94"/>
    <hyperlink ref="B119" r:id="rId21" display="https://mulka2.com/lapcenter/lapcombat2/runner.jsp?event=4823&amp;file=1&amp;runner=95"/>
    <hyperlink ref="B92" r:id="rId22" display="https://mulka2.com/lapcenter/lapcombat2/runner.jsp?event=4823&amp;file=1&amp;runner=96"/>
    <hyperlink ref="B106" r:id="rId23" display="https://mulka2.com/lapcenter/lapcombat2/runner.jsp?event=4823&amp;file=1&amp;runner=97"/>
    <hyperlink ref="B115" r:id="rId24" display="https://mulka2.com/lapcenter/lapcombat2/runner.jsp?event=4823&amp;file=1&amp;runner=98"/>
    <hyperlink ref="B161" r:id="rId25" display="https://mulka2.com/lapcenter/lapcombat2/runner.jsp?event=4823&amp;file=1&amp;runner=99"/>
    <hyperlink ref="B120" r:id="rId26" display="https://mulka2.com/lapcenter/lapcombat2/runner.jsp?event=4823&amp;file=1&amp;runner=100"/>
    <hyperlink ref="B76" r:id="rId27" display="https://mulka2.com/lapcenter/lapcombat2/runner.jsp?event=4823&amp;file=1&amp;runner=101"/>
    <hyperlink ref="B93" r:id="rId28" display="https://mulka2.com/lapcenter/lapcombat2/runner.jsp?event=4823&amp;file=1&amp;runner=102"/>
    <hyperlink ref="B135" r:id="rId29" display="https://mulka2.com/lapcenter/lapcombat2/runner.jsp?event=4823&amp;file=1&amp;runner=103"/>
    <hyperlink ref="B154" r:id="rId30" display="https://mulka2.com/lapcenter/lapcombat2/runner.jsp?event=4823&amp;file=1&amp;runner=104"/>
    <hyperlink ref="B94" r:id="rId31" display="https://mulka2.com/lapcenter/lapcombat2/runner.jsp?event=4823&amp;file=1&amp;runner=105"/>
    <hyperlink ref="B123" r:id="rId32" display="https://mulka2.com/lapcenter/lapcombat2/runner.jsp?event=4823&amp;file=1&amp;runner=106"/>
    <hyperlink ref="B136" r:id="rId33" display="https://mulka2.com/lapcenter/lapcombat2/runner.jsp?event=4823&amp;file=1&amp;runner=107"/>
    <hyperlink ref="B77" r:id="rId34" display="https://mulka2.com/lapcenter/lapcombat2/runner.jsp?event=4823&amp;file=1&amp;runner=108"/>
    <hyperlink ref="B116" r:id="rId35" display="https://mulka2.com/lapcenter/lapcombat2/runner.jsp?event=4823&amp;file=1&amp;runner=110"/>
    <hyperlink ref="B164" r:id="rId36" display="https://mulka2.com/lapcenter/lapcombat2/runner.jsp?event=4823&amp;file=1&amp;runner=109"/>
    <hyperlink ref="B128" r:id="rId37" display="https://mulka2.com/lapcenter/lapcombat2/runner.jsp?event=4823&amp;file=1&amp;runner=111"/>
    <hyperlink ref="B137" r:id="rId38" display="https://mulka2.com/lapcenter/lapcombat2/runner.jsp?event=4823&amp;file=1&amp;runner=112"/>
    <hyperlink ref="B102" r:id="rId39" display="https://mulka2.com/lapcenter/lapcombat2/runner.jsp?event=4823&amp;file=1&amp;runner=113"/>
    <hyperlink ref="B107" r:id="rId40" display="https://mulka2.com/lapcenter/lapcombat2/runner.jsp?event=4823&amp;file=1&amp;runner=114"/>
    <hyperlink ref="B149" r:id="rId41" display="https://mulka2.com/lapcenter/lapcombat2/runner.jsp?event=4823&amp;file=1&amp;runner=115"/>
    <hyperlink ref="B95" r:id="rId42" display="https://mulka2.com/lapcenter/lapcombat2/runner.jsp?event=4823&amp;file=1&amp;runner=116"/>
    <hyperlink ref="B138" r:id="rId43" display="https://mulka2.com/lapcenter/lapcombat2/runner.jsp?event=4823&amp;file=1&amp;runner=117"/>
    <hyperlink ref="B121" r:id="rId44" display="https://mulka2.com/lapcenter/lapcombat2/runner.jsp?event=4823&amp;file=1&amp;runner=118"/>
    <hyperlink ref="B159" r:id="rId45" display="https://mulka2.com/lapcenter/lapcombat2/runner.jsp?event=4823&amp;file=1&amp;runner=119"/>
    <hyperlink ref="B139" r:id="rId46" display="https://mulka2.com/lapcenter/lapcombat2/runner.jsp?event=4823&amp;file=1&amp;runner=120"/>
    <hyperlink ref="B155" r:id="rId47" display="https://mulka2.com/lapcenter/lapcombat2/runner.jsp?event=4823&amp;file=1&amp;runner=121"/>
    <hyperlink ref="B108" r:id="rId48" display="https://mulka2.com/lapcenter/lapcombat2/runner.jsp?event=4823&amp;file=1&amp;runner=122"/>
    <hyperlink ref="B129" r:id="rId49" display="https://mulka2.com/lapcenter/lapcombat2/runner.jsp?event=4823&amp;file=1&amp;runner=123"/>
    <hyperlink ref="B103" r:id="rId50" display="https://mulka2.com/lapcenter/lapcombat2/runner.jsp?event=4823&amp;file=1&amp;runner=124"/>
    <hyperlink ref="B124" r:id="rId51" display="https://mulka2.com/lapcenter/lapcombat2/runner.jsp?event=4823&amp;file=1&amp;runner=125"/>
    <hyperlink ref="B81" r:id="rId52" display="https://mulka2.com/lapcenter/lapcombat2/runner.jsp?event=4823&amp;file=1&amp;runner=126"/>
    <hyperlink ref="B162" r:id="rId53" display="https://mulka2.com/lapcenter/lapcombat2/runner.jsp?event=4823&amp;file=1&amp;runner=127"/>
    <hyperlink ref="B170" r:id="rId54" display="https://mulka2.com/lapcenter/lapcombat2/runner.jsp?event=4823&amp;file=1&amp;runner=128"/>
    <hyperlink ref="B130" r:id="rId55" display="https://mulka2.com/lapcenter/lapcombat2/runner.jsp?event=4823&amp;file=1&amp;runner=129"/>
    <hyperlink ref="B131" r:id="rId56" display="https://mulka2.com/lapcenter/lapcombat2/runner.jsp?event=4823&amp;file=1&amp;runner=130"/>
    <hyperlink ref="B146" r:id="rId57" display="https://mulka2.com/lapcenter/lapcombat2/runner.jsp?event=4823&amp;file=1&amp;runner=131"/>
    <hyperlink ref="B156" r:id="rId58" display="https://mulka2.com/lapcenter/lapcombat2/runner.jsp?event=4823&amp;file=1&amp;runner=132"/>
    <hyperlink ref="B117" r:id="rId59" display="https://mulka2.com/lapcenter/lapcombat2/runner.jsp?event=4823&amp;file=1&amp;runner=133"/>
    <hyperlink ref="B109" r:id="rId60" display="https://mulka2.com/lapcenter/lapcombat2/runner.jsp?event=4823&amp;file=1&amp;runner=134"/>
    <hyperlink ref="B104" r:id="rId61" display="https://mulka2.com/lapcenter/lapcombat2/runner.jsp?event=4823&amp;file=1&amp;runner=135"/>
    <hyperlink ref="B160" r:id="rId62" display="https://mulka2.com/lapcenter/lapcombat2/runner.jsp?event=4823&amp;file=1&amp;runner=136"/>
    <hyperlink ref="B140" r:id="rId63" display="https://mulka2.com/lapcenter/lapcombat2/runner.jsp?event=4823&amp;file=1&amp;runner=137"/>
    <hyperlink ref="B141" r:id="rId64" display="https://mulka2.com/lapcenter/lapcombat2/runner.jsp?event=4823&amp;file=1&amp;runner=138"/>
    <hyperlink ref="B84" r:id="rId65" display="https://mulka2.com/lapcenter/lapcombat2/runner.jsp?event=4823&amp;file=1&amp;runner=139"/>
    <hyperlink ref="B165" r:id="rId66" display="https://mulka2.com/lapcenter/lapcombat2/runner.jsp?event=4823&amp;file=1&amp;runner=140"/>
    <hyperlink ref="B78" r:id="rId67" display="https://mulka2.com/lapcenter/lapcombat2/runner.jsp?event=4823&amp;file=1&amp;runner=141"/>
    <hyperlink ref="B96" r:id="rId68" display="https://mulka2.com/lapcenter/lapcombat2/runner.jsp?event=4823&amp;file=1&amp;runner=142"/>
    <hyperlink ref="B151" r:id="rId69" display="https://mulka2.com/lapcenter/lapcombat2/runner.jsp?event=4823&amp;file=1&amp;runner=143"/>
    <hyperlink ref="B168" r:id="rId70" display="https://mulka2.com/lapcenter/lapcombat2/runner.jsp?event=4823&amp;file=1&amp;runner=144"/>
    <hyperlink ref="B122" r:id="rId71" display="https://mulka2.com/lapcenter/lapcombat2/runner.jsp?event=4823&amp;file=1&amp;runner=145"/>
    <hyperlink ref="B132" r:id="rId72" display="https://mulka2.com/lapcenter/lapcombat2/runner.jsp?event=4823&amp;file=1&amp;runner=146"/>
    <hyperlink ref="B82" r:id="rId73" display="https://mulka2.com/lapcenter/lapcombat2/runner.jsp?event=4823&amp;file=1&amp;runner=147"/>
    <hyperlink ref="B113" r:id="rId74" display="https://mulka2.com/lapcenter/lapcombat2/runner.jsp?event=4823&amp;file=1&amp;runner=148"/>
    <hyperlink ref="B114" r:id="rId75" display="https://mulka2.com/lapcenter/lapcombat2/runner.jsp?event=4823&amp;file=1&amp;runner=149"/>
    <hyperlink ref="B97" r:id="rId76" display="https://mulka2.com/lapcenter/lapcombat2/runner.jsp?event=4823&amp;file=1&amp;runner=150"/>
    <hyperlink ref="B125" r:id="rId77" display="https://mulka2.com/lapcenter/lapcombat2/runner.jsp?event=4823&amp;file=1&amp;runner=151"/>
    <hyperlink ref="B110" r:id="rId78" display="https://mulka2.com/lapcenter/lapcombat2/runner.jsp?event=4823&amp;file=1&amp;runner=152"/>
    <hyperlink ref="B157" r:id="rId79" display="https://mulka2.com/lapcenter/lapcombat2/runner.jsp?event=4823&amp;file=1&amp;runner=153"/>
    <hyperlink ref="B111" r:id="rId80" display="https://mulka2.com/lapcenter/lapcombat2/runner.jsp?event=4823&amp;file=1&amp;runner=154"/>
    <hyperlink ref="B142" r:id="rId81" display="https://mulka2.com/lapcenter/lapcombat2/runner.jsp?event=4823&amp;file=1&amp;runner=155"/>
    <hyperlink ref="B79" r:id="rId82" display="https://mulka2.com/lapcenter/lapcombat2/runner.jsp?event=4823&amp;file=1&amp;runner=156"/>
    <hyperlink ref="B166" r:id="rId83" display="https://mulka2.com/lapcenter/lapcombat2/runner.jsp?event=4823&amp;file=1&amp;runner=157"/>
    <hyperlink ref="B98" r:id="rId84" display="https://mulka2.com/lapcenter/lapcombat2/runner.jsp?event=4823&amp;file=1&amp;runner=158"/>
    <hyperlink ref="B126" r:id="rId85" display="https://mulka2.com/lapcenter/lapcombat2/runner.jsp?event=4823&amp;file=1&amp;runner=159"/>
    <hyperlink ref="B112" r:id="rId86" display="https://mulka2.com/lapcenter/lapcombat2/runner.jsp?event=4823&amp;file=1&amp;runner=160"/>
    <hyperlink ref="B133" r:id="rId87" display="https://mulka2.com/lapcenter/lapcombat2/runner.jsp?event=4823&amp;file=1&amp;runner=161"/>
    <hyperlink ref="B143" r:id="rId88" display="https://mulka2.com/lapcenter/lapcombat2/runner.jsp?event=4823&amp;file=1&amp;runner=162"/>
    <hyperlink ref="B83" r:id="rId89" display="https://mulka2.com/lapcenter/lapcombat2/runner.jsp?event=4823&amp;file=1&amp;runner=163"/>
    <hyperlink ref="B171" r:id="rId90" display="https://mulka2.com/lapcenter/lapcombat2/runner.jsp?event=4823&amp;file=1&amp;runner=164"/>
    <hyperlink ref="B152" r:id="rId91" display="https://mulka2.com/lapcenter/lapcombat2/runner.jsp?event=4823&amp;file=1&amp;runner=165"/>
    <hyperlink ref="B144" r:id="rId92" display="https://mulka2.com/lapcenter/lapcombat2/runner.jsp?event=4823&amp;file=1&amp;runner=166"/>
    <hyperlink ref="B105" r:id="rId93" display="https://mulka2.com/lapcenter/lapcombat2/runner.jsp?event=4823&amp;file=1&amp;runner=167"/>
    <hyperlink ref="B167" r:id="rId94" display="https://mulka2.com/lapcenter/lapcombat2/runner.jsp?event=4823&amp;file=1&amp;runner=169"/>
    <hyperlink ref="B158" r:id="rId95" display="https://mulka2.com/lapcenter/lapcombat2/runner.jsp?event=4823&amp;file=1&amp;runner=170"/>
    <hyperlink ref="B145" r:id="rId96" display="https://mulka2.com/lapcenter/lapcombat2/runner.jsp?event=4823&amp;file=1&amp;runner=168"/>
    <hyperlink ref="B232" r:id="rId97" display="https://mulka2.com/lapcenter/lapcombat2/runner.jsp?event=4823&amp;file=1&amp;runner=171"/>
    <hyperlink ref="B180" r:id="rId98" display="https://mulka2.com/lapcenter/lapcombat2/runner.jsp?event=4823&amp;file=1&amp;runner=172"/>
    <hyperlink ref="B181" r:id="rId99" display="https://mulka2.com/lapcenter/lapcombat2/runner.jsp?event=4823&amp;file=1&amp;runner=173"/>
    <hyperlink ref="B233" r:id="rId100" display="https://mulka2.com/lapcenter/lapcombat2/runner.jsp?event=4823&amp;file=1&amp;runner=174"/>
    <hyperlink ref="B243" r:id="rId101" display="https://mulka2.com/lapcenter/lapcombat2/runner.jsp?event=4823&amp;file=1&amp;runner=175"/>
    <hyperlink ref="B258" r:id="rId102" display="https://mulka2.com/lapcenter/lapcombat2/runner.jsp?event=4823&amp;file=1&amp;runner=176"/>
    <hyperlink ref="B182" r:id="rId103" display="https://mulka2.com/lapcenter/lapcombat2/runner.jsp?event=4823&amp;file=1&amp;runner=177"/>
    <hyperlink ref="B178" r:id="rId104" display="https://mulka2.com/lapcenter/lapcombat2/runner.jsp?event=4823&amp;file=1&amp;runner=178"/>
    <hyperlink ref="B259" r:id="rId105" display="https://mulka2.com/lapcenter/lapcombat2/runner.jsp?event=4823&amp;file=1&amp;runner=179"/>
    <hyperlink ref="B244" r:id="rId106" display="https://mulka2.com/lapcenter/lapcombat2/runner.jsp?event=4823&amp;file=1&amp;runner=180"/>
    <hyperlink ref="B260" r:id="rId107" display="https://mulka2.com/lapcenter/lapcombat2/runner.jsp?event=4823&amp;file=1&amp;runner=182"/>
    <hyperlink ref="B261" r:id="rId108" display="https://mulka2.com/lapcenter/lapcombat2/runner.jsp?event=4823&amp;file=1&amp;runner=181"/>
    <hyperlink ref="B210" r:id="rId109" display="https://mulka2.com/lapcenter/lapcombat2/runner.jsp?event=4823&amp;file=1&amp;runner=183"/>
    <hyperlink ref="B211" r:id="rId110" display="https://mulka2.com/lapcenter/lapcombat2/runner.jsp?event=4823&amp;file=1&amp;runner=184"/>
    <hyperlink ref="B183" r:id="rId111" display="https://mulka2.com/lapcenter/lapcombat2/runner.jsp?event=4823&amp;file=1&amp;runner=185"/>
    <hyperlink ref="B184" r:id="rId112" display="https://mulka2.com/lapcenter/lapcombat2/runner.jsp?event=4823&amp;file=1&amp;runner=186"/>
    <hyperlink ref="B172" r:id="rId113" display="https://mulka2.com/lapcenter/lapcombat2/runner.jsp?event=4823&amp;file=1&amp;runner=187"/>
    <hyperlink ref="B173" r:id="rId114" display="https://mulka2.com/lapcenter/lapcombat2/runner.jsp?event=4823&amp;file=1&amp;runner=188"/>
    <hyperlink ref="B234" r:id="rId115" display="https://mulka2.com/lapcenter/lapcombat2/runner.jsp?event=4823&amp;file=1&amp;runner=189"/>
    <hyperlink ref="B195" r:id="rId116" display="https://mulka2.com/lapcenter/lapcombat2/runner.jsp?event=4823&amp;file=1&amp;runner=190"/>
    <hyperlink ref="B235" r:id="rId117" display="https://mulka2.com/lapcenter/lapcombat2/runner.jsp?event=4823&amp;file=1&amp;runner=191"/>
    <hyperlink ref="B185" r:id="rId118" display="https://mulka2.com/lapcenter/lapcombat2/runner.jsp?event=4823&amp;file=1&amp;runner=192"/>
    <hyperlink ref="B174" r:id="rId119" display="https://mulka2.com/lapcenter/lapcombat2/runner.jsp?event=4823&amp;file=1&amp;runner=193"/>
    <hyperlink ref="B196" r:id="rId120" display="https://mulka2.com/lapcenter/lapcombat2/runner.jsp?event=4823&amp;file=1&amp;runner=194"/>
    <hyperlink ref="B186" r:id="rId121" display="https://mulka2.com/lapcenter/lapcombat2/runner.jsp?event=4823&amp;file=1&amp;runner=195"/>
    <hyperlink ref="B231" r:id="rId122" display="https://mulka2.com/lapcenter/lapcombat2/runner.jsp?event=4823&amp;file=1&amp;runner=196"/>
    <hyperlink ref="B214" r:id="rId123" display="https://mulka2.com/lapcenter/lapcombat2/runner.jsp?event=4823&amp;file=1&amp;runner=197"/>
    <hyperlink ref="B219" r:id="rId124" display="https://mulka2.com/lapcenter/lapcombat2/runner.jsp?event=4823&amp;file=1&amp;runner=198"/>
    <hyperlink ref="B255" r:id="rId125" display="https://mulka2.com/lapcenter/lapcombat2/runner.jsp?event=4823&amp;file=1&amp;runner=200"/>
    <hyperlink ref="B245" r:id="rId126" display="https://mulka2.com/lapcenter/lapcombat2/runner.jsp?event=4823&amp;file=1&amp;runner=199"/>
    <hyperlink ref="B187" r:id="rId127" display="https://mulka2.com/lapcenter/lapcombat2/runner.jsp?event=4823&amp;file=1&amp;runner=201"/>
    <hyperlink ref="B227" r:id="rId128" display="https://mulka2.com/lapcenter/lapcombat2/runner.jsp?event=4823&amp;file=1&amp;runner=202"/>
    <hyperlink ref="B246" r:id="rId129" display="https://mulka2.com/lapcenter/lapcombat2/runner.jsp?event=4823&amp;file=1&amp;runner=203"/>
    <hyperlink ref="B188" r:id="rId130" display="https://mulka2.com/lapcenter/lapcombat2/runner.jsp?event=4823&amp;file=1&amp;runner=204"/>
    <hyperlink ref="B247" r:id="rId131" display="https://mulka2.com/lapcenter/lapcombat2/runner.jsp?event=4823&amp;file=1&amp;runner=205"/>
    <hyperlink ref="B189" r:id="rId132" display="https://mulka2.com/lapcenter/lapcombat2/runner.jsp?event=4823&amp;file=1&amp;runner=206"/>
    <hyperlink ref="B175" r:id="rId133" display="https://mulka2.com/lapcenter/lapcombat2/runner.jsp?event=4823&amp;file=1&amp;runner=207"/>
    <hyperlink ref="B197" r:id="rId134" display="https://mulka2.com/lapcenter/lapcombat2/runner.jsp?event=4823&amp;file=1&amp;runner=208"/>
    <hyperlink ref="B176" r:id="rId135" display="https://mulka2.com/lapcenter/lapcombat2/runner.jsp?event=4823&amp;file=1&amp;runner=209"/>
    <hyperlink ref="B236" r:id="rId136" display="https://mulka2.com/lapcenter/lapcombat2/runner.jsp?event=4823&amp;file=1&amp;runner=210"/>
    <hyperlink ref="B190" r:id="rId137" display="https://mulka2.com/lapcenter/lapcombat2/runner.jsp?event=4823&amp;file=1&amp;runner=211"/>
    <hyperlink ref="B212" r:id="rId138" display="https://mulka2.com/lapcenter/lapcombat2/runner.jsp?event=4823&amp;file=1&amp;runner=212"/>
    <hyperlink ref="B256" r:id="rId139" display="https://mulka2.com/lapcenter/lapcombat2/runner.jsp?event=4823&amp;file=1&amp;runner=213"/>
    <hyperlink ref="B198" r:id="rId140" display="https://mulka2.com/lapcenter/lapcombat2/runner.jsp?event=4823&amp;file=1&amp;runner=214"/>
    <hyperlink ref="B215" r:id="rId141" display="https://mulka2.com/lapcenter/lapcombat2/runner.jsp?event=4823&amp;file=1&amp;runner=215"/>
    <hyperlink ref="B237" r:id="rId142" display="https://mulka2.com/lapcenter/lapcombat2/runner.jsp?event=4823&amp;file=1&amp;runner=216"/>
    <hyperlink ref="B201" r:id="rId143" display="https://mulka2.com/lapcenter/lapcombat2/runner.jsp?event=4823&amp;file=1&amp;runner=217"/>
    <hyperlink ref="B202" r:id="rId144" display="https://mulka2.com/lapcenter/lapcombat2/runner.jsp?event=4823&amp;file=1&amp;runner=218"/>
    <hyperlink ref="B228" r:id="rId145" display="https://mulka2.com/lapcenter/lapcombat2/runner.jsp?event=4823&amp;file=1&amp;runner=219"/>
    <hyperlink ref="B216" r:id="rId146" display="https://mulka2.com/lapcenter/lapcombat2/runner.jsp?event=4823&amp;file=1&amp;runner=220"/>
    <hyperlink ref="B205" r:id="rId147" display="https://mulka2.com/lapcenter/lapcombat2/runner.jsp?event=4823&amp;file=1&amp;runner=221"/>
    <hyperlink ref="B248" r:id="rId148" display="https://mulka2.com/lapcenter/lapcombat2/runner.jsp?event=4823&amp;file=1&amp;runner=222"/>
    <hyperlink ref="B203" r:id="rId149" display="https://mulka2.com/lapcenter/lapcombat2/runner.jsp?event=4823&amp;file=1&amp;runner=223"/>
    <hyperlink ref="B217" r:id="rId150" display="https://mulka2.com/lapcenter/lapcombat2/runner.jsp?event=4823&amp;file=1&amp;runner=224"/>
    <hyperlink ref="B220" r:id="rId151" display="https://mulka2.com/lapcenter/lapcombat2/runner.jsp?event=4823&amp;file=1&amp;runner=225"/>
    <hyperlink ref="B191" r:id="rId152" display="https://mulka2.com/lapcenter/lapcombat2/runner.jsp?event=4823&amp;file=1&amp;runner=226"/>
    <hyperlink ref="B206" r:id="rId153" display="https://mulka2.com/lapcenter/lapcombat2/runner.jsp?event=4823&amp;file=1&amp;runner=227"/>
    <hyperlink ref="B251" r:id="rId154" display="https://mulka2.com/lapcenter/lapcombat2/runner.jsp?event=4823&amp;file=1&amp;runner=228"/>
    <hyperlink ref="B221" r:id="rId155" display="https://mulka2.com/lapcenter/lapcombat2/runner.jsp?event=4823&amp;file=1&amp;runner=229"/>
    <hyperlink ref="B252" r:id="rId156" display="https://mulka2.com/lapcenter/lapcombat2/runner.jsp?event=4823&amp;file=1&amp;runner=230"/>
    <hyperlink ref="B262" r:id="rId157" display="https://mulka2.com/lapcenter/lapcombat2/runner.jsp?event=4823&amp;file=1&amp;runner=231"/>
    <hyperlink ref="B249" r:id="rId158" display="https://mulka2.com/lapcenter/lapcombat2/runner.jsp?event=4823&amp;file=1&amp;runner=232"/>
    <hyperlink ref="B199" r:id="rId159" display="https://mulka2.com/lapcenter/lapcombat2/runner.jsp?event=4823&amp;file=1&amp;runner=233"/>
    <hyperlink ref="B238" r:id="rId160" display="https://mulka2.com/lapcenter/lapcombat2/runner.jsp?event=4823&amp;file=1&amp;runner=234"/>
    <hyperlink ref="B177" r:id="rId161" display="https://mulka2.com/lapcenter/lapcombat2/runner.jsp?event=4823&amp;file=1&amp;runner=235"/>
    <hyperlink ref="B222" r:id="rId162" display="https://mulka2.com/lapcenter/lapcombat2/runner.jsp?event=4823&amp;file=1&amp;runner=236"/>
    <hyperlink ref="B207" r:id="rId163" display="https://mulka2.com/lapcenter/lapcombat2/runner.jsp?event=4823&amp;file=1&amp;runner=237"/>
    <hyperlink ref="B250" r:id="rId164" display="https://mulka2.com/lapcenter/lapcombat2/runner.jsp?event=4823&amp;file=1&amp;runner=238"/>
    <hyperlink ref="B257" r:id="rId165" display="https://mulka2.com/lapcenter/lapcombat2/runner.jsp?event=4823&amp;file=1&amp;runner=239"/>
    <hyperlink ref="B254" r:id="rId166" display="https://mulka2.com/lapcenter/lapcombat2/runner.jsp?event=4823&amp;file=1&amp;runner=240"/>
    <hyperlink ref="B229" r:id="rId167" display="https://mulka2.com/lapcenter/lapcombat2/runner.jsp?event=4823&amp;file=1&amp;runner=241"/>
    <hyperlink ref="B192" r:id="rId168" display="https://mulka2.com/lapcenter/lapcombat2/runner.jsp?event=4823&amp;file=1&amp;runner=242"/>
    <hyperlink ref="B230" r:id="rId169" display="https://mulka2.com/lapcenter/lapcombat2/runner.jsp?event=4823&amp;file=1&amp;runner=243"/>
    <hyperlink ref="B239" r:id="rId170" display="https://mulka2.com/lapcenter/lapcombat2/runner.jsp?event=4823&amp;file=1&amp;runner=244"/>
    <hyperlink ref="B218" r:id="rId171" display="https://mulka2.com/lapcenter/lapcombat2/runner.jsp?event=4823&amp;file=1&amp;runner=245"/>
    <hyperlink ref="B225" r:id="rId172" display="https://mulka2.com/lapcenter/lapcombat2/runner.jsp?event=4823&amp;file=1&amp;runner=246"/>
    <hyperlink ref="B213" r:id="rId173" display="https://mulka2.com/lapcenter/lapcombat2/runner.jsp?event=4823&amp;file=1&amp;runner=247"/>
    <hyperlink ref="B240" r:id="rId174" display="https://mulka2.com/lapcenter/lapcombat2/runner.jsp?event=4823&amp;file=1&amp;runner=248"/>
    <hyperlink ref="B208" r:id="rId175" display="https://mulka2.com/lapcenter/lapcombat2/runner.jsp?event=4823&amp;file=1&amp;runner=249"/>
    <hyperlink ref="B241" r:id="rId176" display="https://mulka2.com/lapcenter/lapcombat2/runner.jsp?event=4823&amp;file=1&amp;runner=250"/>
    <hyperlink ref="B223" r:id="rId177" display="https://mulka2.com/lapcenter/lapcombat2/runner.jsp?event=4823&amp;file=1&amp;runner=251"/>
    <hyperlink ref="B194" r:id="rId178" display="https://mulka2.com/lapcenter/lapcombat2/runner.jsp?event=4823&amp;file=1&amp;runner=252"/>
    <hyperlink ref="B224" r:id="rId179" display="https://mulka2.com/lapcenter/lapcombat2/runner.jsp?event=4823&amp;file=1&amp;runner=253"/>
    <hyperlink ref="B209" r:id="rId180" display="https://mulka2.com/lapcenter/lapcombat2/runner.jsp?event=4823&amp;file=1&amp;runner=254"/>
    <hyperlink ref="B193" r:id="rId181" display="https://mulka2.com/lapcenter/lapcombat2/runner.jsp?event=4823&amp;file=1&amp;runner=255"/>
    <hyperlink ref="B226" r:id="rId182" display="https://mulka2.com/lapcenter/lapcombat2/runner.jsp?event=4823&amp;file=1&amp;runner=256"/>
    <hyperlink ref="B242" r:id="rId183" display="https://mulka2.com/lapcenter/lapcombat2/runner.jsp?event=4823&amp;file=1&amp;runner=257"/>
    <hyperlink ref="B179" r:id="rId184" display="https://mulka2.com/lapcenter/lapcombat2/runner.jsp?event=4823&amp;file=1&amp;runner=258"/>
    <hyperlink ref="B204" r:id="rId185" display="https://mulka2.com/lapcenter/lapcombat2/runner.jsp?event=4823&amp;file=1&amp;runner=259"/>
    <hyperlink ref="B253" r:id="rId186" display="https://mulka2.com/lapcenter/lapcombat2/runner.jsp?event=4823&amp;file=1&amp;runner=260"/>
    <hyperlink ref="B200" r:id="rId187" display="https://mulka2.com/lapcenter/lapcombat2/runner.jsp?event=4823&amp;file=1&amp;runner=261"/>
    <hyperlink ref="B271" r:id="rId188" display="https://mulka2.com/lapcenter/lapcombat2/runner.jsp?event=4823&amp;file=1&amp;runner=262"/>
    <hyperlink ref="B358" r:id="rId189" display="https://mulka2.com/lapcenter/lapcombat2/runner.jsp?event=4823&amp;file=1&amp;runner=263"/>
    <hyperlink ref="B285" r:id="rId190" display="https://mulka2.com/lapcenter/lapcombat2/runner.jsp?event=4823&amp;file=1&amp;runner=264"/>
    <hyperlink ref="B322" r:id="rId191" display="https://mulka2.com/lapcenter/lapcombat2/runner.jsp?event=4823&amp;file=1&amp;runner=265"/>
    <hyperlink ref="B272" r:id="rId192" display="https://mulka2.com/lapcenter/lapcombat2/runner.jsp?event=4823&amp;file=1&amp;runner=266"/>
    <hyperlink ref="B341" r:id="rId193" display="https://mulka2.com/lapcenter/lapcombat2/runner.jsp?event=4823&amp;file=1&amp;runner=267"/>
    <hyperlink ref="B263" r:id="rId194" display="https://mulka2.com/lapcenter/lapcombat2/runner.jsp?event=4823&amp;file=1&amp;runner=268"/>
    <hyperlink ref="B323" r:id="rId195" display="https://mulka2.com/lapcenter/lapcombat2/runner.jsp?event=4823&amp;file=1&amp;runner=269"/>
    <hyperlink ref="B291" r:id="rId196" display="https://mulka2.com/lapcenter/lapcombat2/runner.jsp?event=4823&amp;file=1&amp;runner=270"/>
    <hyperlink ref="B292" r:id="rId197" display="https://mulka2.com/lapcenter/lapcombat2/runner.jsp?event=4823&amp;file=1&amp;runner=271"/>
    <hyperlink ref="B342" r:id="rId198" display="https://mulka2.com/lapcenter/lapcombat2/runner.jsp?event=4823&amp;file=1&amp;runner=272"/>
    <hyperlink ref="B353" r:id="rId199" display="https://mulka2.com/lapcenter/lapcombat2/runner.jsp?event=4823&amp;file=1&amp;runner=273"/>
    <hyperlink ref="B273" r:id="rId200" display="https://mulka2.com/lapcenter/lapcombat2/runner.jsp?event=4823&amp;file=1&amp;runner=274"/>
    <hyperlink ref="B295" r:id="rId201" display="https://mulka2.com/lapcenter/lapcombat2/runner.jsp?event=4823&amp;file=1&amp;runner=275"/>
    <hyperlink ref="B324" r:id="rId202" display="https://mulka2.com/lapcenter/lapcombat2/runner.jsp?event=4823&amp;file=1&amp;runner=276"/>
    <hyperlink ref="B312" r:id="rId203" display="https://mulka2.com/lapcenter/lapcombat2/runner.jsp?event=4823&amp;file=1&amp;runner=277"/>
    <hyperlink ref="B313" r:id="rId204" display="https://mulka2.com/lapcenter/lapcombat2/runner.jsp?event=4823&amp;file=1&amp;runner=278"/>
    <hyperlink ref="B274" r:id="rId205" display="https://mulka2.com/lapcenter/lapcombat2/runner.jsp?event=4823&amp;file=1&amp;runner=279"/>
    <hyperlink ref="B307" r:id="rId206" display="https://mulka2.com/lapcenter/lapcombat2/runner.jsp?event=4823&amp;file=1&amp;runner=280"/>
    <hyperlink ref="B296" r:id="rId207" display="https://mulka2.com/lapcenter/lapcombat2/runner.jsp?event=4823&amp;file=1&amp;runner=281"/>
    <hyperlink ref="B297" r:id="rId208" display="https://mulka2.com/lapcenter/lapcombat2/runner.jsp?event=4823&amp;file=1&amp;runner=283"/>
    <hyperlink ref="B275" r:id="rId209" display="https://mulka2.com/lapcenter/lapcombat2/runner.jsp?event=4823&amp;file=1&amp;runner=282"/>
    <hyperlink ref="B286" r:id="rId210" display="https://mulka2.com/lapcenter/lapcombat2/runner.jsp?event=4823&amp;file=1&amp;runner=284"/>
    <hyperlink ref="B314" r:id="rId211" display="https://mulka2.com/lapcenter/lapcombat2/runner.jsp?event=4823&amp;file=1&amp;runner=285"/>
    <hyperlink ref="B334" r:id="rId212" display="https://mulka2.com/lapcenter/lapcombat2/runner.jsp?event=4823&amp;file=1&amp;runner=286"/>
    <hyperlink ref="B325" r:id="rId213" display="https://mulka2.com/lapcenter/lapcombat2/runner.jsp?event=4823&amp;file=1&amp;runner=288"/>
    <hyperlink ref="B276" r:id="rId214" display="https://mulka2.com/lapcenter/lapcombat2/runner.jsp?event=4823&amp;file=1&amp;runner=287"/>
    <hyperlink ref="B287" r:id="rId215" display="https://mulka2.com/lapcenter/lapcombat2/runner.jsp?event=4823&amp;file=1&amp;runner=289"/>
    <hyperlink ref="B350" r:id="rId216" display="https://mulka2.com/lapcenter/lapcombat2/runner.jsp?event=4823&amp;file=1&amp;runner=290"/>
    <hyperlink ref="B288" r:id="rId217" display="https://mulka2.com/lapcenter/lapcombat2/runner.jsp?event=4823&amp;file=1&amp;runner=291"/>
    <hyperlink ref="B335" r:id="rId218" display="https://mulka2.com/lapcenter/lapcombat2/runner.jsp?event=4823&amp;file=1&amp;runner=292"/>
    <hyperlink ref="B326" r:id="rId219" display="https://mulka2.com/lapcenter/lapcombat2/runner.jsp?event=4823&amp;file=1&amp;runner=293"/>
    <hyperlink ref="B356" r:id="rId220" display="https://mulka2.com/lapcenter/lapcombat2/runner.jsp?event=4823&amp;file=1&amp;runner=294"/>
    <hyperlink ref="B343" r:id="rId221" display="https://mulka2.com/lapcenter/lapcombat2/runner.jsp?event=4823&amp;file=1&amp;runner=295"/>
    <hyperlink ref="B348" r:id="rId222" display="https://mulka2.com/lapcenter/lapcombat2/runner.jsp?event=4823&amp;file=1&amp;runner=296"/>
    <hyperlink ref="B277" r:id="rId223" display="https://mulka2.com/lapcenter/lapcombat2/runner.jsp?event=4823&amp;file=1&amp;runner=297"/>
    <hyperlink ref="B349" r:id="rId224" display="https://mulka2.com/lapcenter/lapcombat2/runner.jsp?event=4823&amp;file=1&amp;runner=298"/>
    <hyperlink ref="B315" r:id="rId225" display="https://mulka2.com/lapcenter/lapcombat2/runner.jsp?event=4823&amp;file=1&amp;runner=299"/>
    <hyperlink ref="B345" r:id="rId226" display="https://mulka2.com/lapcenter/lapcombat2/runner.jsp?event=4823&amp;file=1&amp;runner=300"/>
    <hyperlink ref="B351" r:id="rId227" display="https://mulka2.com/lapcenter/lapcombat2/runner.jsp?event=4823&amp;file=1&amp;runner=301"/>
    <hyperlink ref="B298" r:id="rId228" display="https://mulka2.com/lapcenter/lapcombat2/runner.jsp?event=4823&amp;file=1&amp;runner=302"/>
    <hyperlink ref="B299" r:id="rId229" display="https://mulka2.com/lapcenter/lapcombat2/runner.jsp?event=4823&amp;file=1&amp;runner=303"/>
    <hyperlink ref="B308" r:id="rId230" display="https://mulka2.com/lapcenter/lapcombat2/runner.jsp?event=4823&amp;file=1&amp;runner=304"/>
    <hyperlink ref="B264" r:id="rId231" display="https://mulka2.com/lapcenter/lapcombat2/runner.jsp?event=4823&amp;file=1&amp;runner=305"/>
    <hyperlink ref="B265" r:id="rId232" display="https://mulka2.com/lapcenter/lapcombat2/runner.jsp?event=4823&amp;file=1&amp;runner=306"/>
    <hyperlink ref="B278" r:id="rId233" display="https://mulka2.com/lapcenter/lapcombat2/runner.jsp?event=4823&amp;file=1&amp;runner=307"/>
    <hyperlink ref="B300" r:id="rId234" display="https://mulka2.com/lapcenter/lapcombat2/runner.jsp?event=4823&amp;file=1&amp;runner=308"/>
    <hyperlink ref="B344" r:id="rId235" display="https://mulka2.com/lapcenter/lapcombat2/runner.jsp?event=4823&amp;file=1&amp;runner=309"/>
    <hyperlink ref="B333" r:id="rId236" display="https://mulka2.com/lapcenter/lapcombat2/runner.jsp?event=4823&amp;file=1&amp;runner=310"/>
    <hyperlink ref="B301" r:id="rId237" display="https://mulka2.com/lapcenter/lapcombat2/runner.jsp?event=4823&amp;file=1&amp;runner=311"/>
    <hyperlink ref="B320" r:id="rId238" display="https://mulka2.com/lapcenter/lapcombat2/runner.jsp?event=4823&amp;file=1&amp;runner=312"/>
    <hyperlink ref="B336" r:id="rId239" display="https://mulka2.com/lapcenter/lapcombat2/runner.jsp?event=4823&amp;file=1&amp;runner=313"/>
    <hyperlink ref="B279" r:id="rId240" display="https://mulka2.com/lapcenter/lapcombat2/runner.jsp?event=4823&amp;file=1&amp;runner=314"/>
    <hyperlink ref="B302" r:id="rId241" display="https://mulka2.com/lapcenter/lapcombat2/runner.jsp?event=4823&amp;file=1&amp;runner=315"/>
    <hyperlink ref="B266" r:id="rId242" display="https://mulka2.com/lapcenter/lapcombat2/runner.jsp?event=4823&amp;file=1&amp;runner=316"/>
    <hyperlink ref="B289" r:id="rId243" display="https://mulka2.com/lapcenter/lapcombat2/runner.jsp?event=4823&amp;file=1&amp;runner=317"/>
    <hyperlink ref="B280" r:id="rId244" display="https://mulka2.com/lapcenter/lapcombat2/runner.jsp?event=4823&amp;file=1&amp;runner=318"/>
    <hyperlink ref="B303" r:id="rId245" display="https://mulka2.com/lapcenter/lapcombat2/runner.jsp?event=4823&amp;file=1&amp;runner=319"/>
    <hyperlink ref="B293" r:id="rId246" display="https://mulka2.com/lapcenter/lapcombat2/runner.jsp?event=4823&amp;file=1&amp;runner=320"/>
    <hyperlink ref="B346" r:id="rId247" display="https://mulka2.com/lapcenter/lapcombat2/runner.jsp?event=4823&amp;file=1&amp;runner=321"/>
    <hyperlink ref="B327" r:id="rId248" display="https://mulka2.com/lapcenter/lapcombat2/runner.jsp?event=4823&amp;file=1&amp;runner=322"/>
    <hyperlink ref="B304" r:id="rId249" display="https://mulka2.com/lapcenter/lapcombat2/runner.jsp?event=4823&amp;file=1&amp;runner=323"/>
    <hyperlink ref="B354" r:id="rId250" display="https://mulka2.com/lapcenter/lapcombat2/runner.jsp?event=4823&amp;file=1&amp;runner=324"/>
    <hyperlink ref="B284" r:id="rId251" display="https://mulka2.com/lapcenter/lapcombat2/runner.jsp?event=4823&amp;file=1&amp;runner=325"/>
    <hyperlink ref="B318" r:id="rId252" display="https://mulka2.com/lapcenter/lapcombat2/runner.jsp?event=4823&amp;file=1&amp;runner=326"/>
    <hyperlink ref="B328" r:id="rId253" display="https://mulka2.com/lapcenter/lapcombat2/runner.jsp?event=4823&amp;file=1&amp;runner=327"/>
    <hyperlink ref="B329" r:id="rId254" display="https://mulka2.com/lapcenter/lapcombat2/runner.jsp?event=4823&amp;file=1&amp;runner=328"/>
    <hyperlink ref="B305" r:id="rId255" display="https://mulka2.com/lapcenter/lapcombat2/runner.jsp?event=4823&amp;file=1&amp;runner=329"/>
    <hyperlink ref="B319" r:id="rId256" display="https://mulka2.com/lapcenter/lapcombat2/runner.jsp?event=4823&amp;file=1&amp;runner=330"/>
    <hyperlink ref="B347" r:id="rId257" display="https://mulka2.com/lapcenter/lapcombat2/runner.jsp?event=4823&amp;file=1&amp;runner=331"/>
    <hyperlink ref="B321" r:id="rId258" display="https://mulka2.com/lapcenter/lapcombat2/runner.jsp?event=4823&amp;file=1&amp;runner=332"/>
    <hyperlink ref="B294" r:id="rId259" display="https://mulka2.com/lapcenter/lapcombat2/runner.jsp?event=4823&amp;file=1&amp;runner=333"/>
    <hyperlink ref="B337" r:id="rId260" display="https://mulka2.com/lapcenter/lapcombat2/runner.jsp?event=4823&amp;file=1&amp;runner=334"/>
    <hyperlink ref="B330" r:id="rId261" display="https://mulka2.com/lapcenter/lapcombat2/runner.jsp?event=4823&amp;file=1&amp;runner=335"/>
    <hyperlink ref="B281" r:id="rId262" display="https://mulka2.com/lapcenter/lapcombat2/runner.jsp?event=4823&amp;file=1&amp;runner=336"/>
    <hyperlink ref="B331" r:id="rId263" display="https://mulka2.com/lapcenter/lapcombat2/runner.jsp?event=4823&amp;file=1&amp;runner=337"/>
    <hyperlink ref="B269" r:id="rId264" display="https://mulka2.com/lapcenter/lapcombat2/runner.jsp?event=4823&amp;file=1&amp;runner=338"/>
    <hyperlink ref="B290" r:id="rId265" display="https://mulka2.com/lapcenter/lapcombat2/runner.jsp?event=4823&amp;file=1&amp;runner=339"/>
    <hyperlink ref="B309" r:id="rId266" display="https://mulka2.com/lapcenter/lapcombat2/runner.jsp?event=4823&amp;file=1&amp;runner=340"/>
    <hyperlink ref="B338" r:id="rId267" display="https://mulka2.com/lapcenter/lapcombat2/runner.jsp?event=4823&amp;file=1&amp;runner=341"/>
    <hyperlink ref="B316" r:id="rId268" display="https://mulka2.com/lapcenter/lapcombat2/runner.jsp?event=4823&amp;file=1&amp;runner=342"/>
    <hyperlink ref="B282" r:id="rId269" display="https://mulka2.com/lapcenter/lapcombat2/runner.jsp?event=4823&amp;file=1&amp;runner=343"/>
    <hyperlink ref="B310" r:id="rId270" display="https://mulka2.com/lapcenter/lapcombat2/runner.jsp?event=4823&amp;file=1&amp;runner=344"/>
    <hyperlink ref="B355" r:id="rId271" display="https://mulka2.com/lapcenter/lapcombat2/runner.jsp?event=4823&amp;file=1&amp;runner=345"/>
    <hyperlink ref="B357" r:id="rId272" display="https://mulka2.com/lapcenter/lapcombat2/runner.jsp?event=4823&amp;file=1&amp;runner=346"/>
    <hyperlink ref="B352" r:id="rId273" display="https://mulka2.com/lapcenter/lapcombat2/runner.jsp?event=4823&amp;file=1&amp;runner=347"/>
    <hyperlink ref="B306" r:id="rId274" display="https://mulka2.com/lapcenter/lapcombat2/runner.jsp?event=4823&amp;file=1&amp;runner=348"/>
    <hyperlink ref="B267" r:id="rId275" display="https://mulka2.com/lapcenter/lapcombat2/runner.jsp?event=4823&amp;file=1&amp;runner=349"/>
    <hyperlink ref="B268" r:id="rId276" display="https://mulka2.com/lapcenter/lapcombat2/runner.jsp?event=4823&amp;file=1&amp;runner=350"/>
    <hyperlink ref="B270" r:id="rId277" display="https://mulka2.com/lapcenter/lapcombat2/runner.jsp?event=4823&amp;file=1&amp;runner=351"/>
    <hyperlink ref="B340" r:id="rId278" display="https://mulka2.com/lapcenter/lapcombat2/runner.jsp?event=4823&amp;file=1&amp;runner=352"/>
    <hyperlink ref="B339" r:id="rId279" display="https://mulka2.com/lapcenter/lapcombat2/runner.jsp?event=4823&amp;file=1&amp;runner=353"/>
    <hyperlink ref="B311" r:id="rId280" display="https://mulka2.com/lapcenter/lapcombat2/runner.jsp?event=4823&amp;file=1&amp;runner=354"/>
    <hyperlink ref="B317" r:id="rId281" display="https://mulka2.com/lapcenter/lapcombat2/runner.jsp?event=4823&amp;file=1&amp;runner=355"/>
    <hyperlink ref="B332" r:id="rId282" display="https://mulka2.com/lapcenter/lapcombat2/runner.jsp?event=4823&amp;file=1&amp;runner=356"/>
    <hyperlink ref="B283" r:id="rId283" display="https://mulka2.com/lapcenter/lapcombat2/runner.jsp?event=4823&amp;file=1&amp;runner=357"/>
    <hyperlink ref="B375" r:id="rId284" display="https://mulka2.com/lapcenter/lapcombat2/runner.jsp?event=4823&amp;file=1&amp;runner=359"/>
    <hyperlink ref="B376" r:id="rId285" display="https://mulka2.com/lapcenter/lapcombat2/runner.jsp?event=4823&amp;file=1&amp;runner=358"/>
    <hyperlink ref="B4" r:id="rId286" display="https://mulka2.com/lapcenter/lapcombat2/runner.jsp?event=4823&amp;file=1&amp;runner=360"/>
    <hyperlink ref="B389" r:id="rId287" display="https://mulka2.com/lapcenter/lapcombat2/runner.jsp?event=4823&amp;file=1&amp;runner=361"/>
    <hyperlink ref="B359" r:id="rId288" display="https://mulka2.com/lapcenter/lapcombat2/runner.jsp?event=4823&amp;file=1&amp;runner=362"/>
    <hyperlink ref="B360" r:id="rId289" display="https://mulka2.com/lapcenter/lapcombat2/runner.jsp?event=4823&amp;file=1&amp;runner=363"/>
    <hyperlink ref="B383" r:id="rId290" display="https://mulka2.com/lapcenter/lapcombat2/runner.jsp?event=4823&amp;file=1&amp;runner=364"/>
    <hyperlink ref="B382" r:id="rId291" display="https://mulka2.com/lapcenter/lapcombat2/runner.jsp?event=4823&amp;file=1&amp;runner=365"/>
    <hyperlink ref="B377" r:id="rId292" display="https://mulka2.com/lapcenter/lapcombat2/runner.jsp?event=4823&amp;file=1&amp;runner=366"/>
    <hyperlink ref="B361" r:id="rId293" display="https://mulka2.com/lapcenter/lapcombat2/runner.jsp?event=4823&amp;file=1&amp;runner=367"/>
    <hyperlink ref="B391" r:id="rId294" display="https://mulka2.com/lapcenter/lapcombat2/runner.jsp?event=4823&amp;file=1&amp;runner=368"/>
    <hyperlink ref="B362" r:id="rId295" display="https://mulka2.com/lapcenter/lapcombat2/runner.jsp?event=4823&amp;file=1&amp;runner=369"/>
    <hyperlink ref="B363" r:id="rId296" display="https://mulka2.com/lapcenter/lapcombat2/runner.jsp?event=4823&amp;file=1&amp;runner=370"/>
    <hyperlink ref="B364" r:id="rId297" display="https://mulka2.com/lapcenter/lapcombat2/runner.jsp?event=4823&amp;file=1&amp;runner=371"/>
    <hyperlink ref="B365" r:id="rId298" display="https://mulka2.com/lapcenter/lapcombat2/runner.jsp?event=4823&amp;file=1&amp;runner=372"/>
    <hyperlink ref="B366" r:id="rId299" display="https://mulka2.com/lapcenter/lapcombat2/runner.jsp?event=4823&amp;file=1&amp;runner=373"/>
    <hyperlink ref="B378" r:id="rId300" display="https://mulka2.com/lapcenter/lapcombat2/runner.jsp?event=4823&amp;file=1&amp;runner=374"/>
    <hyperlink ref="B367" r:id="rId301" display="https://mulka2.com/lapcenter/lapcombat2/runner.jsp?event=4823&amp;file=1&amp;runner=375"/>
    <hyperlink ref="B379" r:id="rId302" display="https://mulka2.com/lapcenter/lapcombat2/runner.jsp?event=4823&amp;file=1&amp;runner=376"/>
    <hyperlink ref="B368" r:id="rId303" display="https://mulka2.com/lapcenter/lapcombat2/runner.jsp?event=4823&amp;file=1&amp;runner=377"/>
    <hyperlink ref="B398" r:id="rId304" display="https://mulka2.com/lapcenter/lapcombat2/runner.jsp?event=4823&amp;file=1&amp;runner=378"/>
    <hyperlink ref="B386" r:id="rId305" display="https://mulka2.com/lapcenter/lapcombat2/runner.jsp?event=4823&amp;file=1&amp;runner=379"/>
    <hyperlink ref="B380" r:id="rId306" display="https://mulka2.com/lapcenter/lapcombat2/runner.jsp?event=4823&amp;file=1&amp;runner=380"/>
    <hyperlink ref="B369" r:id="rId307" display="https://mulka2.com/lapcenter/lapcombat2/runner.jsp?event=4823&amp;file=1&amp;runner=381"/>
    <hyperlink ref="B370" r:id="rId308" display="https://mulka2.com/lapcenter/lapcombat2/runner.jsp?event=4823&amp;file=1&amp;runner=382"/>
    <hyperlink ref="B392" r:id="rId309" display="https://mulka2.com/lapcenter/lapcombat2/runner.jsp?event=4823&amp;file=1&amp;runner=383"/>
    <hyperlink ref="B393" r:id="rId310" display="https://mulka2.com/lapcenter/lapcombat2/runner.jsp?event=4823&amp;file=1&amp;runner=384"/>
    <hyperlink ref="B394" r:id="rId311" display="https://mulka2.com/lapcenter/lapcombat2/runner.jsp?event=4823&amp;file=1&amp;runner=385"/>
    <hyperlink ref="B395" r:id="rId312" display="https://mulka2.com/lapcenter/lapcombat2/runner.jsp?event=4823&amp;file=1&amp;runner=386"/>
    <hyperlink ref="B381" r:id="rId313" display="https://mulka2.com/lapcenter/lapcombat2/runner.jsp?event=4823&amp;file=1&amp;runner=387"/>
    <hyperlink ref="B387" r:id="rId314" display="https://mulka2.com/lapcenter/lapcombat2/runner.jsp?event=4823&amp;file=1&amp;runner=388"/>
    <hyperlink ref="B371" r:id="rId315" display="https://mulka2.com/lapcenter/lapcombat2/runner.jsp?event=4823&amp;file=1&amp;runner=389"/>
    <hyperlink ref="B372" r:id="rId316" display="https://mulka2.com/lapcenter/lapcombat2/runner.jsp?event=4823&amp;file=1&amp;runner=390"/>
    <hyperlink ref="B396" r:id="rId317" display="https://mulka2.com/lapcenter/lapcombat2/runner.jsp?event=4823&amp;file=1&amp;runner=391"/>
    <hyperlink ref="B390" r:id="rId318" display="https://mulka2.com/lapcenter/lapcombat2/runner.jsp?event=4823&amp;file=1&amp;runner=392"/>
    <hyperlink ref="B388" r:id="rId319" display="https://mulka2.com/lapcenter/lapcombat2/runner.jsp?event=4823&amp;file=1&amp;runner=393"/>
    <hyperlink ref="B373" r:id="rId320" display="https://mulka2.com/lapcenter/lapcombat2/runner.jsp?event=4823&amp;file=1&amp;runner=394"/>
    <hyperlink ref="B384" r:id="rId321" display="https://mulka2.com/lapcenter/lapcombat2/runner.jsp?event=4823&amp;file=1&amp;runner=395"/>
    <hyperlink ref="B374" r:id="rId322" display="https://mulka2.com/lapcenter/lapcombat2/runner.jsp?event=4823&amp;file=1&amp;runner=398"/>
    <hyperlink ref="B385" r:id="rId323" display="https://mulka2.com/lapcenter/lapcombat2/runner.jsp?event=4823&amp;file=1&amp;runner=396"/>
    <hyperlink ref="B397" r:id="rId324" display="https://mulka2.com/lapcenter/lapcombat2/runner.jsp?event=4823&amp;file=1&amp;runner=397"/>
    <hyperlink ref="B6" r:id="rId325" display="https://mulka2.com/lapcenter/lapcombat2/runner.jsp?event=4823&amp;file=1&amp;runner=0"/>
    <hyperlink ref="B7" r:id="rId326" display="https://mulka2.com/lapcenter/lapcombat2/runner.jsp?event=4823&amp;file=1&amp;runner=1"/>
    <hyperlink ref="B8" r:id="rId327" display="https://mulka2.com/lapcenter/lapcombat2/runner.jsp?event=4823&amp;file=1&amp;runner=2"/>
    <hyperlink ref="B9" r:id="rId328" display="https://mulka2.com/lapcenter/lapcombat2/runner.jsp?event=4823&amp;file=1&amp;runner=3"/>
    <hyperlink ref="B10" r:id="rId329" display="https://mulka2.com/lapcenter/lapcombat2/runner.jsp?event=4823&amp;file=1&amp;runner=4"/>
    <hyperlink ref="B11" r:id="rId330" display="https://mulka2.com/lapcenter/lapcombat2/runner.jsp?event=4823&amp;file=1&amp;runner=5"/>
    <hyperlink ref="B12" r:id="rId331" display="https://mulka2.com/lapcenter/lapcombat2/runner.jsp?event=4823&amp;file=1&amp;runner=6"/>
    <hyperlink ref="B13" r:id="rId332" display="https://mulka2.com/lapcenter/lapcombat2/runner.jsp?event=4823&amp;file=1&amp;runner=7"/>
    <hyperlink ref="B14" r:id="rId333" display="https://mulka2.com/lapcenter/lapcombat2/runner.jsp?event=4823&amp;file=1&amp;runner=8"/>
    <hyperlink ref="B15" r:id="rId334" display="https://mulka2.com/lapcenter/lapcombat2/runner.jsp?event=4823&amp;file=1&amp;runner=9"/>
    <hyperlink ref="B5" r:id="rId335" display="https://mulka2.com/lapcenter/lapcombat2/runner.jsp?event=4823&amp;file=1&amp;runner=10"/>
    <hyperlink ref="B16" r:id="rId336" display="https://mulka2.com/lapcenter/lapcombat2/runner.jsp?event=4823&amp;file=1&amp;runner=11"/>
    <hyperlink ref="B17" r:id="rId337" display="https://mulka2.com/lapcenter/lapcombat2/runner.jsp?event=4823&amp;file=1&amp;runner=12"/>
    <hyperlink ref="B18" r:id="rId338" display="https://mulka2.com/lapcenter/lapcombat2/runner.jsp?event=4823&amp;file=1&amp;runner=13"/>
    <hyperlink ref="B19" r:id="rId339" display="https://mulka2.com/lapcenter/lapcombat2/runner.jsp?event=4823&amp;file=1&amp;runner=14"/>
    <hyperlink ref="B20" r:id="rId340" display="https://mulka2.com/lapcenter/lapcombat2/runner.jsp?event=4823&amp;file=1&amp;runner=15"/>
    <hyperlink ref="B21" r:id="rId341" display="https://mulka2.com/lapcenter/lapcombat2/runner.jsp?event=4823&amp;file=1&amp;runner=16"/>
    <hyperlink ref="B22" r:id="rId342" display="https://mulka2.com/lapcenter/lapcombat2/runner.jsp?event=4823&amp;file=1&amp;runner=17"/>
    <hyperlink ref="B23" r:id="rId343" display="https://mulka2.com/lapcenter/lapcombat2/runner.jsp?event=4823&amp;file=1&amp;runner=18"/>
    <hyperlink ref="B24" r:id="rId344" display="https://mulka2.com/lapcenter/lapcombat2/runner.jsp?event=4823&amp;file=1&amp;runner=19"/>
    <hyperlink ref="B25" r:id="rId345" display="https://mulka2.com/lapcenter/lapcombat2/runner.jsp?event=4823&amp;file=1&amp;runner=20"/>
    <hyperlink ref="B26" r:id="rId346" display="https://mulka2.com/lapcenter/lapcombat2/runner.jsp?event=4823&amp;file=1&amp;runner=21"/>
    <hyperlink ref="B27" r:id="rId347" display="https://mulka2.com/lapcenter/lapcombat2/runner.jsp?event=4823&amp;file=1&amp;runner=22"/>
    <hyperlink ref="B28" r:id="rId348" display="https://mulka2.com/lapcenter/lapcombat2/runner.jsp?event=4823&amp;file=1&amp;runner=23"/>
    <hyperlink ref="B29" r:id="rId349" display="https://mulka2.com/lapcenter/lapcombat2/runner.jsp?event=4823&amp;file=1&amp;runner=24"/>
    <hyperlink ref="B30" r:id="rId350" display="https://mulka2.com/lapcenter/lapcombat2/runner.jsp?event=4823&amp;file=1&amp;runner=25"/>
    <hyperlink ref="B31" r:id="rId351" display="https://mulka2.com/lapcenter/lapcombat2/runner.jsp?event=4823&amp;file=1&amp;runner=26"/>
    <hyperlink ref="B32" r:id="rId352" display="https://mulka2.com/lapcenter/lapcombat2/runner.jsp?event=4823&amp;file=1&amp;runner=27"/>
    <hyperlink ref="B33" r:id="rId353" display="https://mulka2.com/lapcenter/lapcombat2/runner.jsp?event=4823&amp;file=1&amp;runner=28"/>
    <hyperlink ref="B34" r:id="rId354" display="https://mulka2.com/lapcenter/lapcombat2/runner.jsp?event=4823&amp;file=1&amp;runner=29"/>
    <hyperlink ref="B35" r:id="rId355" display="https://mulka2.com/lapcenter/lapcombat2/runner.jsp?event=4823&amp;file=1&amp;runner=30"/>
    <hyperlink ref="B36" r:id="rId356" display="https://mulka2.com/lapcenter/lapcombat2/runner.jsp?event=4823&amp;file=1&amp;runner=31"/>
    <hyperlink ref="B37" r:id="rId357" display="https://mulka2.com/lapcenter/lapcombat2/runner.jsp?event=4823&amp;file=1&amp;runner=32"/>
    <hyperlink ref="B38" r:id="rId358" display="https://mulka2.com/lapcenter/lapcombat2/runner.jsp?event=4823&amp;file=1&amp;runner=33"/>
    <hyperlink ref="B39" r:id="rId359" display="https://mulka2.com/lapcenter/lapcombat2/runner.jsp?event=4823&amp;file=1&amp;runner=34"/>
    <hyperlink ref="B40" r:id="rId360" display="https://mulka2.com/lapcenter/lapcombat2/runner.jsp?event=4823&amp;file=1&amp;runner=35"/>
    <hyperlink ref="B41" r:id="rId361" display="https://mulka2.com/lapcenter/lapcombat2/runner.jsp?event=4823&amp;file=1&amp;runner=36"/>
    <hyperlink ref="B42" r:id="rId362" display="https://mulka2.com/lapcenter/lapcombat2/runner.jsp?event=4823&amp;file=1&amp;runner=37"/>
    <hyperlink ref="B43" r:id="rId363" display="https://mulka2.com/lapcenter/lapcombat2/runner.jsp?event=4823&amp;file=1&amp;runner=38"/>
    <hyperlink ref="B44" r:id="rId364" display="https://mulka2.com/lapcenter/lapcombat2/runner.jsp?event=4823&amp;file=1&amp;runner=39"/>
    <hyperlink ref="B45" r:id="rId365" display="https://mulka2.com/lapcenter/lapcombat2/runner.jsp?event=4823&amp;file=1&amp;runner=40"/>
    <hyperlink ref="B46" r:id="rId366" display="https://mulka2.com/lapcenter/lapcombat2/runner.jsp?event=4823&amp;file=1&amp;runner=41"/>
    <hyperlink ref="B47" r:id="rId367" display="https://mulka2.com/lapcenter/lapcombat2/runner.jsp?event=4823&amp;file=1&amp;runner=42"/>
    <hyperlink ref="B48" r:id="rId368" display="https://mulka2.com/lapcenter/lapcombat2/runner.jsp?event=4823&amp;file=1&amp;runner=43"/>
    <hyperlink ref="B49" r:id="rId369" display="https://mulka2.com/lapcenter/lapcombat2/runner.jsp?event=4823&amp;file=1&amp;runner=44"/>
    <hyperlink ref="B50" r:id="rId370" display="https://mulka2.com/lapcenter/lapcombat2/runner.jsp?event=4823&amp;file=1&amp;runner=45"/>
    <hyperlink ref="B51" r:id="rId371" display="https://mulka2.com/lapcenter/lapcombat2/runner.jsp?event=4823&amp;file=1&amp;runner=46"/>
    <hyperlink ref="B52" r:id="rId372" display="https://mulka2.com/lapcenter/lapcombat2/runner.jsp?event=4823&amp;file=1&amp;runner=47"/>
    <hyperlink ref="B53" r:id="rId373" display="https://mulka2.com/lapcenter/lapcombat2/runner.jsp?event=4823&amp;file=1&amp;runner=48"/>
    <hyperlink ref="B54" r:id="rId374" display="https://mulka2.com/lapcenter/lapcombat2/runner.jsp?event=4823&amp;file=1&amp;runner=49"/>
    <hyperlink ref="B55" r:id="rId375" display="https://mulka2.com/lapcenter/lapcombat2/runner.jsp?event=4823&amp;file=1&amp;runner=50"/>
    <hyperlink ref="B56" r:id="rId376" display="https://mulka2.com/lapcenter/lapcombat2/runner.jsp?event=4823&amp;file=1&amp;runner=51"/>
    <hyperlink ref="B57" r:id="rId377" display="https://mulka2.com/lapcenter/lapcombat2/runner.jsp?event=4823&amp;file=1&amp;runner=52"/>
    <hyperlink ref="B58" r:id="rId378" display="https://mulka2.com/lapcenter/lapcombat2/runner.jsp?event=4823&amp;file=1&amp;runner=53"/>
    <hyperlink ref="B59" r:id="rId379" display="https://mulka2.com/lapcenter/lapcombat2/runner.jsp?event=4823&amp;file=1&amp;runner=54"/>
    <hyperlink ref="B60" r:id="rId380" display="https://mulka2.com/lapcenter/lapcombat2/runner.jsp?event=4823&amp;file=1&amp;runner=55"/>
    <hyperlink ref="B61" r:id="rId381" display="https://mulka2.com/lapcenter/lapcombat2/runner.jsp?event=4823&amp;file=1&amp;runner=56"/>
    <hyperlink ref="B62" r:id="rId382" display="https://mulka2.com/lapcenter/lapcombat2/runner.jsp?event=4823&amp;file=1&amp;runner=57"/>
    <hyperlink ref="B63" r:id="rId383" display="https://mulka2.com/lapcenter/lapcombat2/runner.jsp?event=4823&amp;file=1&amp;runner=58"/>
    <hyperlink ref="B64" r:id="rId384" display="https://mulka2.com/lapcenter/lapcombat2/runner.jsp?event=4823&amp;file=1&amp;runner=59"/>
    <hyperlink ref="B65" r:id="rId385" display="https://mulka2.com/lapcenter/lapcombat2/runner.jsp?event=4823&amp;file=1&amp;runner=60"/>
    <hyperlink ref="B66" r:id="rId386" display="https://mulka2.com/lapcenter/lapcombat2/runner.jsp?event=4823&amp;file=1&amp;runner=61"/>
    <hyperlink ref="B67" r:id="rId387" display="https://mulka2.com/lapcenter/lapcombat2/runner.jsp?event=4823&amp;file=1&amp;runner=62"/>
    <hyperlink ref="B68" r:id="rId388" display="https://mulka2.com/lapcenter/lapcombat2/runner.jsp?event=4823&amp;file=1&amp;runner=63"/>
    <hyperlink ref="B69" r:id="rId389" display="https://mulka2.com/lapcenter/lapcombat2/runner.jsp?event=4823&amp;file=1&amp;runner=64"/>
    <hyperlink ref="B70" r:id="rId390" display="https://mulka2.com/lapcenter/lapcombat2/runner.jsp?event=4823&amp;file=1&amp;runner=65"/>
    <hyperlink ref="B73" r:id="rId391" display="https://mulka2.com/lapcenter/lapcombat2/runner.jsp?event=4823&amp;file=1&amp;runner=67"/>
    <hyperlink ref="B75" r:id="rId392" display="https://mulka2.com/lapcenter/lapcombat2/runner.jsp?event=4823&amp;file=1&amp;runner=68"/>
    <hyperlink ref="B74" r:id="rId393" display="https://mulka2.com/lapcenter/lapcombat2/runner.jsp?event=4823&amp;file=1&amp;runner=66"/>
    <hyperlink ref="B72" r:id="rId394" display="https://mulka2.com/lapcenter/lapcombat2/runner.jsp?event=4823&amp;file=1&amp;runner=69"/>
    <hyperlink ref="B71" r:id="rId395" display="https://mulka2.com/lapcenter/lapcombat2/runner.jsp?event=4823&amp;file=1&amp;runner=70"/>
  </hyperlinks>
  <pageMargins left="0.7" right="0.7" top="0.75" bottom="0.75" header="0.3" footer="0.3"/>
  <pageSetup paperSize="9" orientation="portrait" horizontalDpi="4294967293" verticalDpi="0" r:id="rId3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1"/>
  <sheetViews>
    <sheetView topLeftCell="A172" workbookViewId="0">
      <selection activeCell="F212" sqref="F212"/>
    </sheetView>
  </sheetViews>
  <sheetFormatPr defaultRowHeight="13.5" x14ac:dyDescent="0.15"/>
  <cols>
    <col min="2" max="2" width="12.25" customWidth="1"/>
    <col min="3" max="3" width="13.62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4" x14ac:dyDescent="0.15">
      <c r="B4" s="4" t="s">
        <v>144</v>
      </c>
      <c r="C4" s="1">
        <v>1</v>
      </c>
      <c r="D4" s="6">
        <v>2.9247685185185186E-2</v>
      </c>
      <c r="E4" s="3" t="s">
        <v>236</v>
      </c>
      <c r="F4">
        <f t="shared" ref="F4:F67" si="0">ROUNDUP( (VLOOKUP(G4,$K$5:$N$9,2,FALSE) - D4) * 10 / VLOOKUP(G4,$K$5:$N$9,3,FALSE)+50,3)</f>
        <v>61.655000000000001</v>
      </c>
      <c r="G4" t="s">
        <v>445</v>
      </c>
      <c r="L4" t="s">
        <v>23</v>
      </c>
      <c r="M4" t="s">
        <v>26</v>
      </c>
      <c r="N4" t="s">
        <v>25</v>
      </c>
    </row>
    <row r="5" spans="2:14" x14ac:dyDescent="0.15">
      <c r="B5" s="4" t="s">
        <v>256</v>
      </c>
      <c r="C5" s="1">
        <v>2</v>
      </c>
      <c r="D5" s="6">
        <v>3.0335648148148143E-2</v>
      </c>
      <c r="E5" s="3" t="s">
        <v>235</v>
      </c>
      <c r="F5">
        <f t="shared" si="0"/>
        <v>60.239999999999995</v>
      </c>
      <c r="G5" t="s">
        <v>445</v>
      </c>
      <c r="K5" t="s">
        <v>445</v>
      </c>
      <c r="L5" s="5">
        <f>AVERAGEIF($G$4:$G$336,K5,$D$4:$D$336)</f>
        <v>3.8206719977553302E-2</v>
      </c>
      <c r="M5">
        <f t="array" ref="M5">_xlfn.STDEV.P(IF($G$4:$G$336=K5,$D$4:$D$336,""))</f>
        <v>7.6869956338774066E-3</v>
      </c>
    </row>
    <row r="6" spans="2:14" x14ac:dyDescent="0.15">
      <c r="B6" s="4" t="s">
        <v>253</v>
      </c>
      <c r="C6" s="1">
        <v>3</v>
      </c>
      <c r="D6" s="6">
        <v>3.0462962962962966E-2</v>
      </c>
      <c r="E6" s="3" t="s">
        <v>231</v>
      </c>
      <c r="F6">
        <f t="shared" si="0"/>
        <v>60.073999999999998</v>
      </c>
      <c r="G6" t="s">
        <v>445</v>
      </c>
      <c r="K6" t="s">
        <v>1136</v>
      </c>
      <c r="L6" s="5">
        <f>AVERAGEIF($G$4:$G$336,K6,$D$4:$D$336)</f>
        <v>3.8330522486772468E-2</v>
      </c>
      <c r="M6">
        <f t="array" ref="M6">_xlfn.STDEV.P(IF($G$4:$G$336=K6,$D$4:$D$336,""))</f>
        <v>1.1200226233551958E-2</v>
      </c>
    </row>
    <row r="7" spans="2:14" x14ac:dyDescent="0.15">
      <c r="B7" s="4" t="s">
        <v>251</v>
      </c>
      <c r="C7" s="1">
        <v>4</v>
      </c>
      <c r="D7" s="6">
        <v>3.125E-2</v>
      </c>
      <c r="E7" s="3" t="s">
        <v>229</v>
      </c>
      <c r="F7">
        <f t="shared" si="0"/>
        <v>59.05</v>
      </c>
      <c r="G7" t="s">
        <v>445</v>
      </c>
      <c r="K7" t="s">
        <v>1138</v>
      </c>
      <c r="L7" s="5">
        <f>AVERAGEIF($G$4:$G$336,K7,$D$4:$D$336)</f>
        <v>3.7147072248304644E-2</v>
      </c>
      <c r="M7">
        <f t="array" ref="M7">_xlfn.STDEV.P(IF($G$4:$G$336=K7,$D$4:$D$336,""))</f>
        <v>9.7086739631388943E-3</v>
      </c>
    </row>
    <row r="8" spans="2:14" x14ac:dyDescent="0.15">
      <c r="B8" s="4" t="s">
        <v>199</v>
      </c>
      <c r="C8" s="1">
        <v>5</v>
      </c>
      <c r="D8" s="6">
        <v>3.1655092592592596E-2</v>
      </c>
      <c r="E8" s="3" t="s">
        <v>14</v>
      </c>
      <c r="F8">
        <f t="shared" si="0"/>
        <v>58.524000000000001</v>
      </c>
      <c r="G8" t="s">
        <v>445</v>
      </c>
      <c r="K8" t="s">
        <v>1162</v>
      </c>
      <c r="L8" s="5">
        <f>AVERAGEIF($G$4:$G$336,K8,$D$4:$D$336)</f>
        <v>3.4778439153439152E-2</v>
      </c>
      <c r="M8">
        <f t="array" ref="M8">_xlfn.STDEV.P(IF($G$4:$G$336=K8,$D$4:$D$336,""))</f>
        <v>1.11718697922803E-2</v>
      </c>
    </row>
    <row r="9" spans="2:14" x14ac:dyDescent="0.15">
      <c r="B9" s="4" t="s">
        <v>255</v>
      </c>
      <c r="C9" s="1">
        <v>6</v>
      </c>
      <c r="D9" s="6">
        <v>3.172453703703703E-2</v>
      </c>
      <c r="E9" s="3" t="s">
        <v>232</v>
      </c>
      <c r="F9">
        <f t="shared" si="0"/>
        <v>58.433</v>
      </c>
      <c r="G9" t="s">
        <v>445</v>
      </c>
    </row>
    <row r="10" spans="2:14" x14ac:dyDescent="0.15">
      <c r="B10" s="4" t="s">
        <v>317</v>
      </c>
      <c r="C10" s="1">
        <v>7</v>
      </c>
      <c r="D10" s="6">
        <v>3.2002314814814817E-2</v>
      </c>
      <c r="E10" s="3" t="s">
        <v>1089</v>
      </c>
      <c r="F10">
        <f t="shared" si="0"/>
        <v>58.071999999999996</v>
      </c>
      <c r="G10" t="s">
        <v>445</v>
      </c>
    </row>
    <row r="11" spans="2:14" x14ac:dyDescent="0.15">
      <c r="B11" s="4" t="s">
        <v>248</v>
      </c>
      <c r="C11" s="1">
        <v>8</v>
      </c>
      <c r="D11" s="6">
        <v>3.2048611111111111E-2</v>
      </c>
      <c r="E11" s="3" t="s">
        <v>226</v>
      </c>
      <c r="F11">
        <f t="shared" si="0"/>
        <v>58.012</v>
      </c>
      <c r="G11" t="s">
        <v>445</v>
      </c>
    </row>
    <row r="12" spans="2:14" x14ac:dyDescent="0.15">
      <c r="B12" s="4" t="s">
        <v>143</v>
      </c>
      <c r="C12" s="1">
        <v>9</v>
      </c>
      <c r="D12" s="6">
        <v>3.2256944444444442E-2</v>
      </c>
      <c r="E12" s="3" t="s">
        <v>239</v>
      </c>
      <c r="F12">
        <f t="shared" si="0"/>
        <v>57.741</v>
      </c>
      <c r="G12" t="s">
        <v>445</v>
      </c>
    </row>
    <row r="13" spans="2:14" x14ac:dyDescent="0.15">
      <c r="B13" s="4" t="s">
        <v>148</v>
      </c>
      <c r="C13" s="1">
        <v>10</v>
      </c>
      <c r="D13" s="6">
        <v>3.243055555555556E-2</v>
      </c>
      <c r="E13" s="3" t="s">
        <v>243</v>
      </c>
      <c r="F13">
        <f t="shared" si="0"/>
        <v>57.515000000000001</v>
      </c>
      <c r="G13" t="s">
        <v>445</v>
      </c>
    </row>
    <row r="14" spans="2:14" x14ac:dyDescent="0.15">
      <c r="B14" s="4" t="s">
        <v>262</v>
      </c>
      <c r="C14" s="1">
        <v>11</v>
      </c>
      <c r="D14" s="6">
        <v>3.2476851851851847E-2</v>
      </c>
      <c r="E14" s="3" t="s">
        <v>1090</v>
      </c>
      <c r="F14">
        <f t="shared" si="0"/>
        <v>57.454000000000001</v>
      </c>
      <c r="G14" t="s">
        <v>445</v>
      </c>
    </row>
    <row r="15" spans="2:14" x14ac:dyDescent="0.15">
      <c r="B15" s="4" t="s">
        <v>191</v>
      </c>
      <c r="C15" s="1">
        <v>12</v>
      </c>
      <c r="D15" s="6">
        <v>3.2870370370370376E-2</v>
      </c>
      <c r="E15" s="3" t="s">
        <v>234</v>
      </c>
      <c r="F15">
        <f t="shared" si="0"/>
        <v>56.942999999999998</v>
      </c>
      <c r="G15" t="s">
        <v>445</v>
      </c>
    </row>
    <row r="16" spans="2:14" x14ac:dyDescent="0.15">
      <c r="B16" s="4" t="s">
        <v>260</v>
      </c>
      <c r="C16" s="1">
        <v>13</v>
      </c>
      <c r="D16" s="6">
        <v>3.3958333333333333E-2</v>
      </c>
      <c r="E16" s="3" t="s">
        <v>237</v>
      </c>
      <c r="F16">
        <f t="shared" si="0"/>
        <v>55.527000000000001</v>
      </c>
      <c r="G16" t="s">
        <v>445</v>
      </c>
    </row>
    <row r="17" spans="2:7" x14ac:dyDescent="0.15">
      <c r="B17" s="4" t="s">
        <v>854</v>
      </c>
      <c r="C17" s="1">
        <v>14</v>
      </c>
      <c r="D17" s="6">
        <v>3.425925925925926E-2</v>
      </c>
      <c r="E17" s="3" t="s">
        <v>371</v>
      </c>
      <c r="F17">
        <f t="shared" si="0"/>
        <v>55.135999999999996</v>
      </c>
      <c r="G17" t="s">
        <v>445</v>
      </c>
    </row>
    <row r="18" spans="2:7" x14ac:dyDescent="0.15">
      <c r="B18" s="4" t="s">
        <v>863</v>
      </c>
      <c r="C18" s="1">
        <v>15</v>
      </c>
      <c r="D18" s="6">
        <v>3.4745370370370371E-2</v>
      </c>
      <c r="E18" s="3" t="s">
        <v>294</v>
      </c>
      <c r="F18">
        <f t="shared" si="0"/>
        <v>54.503</v>
      </c>
      <c r="G18" t="s">
        <v>445</v>
      </c>
    </row>
    <row r="19" spans="2:7" x14ac:dyDescent="0.15">
      <c r="B19" s="4" t="s">
        <v>40</v>
      </c>
      <c r="C19" s="1">
        <v>16</v>
      </c>
      <c r="D19" s="6">
        <v>3.5196759259259254E-2</v>
      </c>
      <c r="E19" s="3" t="s">
        <v>1091</v>
      </c>
      <c r="F19">
        <f t="shared" si="0"/>
        <v>53.915999999999997</v>
      </c>
      <c r="G19" t="s">
        <v>445</v>
      </c>
    </row>
    <row r="20" spans="2:7" x14ac:dyDescent="0.15">
      <c r="B20" s="4" t="s">
        <v>164</v>
      </c>
      <c r="C20" s="1">
        <v>17</v>
      </c>
      <c r="D20" s="6">
        <v>3.5752314814814813E-2</v>
      </c>
      <c r="E20" s="3" t="s">
        <v>297</v>
      </c>
      <c r="F20">
        <f t="shared" si="0"/>
        <v>53.192999999999998</v>
      </c>
      <c r="G20" t="s">
        <v>445</v>
      </c>
    </row>
    <row r="21" spans="2:7" x14ac:dyDescent="0.15">
      <c r="B21" s="4" t="s">
        <v>165</v>
      </c>
      <c r="C21" s="1">
        <v>18</v>
      </c>
      <c r="D21" s="6">
        <v>3.6030092592592593E-2</v>
      </c>
      <c r="E21" s="3" t="s">
        <v>16</v>
      </c>
      <c r="F21">
        <f t="shared" si="0"/>
        <v>52.832000000000001</v>
      </c>
      <c r="G21" t="s">
        <v>445</v>
      </c>
    </row>
    <row r="22" spans="2:7" x14ac:dyDescent="0.15">
      <c r="B22" s="4" t="s">
        <v>377</v>
      </c>
      <c r="C22" s="1">
        <v>19</v>
      </c>
      <c r="D22" s="6">
        <v>3.6307870370370372E-2</v>
      </c>
      <c r="E22" s="3" t="s">
        <v>360</v>
      </c>
      <c r="F22">
        <f t="shared" si="0"/>
        <v>52.470999999999997</v>
      </c>
      <c r="G22" t="s">
        <v>445</v>
      </c>
    </row>
    <row r="23" spans="2:7" x14ac:dyDescent="0.15">
      <c r="B23" s="4" t="s">
        <v>214</v>
      </c>
      <c r="C23" s="1">
        <v>20</v>
      </c>
      <c r="D23" s="6">
        <v>3.75462962962963E-2</v>
      </c>
      <c r="E23" s="3" t="s">
        <v>488</v>
      </c>
      <c r="F23">
        <f t="shared" si="0"/>
        <v>50.86</v>
      </c>
      <c r="G23" t="s">
        <v>445</v>
      </c>
    </row>
    <row r="24" spans="2:7" x14ac:dyDescent="0.15">
      <c r="B24" s="4" t="s">
        <v>379</v>
      </c>
      <c r="C24" s="1">
        <v>21</v>
      </c>
      <c r="D24" s="6">
        <v>3.8182870370370374E-2</v>
      </c>
      <c r="E24" s="3" t="s">
        <v>361</v>
      </c>
      <c r="F24">
        <f t="shared" si="0"/>
        <v>50.031999999999996</v>
      </c>
      <c r="G24" t="s">
        <v>445</v>
      </c>
    </row>
    <row r="25" spans="2:7" x14ac:dyDescent="0.15">
      <c r="B25" s="4" t="s">
        <v>382</v>
      </c>
      <c r="C25" s="1">
        <v>22</v>
      </c>
      <c r="D25" s="6">
        <v>3.9907407407407412E-2</v>
      </c>
      <c r="E25" s="3" t="s">
        <v>1092</v>
      </c>
      <c r="F25">
        <f t="shared" si="0"/>
        <v>47.787999999999997</v>
      </c>
      <c r="G25" t="s">
        <v>445</v>
      </c>
    </row>
    <row r="26" spans="2:7" x14ac:dyDescent="0.15">
      <c r="B26" s="4" t="s">
        <v>331</v>
      </c>
      <c r="C26" s="1">
        <v>23</v>
      </c>
      <c r="D26" s="6">
        <v>4.0011574074074074E-2</v>
      </c>
      <c r="E26" s="3" t="s">
        <v>301</v>
      </c>
      <c r="F26">
        <f t="shared" si="0"/>
        <v>47.652999999999999</v>
      </c>
      <c r="G26" t="s">
        <v>445</v>
      </c>
    </row>
    <row r="27" spans="2:7" x14ac:dyDescent="0.15">
      <c r="B27" s="4" t="s">
        <v>1027</v>
      </c>
      <c r="C27" s="1">
        <v>24</v>
      </c>
      <c r="D27" s="6">
        <v>4.1527777777777775E-2</v>
      </c>
      <c r="E27" s="3" t="s">
        <v>228</v>
      </c>
      <c r="F27">
        <f t="shared" si="0"/>
        <v>45.68</v>
      </c>
      <c r="G27" t="s">
        <v>445</v>
      </c>
    </row>
    <row r="28" spans="2:7" x14ac:dyDescent="0.15">
      <c r="B28" s="4" t="s">
        <v>285</v>
      </c>
      <c r="C28" s="1">
        <v>25</v>
      </c>
      <c r="D28" s="6">
        <v>4.1759259259259253E-2</v>
      </c>
      <c r="E28" s="3" t="s">
        <v>275</v>
      </c>
      <c r="F28">
        <f t="shared" si="0"/>
        <v>45.378999999999998</v>
      </c>
      <c r="G28" t="s">
        <v>445</v>
      </c>
    </row>
    <row r="29" spans="2:7" x14ac:dyDescent="0.15">
      <c r="B29" s="4" t="s">
        <v>388</v>
      </c>
      <c r="C29" s="1">
        <v>26</v>
      </c>
      <c r="D29" s="6">
        <v>4.2407407407407401E-2</v>
      </c>
      <c r="E29" s="3" t="s">
        <v>311</v>
      </c>
      <c r="F29">
        <f t="shared" si="0"/>
        <v>44.535999999999994</v>
      </c>
      <c r="G29" t="s">
        <v>445</v>
      </c>
    </row>
    <row r="30" spans="2:7" x14ac:dyDescent="0.15">
      <c r="B30" s="4" t="s">
        <v>1098</v>
      </c>
      <c r="C30" s="1">
        <v>27</v>
      </c>
      <c r="D30" s="6">
        <v>4.282407407407407E-2</v>
      </c>
      <c r="E30" s="3" t="s">
        <v>1093</v>
      </c>
      <c r="F30">
        <f t="shared" si="0"/>
        <v>43.994</v>
      </c>
      <c r="G30" t="s">
        <v>445</v>
      </c>
    </row>
    <row r="31" spans="2:7" x14ac:dyDescent="0.15">
      <c r="B31" s="4" t="s">
        <v>180</v>
      </c>
      <c r="C31" s="1">
        <v>28</v>
      </c>
      <c r="D31" s="6">
        <v>4.5613425925925925E-2</v>
      </c>
      <c r="E31" s="3" t="s">
        <v>292</v>
      </c>
      <c r="F31">
        <f t="shared" si="0"/>
        <v>40.364999999999995</v>
      </c>
      <c r="G31" t="s">
        <v>445</v>
      </c>
    </row>
    <row r="32" spans="2:7" x14ac:dyDescent="0.15">
      <c r="B32" s="4" t="s">
        <v>1099</v>
      </c>
      <c r="C32" s="1">
        <v>29</v>
      </c>
      <c r="D32" s="6">
        <v>4.7037037037037037E-2</v>
      </c>
      <c r="E32" s="3" t="s">
        <v>1094</v>
      </c>
      <c r="F32">
        <f t="shared" si="0"/>
        <v>38.512999999999998</v>
      </c>
      <c r="G32" t="s">
        <v>445</v>
      </c>
    </row>
    <row r="33" spans="2:7" x14ac:dyDescent="0.15">
      <c r="B33" s="4" t="s">
        <v>396</v>
      </c>
      <c r="C33" s="1">
        <v>30</v>
      </c>
      <c r="D33" s="6">
        <v>5.1446759259259262E-2</v>
      </c>
      <c r="E33" s="3" t="s">
        <v>366</v>
      </c>
      <c r="F33">
        <f t="shared" si="0"/>
        <v>32.777000000000001</v>
      </c>
      <c r="G33" t="s">
        <v>445</v>
      </c>
    </row>
    <row r="34" spans="2:7" x14ac:dyDescent="0.15">
      <c r="B34" s="4" t="s">
        <v>1100</v>
      </c>
      <c r="C34" s="1">
        <v>31</v>
      </c>
      <c r="D34" s="6">
        <v>5.1724537037037034E-2</v>
      </c>
      <c r="E34" s="3" t="s">
        <v>359</v>
      </c>
      <c r="F34">
        <f t="shared" si="0"/>
        <v>32.414999999999999</v>
      </c>
      <c r="G34" t="s">
        <v>445</v>
      </c>
    </row>
    <row r="35" spans="2:7" ht="27" x14ac:dyDescent="0.15">
      <c r="B35" s="4" t="s">
        <v>1101</v>
      </c>
      <c r="C35" s="1">
        <v>32</v>
      </c>
      <c r="D35" s="6">
        <v>5.6828703703703708E-2</v>
      </c>
      <c r="E35" s="3" t="s">
        <v>1095</v>
      </c>
      <c r="F35">
        <f t="shared" si="0"/>
        <v>25.775000000000002</v>
      </c>
      <c r="G35" t="s">
        <v>445</v>
      </c>
    </row>
    <row r="36" spans="2:7" x14ac:dyDescent="0.15">
      <c r="B36" s="4" t="s">
        <v>345</v>
      </c>
      <c r="C36" s="1">
        <v>33</v>
      </c>
      <c r="D36" s="6">
        <v>5.8993055555555556E-2</v>
      </c>
      <c r="E36" s="3" t="s">
        <v>1096</v>
      </c>
      <c r="F36">
        <f t="shared" si="0"/>
        <v>22.96</v>
      </c>
      <c r="G36" t="s">
        <v>445</v>
      </c>
    </row>
    <row r="37" spans="2:7" x14ac:dyDescent="0.15">
      <c r="B37" s="4" t="s">
        <v>152</v>
      </c>
      <c r="C37" s="1"/>
      <c r="D37" s="3" t="s">
        <v>22</v>
      </c>
      <c r="E37" s="3" t="s">
        <v>1097</v>
      </c>
      <c r="F37" t="e">
        <f t="shared" si="0"/>
        <v>#VALUE!</v>
      </c>
      <c r="G37" t="s">
        <v>445</v>
      </c>
    </row>
    <row r="38" spans="2:7" x14ac:dyDescent="0.15">
      <c r="B38" s="4" t="s">
        <v>195</v>
      </c>
      <c r="C38" s="1">
        <v>1</v>
      </c>
      <c r="D38" s="6">
        <v>2.5057870370370373E-2</v>
      </c>
      <c r="E38" s="3" t="s">
        <v>243</v>
      </c>
      <c r="F38">
        <f t="shared" si="0"/>
        <v>61.850999999999999</v>
      </c>
      <c r="G38" t="s">
        <v>1136</v>
      </c>
    </row>
    <row r="39" spans="2:7" x14ac:dyDescent="0.15">
      <c r="B39" s="4" t="s">
        <v>271</v>
      </c>
      <c r="C39" s="1">
        <v>2</v>
      </c>
      <c r="D39" s="6">
        <v>2.6030092592592594E-2</v>
      </c>
      <c r="E39" s="3" t="s">
        <v>231</v>
      </c>
      <c r="F39">
        <f t="shared" si="0"/>
        <v>60.982999999999997</v>
      </c>
      <c r="G39" t="s">
        <v>1136</v>
      </c>
    </row>
    <row r="40" spans="2:7" x14ac:dyDescent="0.15">
      <c r="B40" s="4" t="s">
        <v>159</v>
      </c>
      <c r="C40" s="1">
        <v>3</v>
      </c>
      <c r="D40" s="6">
        <v>2.6724537037037036E-2</v>
      </c>
      <c r="E40" s="3" t="s">
        <v>239</v>
      </c>
      <c r="F40">
        <f t="shared" si="0"/>
        <v>60.363</v>
      </c>
      <c r="G40" t="s">
        <v>1135</v>
      </c>
    </row>
    <row r="41" spans="2:7" x14ac:dyDescent="0.15">
      <c r="B41" s="4" t="s">
        <v>201</v>
      </c>
      <c r="C41" s="1">
        <v>4</v>
      </c>
      <c r="D41" s="6">
        <v>2.7141203703703706E-2</v>
      </c>
      <c r="E41" s="3" t="s">
        <v>1097</v>
      </c>
      <c r="F41">
        <f t="shared" si="0"/>
        <v>59.991</v>
      </c>
      <c r="G41" t="s">
        <v>1135</v>
      </c>
    </row>
    <row r="42" spans="2:7" x14ac:dyDescent="0.15">
      <c r="B42" s="4" t="s">
        <v>147</v>
      </c>
      <c r="C42" s="1">
        <v>5</v>
      </c>
      <c r="D42" s="6">
        <v>2.7210648148148147E-2</v>
      </c>
      <c r="E42" s="3" t="s">
        <v>1097</v>
      </c>
      <c r="F42">
        <f t="shared" si="0"/>
        <v>59.928999999999995</v>
      </c>
      <c r="G42" t="s">
        <v>1135</v>
      </c>
    </row>
    <row r="43" spans="2:7" x14ac:dyDescent="0.15">
      <c r="B43" s="4" t="s">
        <v>196</v>
      </c>
      <c r="C43" s="1">
        <v>6</v>
      </c>
      <c r="D43" s="6">
        <v>2.7384259259259257E-2</v>
      </c>
      <c r="E43" s="3" t="s">
        <v>239</v>
      </c>
      <c r="F43">
        <f t="shared" si="0"/>
        <v>59.774000000000001</v>
      </c>
      <c r="G43" t="s">
        <v>1135</v>
      </c>
    </row>
    <row r="44" spans="2:7" x14ac:dyDescent="0.15">
      <c r="B44" s="4" t="s">
        <v>315</v>
      </c>
      <c r="C44" s="1">
        <v>7</v>
      </c>
      <c r="D44" s="6">
        <v>2.7673611111111111E-2</v>
      </c>
      <c r="E44" s="3" t="s">
        <v>275</v>
      </c>
      <c r="F44">
        <f t="shared" si="0"/>
        <v>59.515000000000001</v>
      </c>
      <c r="G44" t="s">
        <v>1135</v>
      </c>
    </row>
    <row r="45" spans="2:7" x14ac:dyDescent="0.15">
      <c r="B45" s="4" t="s">
        <v>686</v>
      </c>
      <c r="C45" s="1">
        <v>8</v>
      </c>
      <c r="D45" s="6">
        <v>2.7881944444444445E-2</v>
      </c>
      <c r="E45" s="3" t="s">
        <v>243</v>
      </c>
      <c r="F45">
        <f t="shared" si="0"/>
        <v>59.329000000000001</v>
      </c>
      <c r="G45" t="s">
        <v>1135</v>
      </c>
    </row>
    <row r="46" spans="2:7" x14ac:dyDescent="0.15">
      <c r="B46" s="4" t="s">
        <v>184</v>
      </c>
      <c r="C46" s="1">
        <v>9</v>
      </c>
      <c r="D46" s="6">
        <v>2.7928240740740743E-2</v>
      </c>
      <c r="E46" s="3" t="s">
        <v>236</v>
      </c>
      <c r="F46">
        <f t="shared" si="0"/>
        <v>59.287999999999997</v>
      </c>
      <c r="G46" t="s">
        <v>1135</v>
      </c>
    </row>
    <row r="47" spans="2:7" x14ac:dyDescent="0.15">
      <c r="B47" s="4" t="s">
        <v>318</v>
      </c>
      <c r="C47" s="1">
        <v>10</v>
      </c>
      <c r="D47" s="6">
        <v>2.7974537037037034E-2</v>
      </c>
      <c r="E47" s="3" t="s">
        <v>231</v>
      </c>
      <c r="F47">
        <f t="shared" si="0"/>
        <v>59.247</v>
      </c>
      <c r="G47" t="s">
        <v>1135</v>
      </c>
    </row>
    <row r="48" spans="2:7" x14ac:dyDescent="0.15">
      <c r="B48" s="4" t="s">
        <v>172</v>
      </c>
      <c r="C48" s="1">
        <v>11</v>
      </c>
      <c r="D48" s="6">
        <v>2.8009259259259262E-2</v>
      </c>
      <c r="E48" s="3" t="s">
        <v>239</v>
      </c>
      <c r="F48">
        <f t="shared" si="0"/>
        <v>59.216000000000001</v>
      </c>
      <c r="G48" t="s">
        <v>1135</v>
      </c>
    </row>
    <row r="49" spans="2:7" x14ac:dyDescent="0.15">
      <c r="B49" s="4" t="s">
        <v>264</v>
      </c>
      <c r="C49" s="1">
        <v>12</v>
      </c>
      <c r="D49" s="6">
        <v>2.8182870370370372E-2</v>
      </c>
      <c r="E49" s="3" t="s">
        <v>232</v>
      </c>
      <c r="F49">
        <f t="shared" si="0"/>
        <v>59.061</v>
      </c>
      <c r="G49" t="s">
        <v>1135</v>
      </c>
    </row>
    <row r="50" spans="2:7" x14ac:dyDescent="0.15">
      <c r="B50" s="4" t="s">
        <v>1113</v>
      </c>
      <c r="C50" s="1">
        <v>13</v>
      </c>
      <c r="D50" s="6">
        <v>2.8819444444444443E-2</v>
      </c>
      <c r="E50" s="3" t="s">
        <v>301</v>
      </c>
      <c r="F50">
        <f t="shared" si="0"/>
        <v>58.491999999999997</v>
      </c>
      <c r="G50" t="s">
        <v>1135</v>
      </c>
    </row>
    <row r="51" spans="2:7" x14ac:dyDescent="0.15">
      <c r="B51" s="4" t="s">
        <v>173</v>
      </c>
      <c r="C51" s="1">
        <v>14</v>
      </c>
      <c r="D51" s="6">
        <v>2.8935185185185185E-2</v>
      </c>
      <c r="E51" s="3" t="s">
        <v>16</v>
      </c>
      <c r="F51">
        <f t="shared" si="0"/>
        <v>58.388999999999996</v>
      </c>
      <c r="G51" t="s">
        <v>1135</v>
      </c>
    </row>
    <row r="52" spans="2:7" x14ac:dyDescent="0.15">
      <c r="B52" s="4" t="s">
        <v>205</v>
      </c>
      <c r="C52" s="1">
        <v>15</v>
      </c>
      <c r="D52" s="6">
        <v>2.9328703703703704E-2</v>
      </c>
      <c r="E52" s="3" t="s">
        <v>232</v>
      </c>
      <c r="F52">
        <f t="shared" si="0"/>
        <v>58.037999999999997</v>
      </c>
      <c r="G52" t="s">
        <v>1135</v>
      </c>
    </row>
    <row r="53" spans="2:7" x14ac:dyDescent="0.15">
      <c r="B53" s="4" t="s">
        <v>495</v>
      </c>
      <c r="C53" s="1">
        <v>16</v>
      </c>
      <c r="D53" s="6">
        <v>3.0081018518518521E-2</v>
      </c>
      <c r="E53" s="3" t="s">
        <v>231</v>
      </c>
      <c r="F53">
        <f t="shared" si="0"/>
        <v>57.366</v>
      </c>
      <c r="G53" t="s">
        <v>1135</v>
      </c>
    </row>
    <row r="54" spans="2:7" x14ac:dyDescent="0.15">
      <c r="B54" s="4" t="s">
        <v>207</v>
      </c>
      <c r="C54" s="1">
        <v>17</v>
      </c>
      <c r="D54" s="6">
        <v>3.0127314814814815E-2</v>
      </c>
      <c r="E54" s="3" t="s">
        <v>1097</v>
      </c>
      <c r="F54">
        <f t="shared" si="0"/>
        <v>57.324999999999996</v>
      </c>
      <c r="G54" t="s">
        <v>1135</v>
      </c>
    </row>
    <row r="55" spans="2:7" x14ac:dyDescent="0.15">
      <c r="B55" s="4" t="s">
        <v>259</v>
      </c>
      <c r="C55" s="1">
        <v>18</v>
      </c>
      <c r="D55" s="6">
        <v>3.0185185185185186E-2</v>
      </c>
      <c r="E55" s="3" t="s">
        <v>226</v>
      </c>
      <c r="F55">
        <f t="shared" si="0"/>
        <v>57.272999999999996</v>
      </c>
      <c r="G55" t="s">
        <v>1135</v>
      </c>
    </row>
    <row r="56" spans="2:7" x14ac:dyDescent="0.15">
      <c r="B56" s="4" t="s">
        <v>186</v>
      </c>
      <c r="C56" s="1">
        <v>19</v>
      </c>
      <c r="D56" s="6">
        <v>3.1192129629629629E-2</v>
      </c>
      <c r="E56" s="3" t="s">
        <v>243</v>
      </c>
      <c r="F56">
        <f t="shared" si="0"/>
        <v>56.373999999999995</v>
      </c>
      <c r="G56" t="s">
        <v>1135</v>
      </c>
    </row>
    <row r="57" spans="2:7" x14ac:dyDescent="0.15">
      <c r="B57" s="4" t="s">
        <v>211</v>
      </c>
      <c r="C57" s="1">
        <v>20</v>
      </c>
      <c r="D57" s="6">
        <v>3.1793981481481479E-2</v>
      </c>
      <c r="E57" s="3" t="s">
        <v>234</v>
      </c>
      <c r="F57">
        <f t="shared" si="0"/>
        <v>55.836999999999996</v>
      </c>
      <c r="G57" t="s">
        <v>1135</v>
      </c>
    </row>
    <row r="58" spans="2:7" x14ac:dyDescent="0.15">
      <c r="B58" s="4" t="s">
        <v>206</v>
      </c>
      <c r="C58" s="1">
        <v>21</v>
      </c>
      <c r="D58" s="6">
        <v>3.2222222222222222E-2</v>
      </c>
      <c r="E58" s="3" t="s">
        <v>297</v>
      </c>
      <c r="F58">
        <f t="shared" si="0"/>
        <v>55.454000000000001</v>
      </c>
      <c r="G58" t="s">
        <v>1135</v>
      </c>
    </row>
    <row r="59" spans="2:7" x14ac:dyDescent="0.15">
      <c r="B59" s="4" t="s">
        <v>1114</v>
      </c>
      <c r="C59" s="1">
        <v>22</v>
      </c>
      <c r="D59" s="6">
        <v>3.2418981481481479E-2</v>
      </c>
      <c r="E59" s="3" t="s">
        <v>1110</v>
      </c>
      <c r="F59">
        <f t="shared" si="0"/>
        <v>55.278999999999996</v>
      </c>
      <c r="G59" t="s">
        <v>1135</v>
      </c>
    </row>
    <row r="60" spans="2:7" x14ac:dyDescent="0.15">
      <c r="B60" s="4" t="s">
        <v>1115</v>
      </c>
      <c r="C60" s="1">
        <v>23</v>
      </c>
      <c r="D60" s="6">
        <v>3.2615740740740744E-2</v>
      </c>
      <c r="E60" s="3" t="s">
        <v>232</v>
      </c>
      <c r="F60">
        <f t="shared" si="0"/>
        <v>55.102999999999994</v>
      </c>
      <c r="G60" t="s">
        <v>1135</v>
      </c>
    </row>
    <row r="61" spans="2:7" x14ac:dyDescent="0.15">
      <c r="B61" s="4" t="s">
        <v>123</v>
      </c>
      <c r="C61" s="1">
        <v>24</v>
      </c>
      <c r="D61" s="6">
        <v>3.2673611111111105E-2</v>
      </c>
      <c r="E61" s="3" t="s">
        <v>1091</v>
      </c>
      <c r="F61">
        <f t="shared" si="0"/>
        <v>55.050999999999995</v>
      </c>
      <c r="G61" t="s">
        <v>1135</v>
      </c>
    </row>
    <row r="62" spans="2:7" x14ac:dyDescent="0.15">
      <c r="B62" s="4" t="s">
        <v>342</v>
      </c>
      <c r="C62" s="1">
        <v>25</v>
      </c>
      <c r="D62" s="6">
        <v>3.2789351851851854E-2</v>
      </c>
      <c r="E62" s="3" t="s">
        <v>301</v>
      </c>
      <c r="F62">
        <f t="shared" si="0"/>
        <v>54.948</v>
      </c>
      <c r="G62" t="s">
        <v>1135</v>
      </c>
    </row>
    <row r="63" spans="2:7" x14ac:dyDescent="0.15">
      <c r="B63" s="4" t="s">
        <v>204</v>
      </c>
      <c r="C63" s="1">
        <v>26</v>
      </c>
      <c r="D63" s="6">
        <v>3.2824074074074075E-2</v>
      </c>
      <c r="E63" s="3" t="s">
        <v>243</v>
      </c>
      <c r="F63">
        <f t="shared" si="0"/>
        <v>54.916999999999994</v>
      </c>
      <c r="G63" t="s">
        <v>1135</v>
      </c>
    </row>
    <row r="64" spans="2:7" x14ac:dyDescent="0.15">
      <c r="B64" s="4" t="s">
        <v>463</v>
      </c>
      <c r="C64" s="1">
        <v>27</v>
      </c>
      <c r="D64" s="6">
        <v>3.3611111111111112E-2</v>
      </c>
      <c r="E64" s="3" t="s">
        <v>231</v>
      </c>
      <c r="F64">
        <f t="shared" si="0"/>
        <v>54.213999999999999</v>
      </c>
      <c r="G64" t="s">
        <v>1135</v>
      </c>
    </row>
    <row r="65" spans="2:7" x14ac:dyDescent="0.15">
      <c r="B65" s="4" t="s">
        <v>52</v>
      </c>
      <c r="C65" s="1">
        <v>28</v>
      </c>
      <c r="D65" s="6">
        <v>3.4016203703703708E-2</v>
      </c>
      <c r="E65" s="3" t="s">
        <v>1091</v>
      </c>
      <c r="F65">
        <f t="shared" si="0"/>
        <v>53.851999999999997</v>
      </c>
      <c r="G65" t="s">
        <v>1135</v>
      </c>
    </row>
    <row r="66" spans="2:7" x14ac:dyDescent="0.15">
      <c r="B66" s="4" t="s">
        <v>1116</v>
      </c>
      <c r="C66" s="1">
        <v>29</v>
      </c>
      <c r="D66" s="6">
        <v>3.4039351851851855E-2</v>
      </c>
      <c r="E66" s="3" t="s">
        <v>237</v>
      </c>
      <c r="F66">
        <f t="shared" si="0"/>
        <v>53.832000000000001</v>
      </c>
      <c r="G66" t="s">
        <v>1135</v>
      </c>
    </row>
    <row r="67" spans="2:7" x14ac:dyDescent="0.15">
      <c r="B67" s="4" t="s">
        <v>1035</v>
      </c>
      <c r="C67" s="1">
        <v>30</v>
      </c>
      <c r="D67" s="6">
        <v>3.4166666666666672E-2</v>
      </c>
      <c r="E67" s="3" t="s">
        <v>229</v>
      </c>
      <c r="F67">
        <f t="shared" si="0"/>
        <v>53.717999999999996</v>
      </c>
      <c r="G67" t="s">
        <v>1135</v>
      </c>
    </row>
    <row r="68" spans="2:7" x14ac:dyDescent="0.15">
      <c r="B68" s="4" t="s">
        <v>531</v>
      </c>
      <c r="C68" s="1">
        <v>31</v>
      </c>
      <c r="D68" s="6">
        <v>3.4236111111111113E-2</v>
      </c>
      <c r="E68" s="3" t="s">
        <v>234</v>
      </c>
      <c r="F68">
        <f t="shared" ref="F68:F113" si="1">ROUNDUP( (VLOOKUP(G68,$K$5:$N$9,2,FALSE) - D68) * 10 / VLOOKUP(G68,$K$5:$N$9,3,FALSE)+50,3)</f>
        <v>53.655999999999999</v>
      </c>
      <c r="G68" t="s">
        <v>1135</v>
      </c>
    </row>
    <row r="69" spans="2:7" x14ac:dyDescent="0.15">
      <c r="B69" s="4" t="s">
        <v>269</v>
      </c>
      <c r="C69" s="1">
        <v>32</v>
      </c>
      <c r="D69" s="6">
        <v>3.4421296296296297E-2</v>
      </c>
      <c r="E69" s="3" t="s">
        <v>229</v>
      </c>
      <c r="F69">
        <f t="shared" si="1"/>
        <v>53.491</v>
      </c>
      <c r="G69" t="s">
        <v>1135</v>
      </c>
    </row>
    <row r="70" spans="2:7" x14ac:dyDescent="0.15">
      <c r="B70" s="4" t="s">
        <v>336</v>
      </c>
      <c r="C70" s="1"/>
      <c r="D70" s="6">
        <v>3.5046296296296298E-2</v>
      </c>
      <c r="E70" s="3" t="s">
        <v>311</v>
      </c>
      <c r="F70">
        <f t="shared" si="1"/>
        <v>52.933</v>
      </c>
      <c r="G70" t="s">
        <v>1135</v>
      </c>
    </row>
    <row r="71" spans="2:7" x14ac:dyDescent="0.15">
      <c r="B71" s="4" t="s">
        <v>1117</v>
      </c>
      <c r="C71" s="1">
        <v>33</v>
      </c>
      <c r="D71" s="6">
        <v>3.5208333333333335E-2</v>
      </c>
      <c r="E71" s="3" t="s">
        <v>232</v>
      </c>
      <c r="F71">
        <f t="shared" si="1"/>
        <v>52.787999999999997</v>
      </c>
      <c r="G71" t="s">
        <v>1135</v>
      </c>
    </row>
    <row r="72" spans="2:7" x14ac:dyDescent="0.15">
      <c r="B72" s="4" t="s">
        <v>1118</v>
      </c>
      <c r="C72" s="1">
        <v>34</v>
      </c>
      <c r="D72" s="6">
        <v>3.5451388888888886E-2</v>
      </c>
      <c r="E72" s="3" t="s">
        <v>229</v>
      </c>
      <c r="F72">
        <f t="shared" si="1"/>
        <v>52.570999999999998</v>
      </c>
      <c r="G72" t="s">
        <v>1135</v>
      </c>
    </row>
    <row r="73" spans="2:7" x14ac:dyDescent="0.15">
      <c r="B73" s="4" t="s">
        <v>561</v>
      </c>
      <c r="C73" s="1">
        <v>35</v>
      </c>
      <c r="D73" s="6">
        <v>3.5659722222222225E-2</v>
      </c>
      <c r="E73" s="3" t="s">
        <v>234</v>
      </c>
      <c r="F73">
        <f t="shared" si="1"/>
        <v>52.384999999999998</v>
      </c>
      <c r="G73" t="s">
        <v>1135</v>
      </c>
    </row>
    <row r="74" spans="2:7" x14ac:dyDescent="0.15">
      <c r="B74" s="4" t="s">
        <v>389</v>
      </c>
      <c r="C74" s="1">
        <v>36</v>
      </c>
      <c r="D74" s="6">
        <v>3.577546296296296E-2</v>
      </c>
      <c r="E74" s="3" t="s">
        <v>231</v>
      </c>
      <c r="F74">
        <f t="shared" si="1"/>
        <v>52.281999999999996</v>
      </c>
      <c r="G74" t="s">
        <v>1135</v>
      </c>
    </row>
    <row r="75" spans="2:7" x14ac:dyDescent="0.15">
      <c r="B75" s="4" t="s">
        <v>282</v>
      </c>
      <c r="C75" s="1">
        <v>37</v>
      </c>
      <c r="D75" s="6">
        <v>3.5879629629629629E-2</v>
      </c>
      <c r="E75" s="3" t="s">
        <v>14</v>
      </c>
      <c r="F75">
        <f t="shared" si="1"/>
        <v>52.189</v>
      </c>
      <c r="G75" t="s">
        <v>1135</v>
      </c>
    </row>
    <row r="76" spans="2:7" x14ac:dyDescent="0.15">
      <c r="B76" s="4" t="s">
        <v>338</v>
      </c>
      <c r="C76" s="1">
        <v>38</v>
      </c>
      <c r="D76" s="6">
        <v>3.6458333333333336E-2</v>
      </c>
      <c r="E76" s="3" t="s">
        <v>239</v>
      </c>
      <c r="F76">
        <f t="shared" si="1"/>
        <v>51.671999999999997</v>
      </c>
      <c r="G76" t="s">
        <v>1135</v>
      </c>
    </row>
    <row r="77" spans="2:7" x14ac:dyDescent="0.15">
      <c r="B77" s="4" t="s">
        <v>1119</v>
      </c>
      <c r="C77" s="1"/>
      <c r="D77" s="6">
        <v>3.6736111111111108E-2</v>
      </c>
      <c r="E77" s="3" t="s">
        <v>311</v>
      </c>
      <c r="F77">
        <f t="shared" si="1"/>
        <v>51.423999999999999</v>
      </c>
      <c r="G77" t="s">
        <v>1135</v>
      </c>
    </row>
    <row r="78" spans="2:7" x14ac:dyDescent="0.15">
      <c r="B78" s="4" t="s">
        <v>351</v>
      </c>
      <c r="C78" s="1"/>
      <c r="D78" s="6">
        <v>3.7488425925925925E-2</v>
      </c>
      <c r="E78" s="3" t="s">
        <v>311</v>
      </c>
      <c r="F78">
        <f t="shared" si="1"/>
        <v>50.751999999999995</v>
      </c>
      <c r="G78" t="s">
        <v>1135</v>
      </c>
    </row>
    <row r="79" spans="2:7" x14ac:dyDescent="0.15">
      <c r="B79" s="4" t="s">
        <v>1120</v>
      </c>
      <c r="C79" s="1">
        <v>39</v>
      </c>
      <c r="D79" s="6">
        <v>3.8229166666666668E-2</v>
      </c>
      <c r="E79" s="3" t="s">
        <v>1111</v>
      </c>
      <c r="F79">
        <f t="shared" si="1"/>
        <v>50.091000000000001</v>
      </c>
      <c r="G79" t="s">
        <v>1135</v>
      </c>
    </row>
    <row r="80" spans="2:7" x14ac:dyDescent="0.15">
      <c r="B80" s="4" t="s">
        <v>499</v>
      </c>
      <c r="C80" s="1">
        <v>40</v>
      </c>
      <c r="D80" s="6">
        <v>3.8414351851851852E-2</v>
      </c>
      <c r="E80" s="3" t="s">
        <v>228</v>
      </c>
      <c r="F80">
        <f t="shared" si="1"/>
        <v>49.925999999999995</v>
      </c>
      <c r="G80" t="s">
        <v>1135</v>
      </c>
    </row>
    <row r="81" spans="2:7" x14ac:dyDescent="0.15">
      <c r="B81" s="4" t="s">
        <v>161</v>
      </c>
      <c r="C81" s="1">
        <v>41</v>
      </c>
      <c r="D81" s="6">
        <v>3.90625E-2</v>
      </c>
      <c r="E81" s="3" t="s">
        <v>239</v>
      </c>
      <c r="F81">
        <f t="shared" si="1"/>
        <v>49.346999999999994</v>
      </c>
      <c r="G81" t="s">
        <v>1135</v>
      </c>
    </row>
    <row r="82" spans="2:7" x14ac:dyDescent="0.15">
      <c r="B82" s="4" t="s">
        <v>750</v>
      </c>
      <c r="C82" s="1"/>
      <c r="D82" s="6">
        <v>3.9479166666666669E-2</v>
      </c>
      <c r="E82" s="3" t="s">
        <v>239</v>
      </c>
      <c r="F82">
        <f t="shared" si="1"/>
        <v>48.974999999999994</v>
      </c>
      <c r="G82" t="s">
        <v>1135</v>
      </c>
    </row>
    <row r="83" spans="2:7" x14ac:dyDescent="0.15">
      <c r="B83" s="4" t="s">
        <v>1121</v>
      </c>
      <c r="C83" s="1">
        <v>42</v>
      </c>
      <c r="D83" s="6">
        <v>3.9594907407407405E-2</v>
      </c>
      <c r="E83" s="3" t="s">
        <v>235</v>
      </c>
      <c r="F83">
        <f t="shared" si="1"/>
        <v>48.872</v>
      </c>
      <c r="G83" t="s">
        <v>1135</v>
      </c>
    </row>
    <row r="84" spans="2:7" x14ac:dyDescent="0.15">
      <c r="B84" s="4" t="s">
        <v>507</v>
      </c>
      <c r="C84" s="1">
        <v>43</v>
      </c>
      <c r="D84" s="6">
        <v>3.9733796296296302E-2</v>
      </c>
      <c r="E84" s="3" t="s">
        <v>231</v>
      </c>
      <c r="F84">
        <f t="shared" si="1"/>
        <v>48.747999999999998</v>
      </c>
      <c r="G84" t="s">
        <v>1135</v>
      </c>
    </row>
    <row r="85" spans="2:7" x14ac:dyDescent="0.15">
      <c r="B85" s="4" t="s">
        <v>340</v>
      </c>
      <c r="C85" s="1"/>
      <c r="D85" s="6">
        <v>4.0011574074074074E-2</v>
      </c>
      <c r="E85" s="3" t="s">
        <v>247</v>
      </c>
      <c r="F85">
        <f t="shared" si="1"/>
        <v>48.5</v>
      </c>
      <c r="G85" t="s">
        <v>1135</v>
      </c>
    </row>
    <row r="86" spans="2:7" x14ac:dyDescent="0.15">
      <c r="B86" s="4" t="s">
        <v>1122</v>
      </c>
      <c r="C86" s="1"/>
      <c r="D86" s="6">
        <v>4.1574074074074076E-2</v>
      </c>
      <c r="E86" s="3" t="s">
        <v>311</v>
      </c>
      <c r="F86">
        <f t="shared" si="1"/>
        <v>47.104999999999997</v>
      </c>
      <c r="G86" t="s">
        <v>1135</v>
      </c>
    </row>
    <row r="87" spans="2:7" x14ac:dyDescent="0.15">
      <c r="B87" s="4" t="s">
        <v>386</v>
      </c>
      <c r="C87" s="1">
        <v>44</v>
      </c>
      <c r="D87" s="6">
        <v>4.1736111111111113E-2</v>
      </c>
      <c r="E87" s="3" t="s">
        <v>235</v>
      </c>
      <c r="F87">
        <f t="shared" si="1"/>
        <v>46.96</v>
      </c>
      <c r="G87" t="s">
        <v>1135</v>
      </c>
    </row>
    <row r="88" spans="2:7" x14ac:dyDescent="0.15">
      <c r="B88" s="4" t="s">
        <v>1123</v>
      </c>
      <c r="C88" s="1">
        <v>45</v>
      </c>
      <c r="D88" s="6">
        <v>4.1759259259259253E-2</v>
      </c>
      <c r="E88" s="3" t="s">
        <v>311</v>
      </c>
      <c r="F88">
        <f t="shared" si="1"/>
        <v>46.939</v>
      </c>
      <c r="G88" t="s">
        <v>1135</v>
      </c>
    </row>
    <row r="89" spans="2:7" x14ac:dyDescent="0.15">
      <c r="B89" s="4" t="s">
        <v>354</v>
      </c>
      <c r="C89" s="1">
        <v>46</v>
      </c>
      <c r="D89" s="6">
        <v>4.1909722222222223E-2</v>
      </c>
      <c r="E89" s="3" t="s">
        <v>16</v>
      </c>
      <c r="F89">
        <f t="shared" si="1"/>
        <v>46.805</v>
      </c>
      <c r="G89" t="s">
        <v>1135</v>
      </c>
    </row>
    <row r="90" spans="2:7" x14ac:dyDescent="0.15">
      <c r="B90" s="4" t="s">
        <v>1124</v>
      </c>
      <c r="C90" s="1">
        <v>47</v>
      </c>
      <c r="D90" s="6">
        <v>4.1967592592592591E-2</v>
      </c>
      <c r="E90" s="3" t="s">
        <v>231</v>
      </c>
      <c r="F90">
        <f t="shared" si="1"/>
        <v>46.753</v>
      </c>
      <c r="G90" t="s">
        <v>1135</v>
      </c>
    </row>
    <row r="91" spans="2:7" x14ac:dyDescent="0.15">
      <c r="B91" s="4" t="s">
        <v>339</v>
      </c>
      <c r="C91" s="1">
        <v>48</v>
      </c>
      <c r="D91" s="6">
        <v>4.2083333333333334E-2</v>
      </c>
      <c r="E91" s="3" t="s">
        <v>236</v>
      </c>
      <c r="F91">
        <f t="shared" si="1"/>
        <v>46.65</v>
      </c>
      <c r="G91" t="s">
        <v>1135</v>
      </c>
    </row>
    <row r="92" spans="2:7" x14ac:dyDescent="0.15">
      <c r="B92" s="4" t="s">
        <v>222</v>
      </c>
      <c r="C92" s="1">
        <v>49</v>
      </c>
      <c r="D92" s="6">
        <v>4.2164351851851856E-2</v>
      </c>
      <c r="E92" s="3" t="s">
        <v>14</v>
      </c>
      <c r="F92">
        <f t="shared" si="1"/>
        <v>46.577999999999996</v>
      </c>
      <c r="G92" t="s">
        <v>1135</v>
      </c>
    </row>
    <row r="93" spans="2:7" x14ac:dyDescent="0.15">
      <c r="B93" s="4" t="s">
        <v>291</v>
      </c>
      <c r="C93" s="1">
        <v>50</v>
      </c>
      <c r="D93" s="6">
        <v>4.2245370370370371E-2</v>
      </c>
      <c r="E93" s="3" t="s">
        <v>14</v>
      </c>
      <c r="F93">
        <f t="shared" si="1"/>
        <v>46.504999999999995</v>
      </c>
      <c r="G93" t="s">
        <v>1135</v>
      </c>
    </row>
    <row r="94" spans="2:7" x14ac:dyDescent="0.15">
      <c r="B94" s="4" t="s">
        <v>1125</v>
      </c>
      <c r="C94" s="1">
        <v>51</v>
      </c>
      <c r="D94" s="6">
        <v>4.4328703703703703E-2</v>
      </c>
      <c r="E94" s="3" t="s">
        <v>1110</v>
      </c>
      <c r="F94">
        <f t="shared" si="1"/>
        <v>44.644999999999996</v>
      </c>
      <c r="G94" t="s">
        <v>1135</v>
      </c>
    </row>
    <row r="95" spans="2:7" x14ac:dyDescent="0.15">
      <c r="B95" s="4" t="s">
        <v>1126</v>
      </c>
      <c r="C95" s="1">
        <v>52</v>
      </c>
      <c r="D95" s="6">
        <v>4.4722222222222219E-2</v>
      </c>
      <c r="E95" s="3" t="s">
        <v>234</v>
      </c>
      <c r="F95">
        <f t="shared" si="1"/>
        <v>44.293999999999997</v>
      </c>
      <c r="G95" t="s">
        <v>1135</v>
      </c>
    </row>
    <row r="96" spans="2:7" x14ac:dyDescent="0.15">
      <c r="B96" s="4" t="s">
        <v>1127</v>
      </c>
      <c r="C96" s="1">
        <v>53</v>
      </c>
      <c r="D96" s="6">
        <v>4.6053240740740742E-2</v>
      </c>
      <c r="E96" s="3" t="s">
        <v>301</v>
      </c>
      <c r="F96">
        <f t="shared" si="1"/>
        <v>43.104999999999997</v>
      </c>
      <c r="G96" t="s">
        <v>1135</v>
      </c>
    </row>
    <row r="97" spans="2:7" x14ac:dyDescent="0.15">
      <c r="B97" s="4" t="s">
        <v>988</v>
      </c>
      <c r="C97" s="1">
        <v>54</v>
      </c>
      <c r="D97" s="6">
        <v>4.7268518518518515E-2</v>
      </c>
      <c r="E97" s="3" t="s">
        <v>488</v>
      </c>
      <c r="F97">
        <f t="shared" si="1"/>
        <v>42.019999999999996</v>
      </c>
      <c r="G97" t="s">
        <v>1135</v>
      </c>
    </row>
    <row r="98" spans="2:7" x14ac:dyDescent="0.15">
      <c r="B98" s="4" t="s">
        <v>1128</v>
      </c>
      <c r="C98" s="1">
        <v>55</v>
      </c>
      <c r="D98" s="6">
        <v>4.7523148148148148E-2</v>
      </c>
      <c r="E98" s="3" t="s">
        <v>235</v>
      </c>
      <c r="F98">
        <f t="shared" si="1"/>
        <v>41.792999999999999</v>
      </c>
      <c r="G98" t="s">
        <v>1135</v>
      </c>
    </row>
    <row r="99" spans="2:7" x14ac:dyDescent="0.15">
      <c r="B99" s="4" t="s">
        <v>1129</v>
      </c>
      <c r="C99" s="1">
        <v>56</v>
      </c>
      <c r="D99" s="6">
        <v>4.8634259259259259E-2</v>
      </c>
      <c r="E99" s="3" t="s">
        <v>243</v>
      </c>
      <c r="F99">
        <f t="shared" si="1"/>
        <v>40.800999999999995</v>
      </c>
      <c r="G99" t="s">
        <v>1135</v>
      </c>
    </row>
    <row r="100" spans="2:7" x14ac:dyDescent="0.15">
      <c r="B100" s="4" t="s">
        <v>1040</v>
      </c>
      <c r="C100" s="1">
        <v>57</v>
      </c>
      <c r="D100" s="6">
        <v>5.4386574074074073E-2</v>
      </c>
      <c r="E100" s="3" t="s">
        <v>1112</v>
      </c>
      <c r="F100">
        <f t="shared" si="1"/>
        <v>35.664999999999999</v>
      </c>
      <c r="G100" t="s">
        <v>1135</v>
      </c>
    </row>
    <row r="101" spans="2:7" x14ac:dyDescent="0.15">
      <c r="B101" s="4" t="s">
        <v>1130</v>
      </c>
      <c r="C101" s="1">
        <v>58</v>
      </c>
      <c r="D101" s="6">
        <v>5.5289351851851853E-2</v>
      </c>
      <c r="E101" s="3" t="s">
        <v>234</v>
      </c>
      <c r="F101">
        <f t="shared" si="1"/>
        <v>34.858999999999995</v>
      </c>
      <c r="G101" t="s">
        <v>1135</v>
      </c>
    </row>
    <row r="102" spans="2:7" x14ac:dyDescent="0.15">
      <c r="B102" s="4" t="s">
        <v>1131</v>
      </c>
      <c r="C102" s="1"/>
      <c r="D102" s="6">
        <v>5.6435185185185179E-2</v>
      </c>
      <c r="E102" s="3" t="s">
        <v>311</v>
      </c>
      <c r="F102">
        <f t="shared" si="1"/>
        <v>33.835999999999999</v>
      </c>
      <c r="G102" t="s">
        <v>1135</v>
      </c>
    </row>
    <row r="103" spans="2:7" x14ac:dyDescent="0.15">
      <c r="B103" s="4" t="s">
        <v>625</v>
      </c>
      <c r="C103" s="1">
        <v>59</v>
      </c>
      <c r="D103" s="6">
        <v>5.800925925925926E-2</v>
      </c>
      <c r="E103" s="3" t="s">
        <v>239</v>
      </c>
      <c r="F103">
        <f t="shared" si="1"/>
        <v>32.430999999999997</v>
      </c>
      <c r="G103" t="s">
        <v>1135</v>
      </c>
    </row>
    <row r="104" spans="2:7" x14ac:dyDescent="0.15">
      <c r="B104" s="4" t="s">
        <v>1132</v>
      </c>
      <c r="C104" s="1">
        <v>60</v>
      </c>
      <c r="D104" s="6">
        <v>5.8055555555555555E-2</v>
      </c>
      <c r="E104" s="3" t="s">
        <v>1110</v>
      </c>
      <c r="F104">
        <f t="shared" si="1"/>
        <v>32.388999999999996</v>
      </c>
      <c r="G104" t="s">
        <v>1135</v>
      </c>
    </row>
    <row r="105" spans="2:7" x14ac:dyDescent="0.15">
      <c r="B105" s="4" t="s">
        <v>977</v>
      </c>
      <c r="C105" s="1"/>
      <c r="D105" s="6">
        <v>6.2581018518518508E-2</v>
      </c>
      <c r="E105" s="3" t="s">
        <v>488</v>
      </c>
      <c r="F105">
        <f t="shared" si="1"/>
        <v>28.349</v>
      </c>
      <c r="G105" t="s">
        <v>1135</v>
      </c>
    </row>
    <row r="106" spans="2:7" x14ac:dyDescent="0.15">
      <c r="B106" s="4" t="s">
        <v>1133</v>
      </c>
      <c r="C106" s="1"/>
      <c r="D106" s="6">
        <v>6.7384259259259269E-2</v>
      </c>
      <c r="E106" s="3" t="s">
        <v>1110</v>
      </c>
      <c r="F106">
        <f t="shared" si="1"/>
        <v>24.060000000000002</v>
      </c>
      <c r="G106" t="s">
        <v>1135</v>
      </c>
    </row>
    <row r="107" spans="2:7" x14ac:dyDescent="0.15">
      <c r="B107" s="4" t="s">
        <v>380</v>
      </c>
      <c r="C107" s="1"/>
      <c r="D107" s="6">
        <v>9.1099537037037034E-2</v>
      </c>
      <c r="E107" s="3" t="s">
        <v>362</v>
      </c>
      <c r="F107">
        <f t="shared" si="1"/>
        <v>2.8859999999999997</v>
      </c>
      <c r="G107" t="s">
        <v>1135</v>
      </c>
    </row>
    <row r="108" spans="2:7" x14ac:dyDescent="0.15">
      <c r="B108" s="4" t="s">
        <v>624</v>
      </c>
      <c r="C108" s="1"/>
      <c r="D108" s="3" t="s">
        <v>22</v>
      </c>
      <c r="E108" s="3" t="s">
        <v>488</v>
      </c>
      <c r="F108">
        <v>0</v>
      </c>
      <c r="G108" t="s">
        <v>1135</v>
      </c>
    </row>
    <row r="109" spans="2:7" x14ac:dyDescent="0.15">
      <c r="B109" s="4" t="s">
        <v>696</v>
      </c>
      <c r="C109" s="1"/>
      <c r="D109" s="3" t="s">
        <v>22</v>
      </c>
      <c r="E109" s="3" t="s">
        <v>14</v>
      </c>
      <c r="F109">
        <v>0</v>
      </c>
      <c r="G109" t="s">
        <v>1135</v>
      </c>
    </row>
    <row r="110" spans="2:7" x14ac:dyDescent="0.15">
      <c r="B110" s="4" t="s">
        <v>660</v>
      </c>
      <c r="C110" s="1"/>
      <c r="D110" s="3" t="s">
        <v>22</v>
      </c>
      <c r="E110" s="3" t="s">
        <v>1097</v>
      </c>
      <c r="F110">
        <v>0</v>
      </c>
      <c r="G110" t="s">
        <v>1135</v>
      </c>
    </row>
    <row r="111" spans="2:7" x14ac:dyDescent="0.15">
      <c r="B111" s="4" t="s">
        <v>1134</v>
      </c>
      <c r="C111" s="1"/>
      <c r="D111" s="3" t="s">
        <v>22</v>
      </c>
      <c r="F111">
        <v>0</v>
      </c>
      <c r="G111" t="s">
        <v>1135</v>
      </c>
    </row>
    <row r="112" spans="2:7" x14ac:dyDescent="0.15">
      <c r="B112" s="4" t="s">
        <v>146</v>
      </c>
      <c r="C112" s="1">
        <v>1</v>
      </c>
      <c r="D112" s="6">
        <v>2.4074074074074071E-2</v>
      </c>
      <c r="E112" s="3" t="s">
        <v>236</v>
      </c>
      <c r="F112">
        <f t="shared" si="1"/>
        <v>63.466000000000001</v>
      </c>
      <c r="G112" t="s">
        <v>1138</v>
      </c>
    </row>
    <row r="113" spans="2:7" x14ac:dyDescent="0.15">
      <c r="B113" s="4" t="s">
        <v>192</v>
      </c>
      <c r="C113" s="1">
        <v>2</v>
      </c>
      <c r="D113" s="6">
        <v>2.4097222222222225E-2</v>
      </c>
      <c r="E113" s="3" t="s">
        <v>236</v>
      </c>
      <c r="F113">
        <f t="shared" si="1"/>
        <v>63.442</v>
      </c>
      <c r="G113" t="s">
        <v>1138</v>
      </c>
    </row>
    <row r="114" spans="2:7" x14ac:dyDescent="0.15">
      <c r="B114" s="4" t="s">
        <v>145</v>
      </c>
      <c r="C114" s="1">
        <v>3</v>
      </c>
      <c r="D114" s="6">
        <v>2.4537037037037038E-2</v>
      </c>
      <c r="E114" s="3" t="s">
        <v>239</v>
      </c>
      <c r="F114">
        <f t="shared" ref="F114:F177" si="2">ROUNDUP( (VLOOKUP(G114,$K$5:$N$9,2,FALSE) - D114) * 10 / VLOOKUP(G114,$K$5:$N$9,3,FALSE)+50,3)</f>
        <v>62.988999999999997</v>
      </c>
      <c r="G114" t="s">
        <v>1137</v>
      </c>
    </row>
    <row r="115" spans="2:7" x14ac:dyDescent="0.15">
      <c r="B115" s="4" t="s">
        <v>194</v>
      </c>
      <c r="C115" s="1">
        <v>4</v>
      </c>
      <c r="D115" s="6">
        <v>2.5162037037037038E-2</v>
      </c>
      <c r="E115" s="3" t="s">
        <v>1097</v>
      </c>
      <c r="F115">
        <f t="shared" si="2"/>
        <v>62.344999999999999</v>
      </c>
      <c r="G115" t="s">
        <v>1137</v>
      </c>
    </row>
    <row r="116" spans="2:7" x14ac:dyDescent="0.15">
      <c r="B116" s="4" t="s">
        <v>157</v>
      </c>
      <c r="C116" s="1">
        <v>5</v>
      </c>
      <c r="D116" s="6">
        <v>2.5960648148148149E-2</v>
      </c>
      <c r="E116" s="3" t="s">
        <v>231</v>
      </c>
      <c r="F116">
        <f t="shared" si="2"/>
        <v>61.522999999999996</v>
      </c>
      <c r="G116" t="s">
        <v>1137</v>
      </c>
    </row>
    <row r="117" spans="2:7" x14ac:dyDescent="0.15">
      <c r="B117" s="4" t="s">
        <v>166</v>
      </c>
      <c r="C117" s="1">
        <v>6</v>
      </c>
      <c r="D117" s="6">
        <v>2.6921296296296294E-2</v>
      </c>
      <c r="E117" s="3" t="s">
        <v>297</v>
      </c>
      <c r="F117">
        <f t="shared" si="2"/>
        <v>60.532999999999994</v>
      </c>
      <c r="G117" t="s">
        <v>1137</v>
      </c>
    </row>
    <row r="118" spans="2:7" x14ac:dyDescent="0.15">
      <c r="B118" s="4" t="s">
        <v>254</v>
      </c>
      <c r="C118" s="1">
        <v>7</v>
      </c>
      <c r="D118" s="6">
        <v>2.7685185185185188E-2</v>
      </c>
      <c r="E118" s="3" t="s">
        <v>232</v>
      </c>
      <c r="F118">
        <f t="shared" si="2"/>
        <v>59.745999999999995</v>
      </c>
      <c r="G118" t="s">
        <v>1137</v>
      </c>
    </row>
    <row r="119" spans="2:7" x14ac:dyDescent="0.15">
      <c r="B119" s="4" t="s">
        <v>572</v>
      </c>
      <c r="C119" s="1">
        <v>8</v>
      </c>
      <c r="D119" s="6">
        <v>2.7847222222222221E-2</v>
      </c>
      <c r="E119" s="3" t="s">
        <v>243</v>
      </c>
      <c r="F119">
        <f t="shared" si="2"/>
        <v>59.579000000000001</v>
      </c>
      <c r="G119" t="s">
        <v>1137</v>
      </c>
    </row>
    <row r="120" spans="2:7" x14ac:dyDescent="0.15">
      <c r="B120" s="4" t="s">
        <v>525</v>
      </c>
      <c r="C120" s="1">
        <v>9</v>
      </c>
      <c r="D120" s="6">
        <v>2.8402777777777777E-2</v>
      </c>
      <c r="E120" s="3" t="s">
        <v>237</v>
      </c>
      <c r="F120">
        <f t="shared" si="2"/>
        <v>59.006999999999998</v>
      </c>
      <c r="G120" t="s">
        <v>1137</v>
      </c>
    </row>
    <row r="121" spans="2:7" x14ac:dyDescent="0.15">
      <c r="B121" s="4" t="s">
        <v>811</v>
      </c>
      <c r="C121" s="1">
        <v>10</v>
      </c>
      <c r="D121" s="6">
        <v>2.8425925925925924E-2</v>
      </c>
      <c r="E121" s="3" t="s">
        <v>235</v>
      </c>
      <c r="F121">
        <f t="shared" si="2"/>
        <v>58.982999999999997</v>
      </c>
      <c r="G121" t="s">
        <v>1137</v>
      </c>
    </row>
    <row r="122" spans="2:7" x14ac:dyDescent="0.15">
      <c r="B122" s="4" t="s">
        <v>150</v>
      </c>
      <c r="C122" s="1">
        <v>11</v>
      </c>
      <c r="D122" s="6">
        <v>2.9305555555555557E-2</v>
      </c>
      <c r="E122" s="3" t="s">
        <v>1097</v>
      </c>
      <c r="F122">
        <f t="shared" si="2"/>
        <v>58.076999999999998</v>
      </c>
      <c r="G122" t="s">
        <v>1137</v>
      </c>
    </row>
    <row r="123" spans="2:7" x14ac:dyDescent="0.15">
      <c r="B123" s="4" t="s">
        <v>193</v>
      </c>
      <c r="C123" s="1">
        <v>12</v>
      </c>
      <c r="D123" s="6">
        <v>2.9409722222222223E-2</v>
      </c>
      <c r="E123" s="3" t="s">
        <v>239</v>
      </c>
      <c r="F123">
        <f t="shared" si="2"/>
        <v>57.97</v>
      </c>
      <c r="G123" t="s">
        <v>1137</v>
      </c>
    </row>
    <row r="124" spans="2:7" x14ac:dyDescent="0.15">
      <c r="B124" s="4" t="s">
        <v>47</v>
      </c>
      <c r="C124" s="1">
        <v>13</v>
      </c>
      <c r="D124" s="6">
        <v>2.946759259259259E-2</v>
      </c>
      <c r="E124" s="3" t="s">
        <v>1091</v>
      </c>
      <c r="F124">
        <f t="shared" si="2"/>
        <v>57.91</v>
      </c>
      <c r="G124" t="s">
        <v>1137</v>
      </c>
    </row>
    <row r="125" spans="2:7" x14ac:dyDescent="0.15">
      <c r="B125" s="4" t="s">
        <v>208</v>
      </c>
      <c r="C125" s="1">
        <v>14</v>
      </c>
      <c r="D125" s="6">
        <v>2.9803240740740741E-2</v>
      </c>
      <c r="E125" s="3" t="s">
        <v>1097</v>
      </c>
      <c r="F125">
        <f t="shared" si="2"/>
        <v>57.564999999999998</v>
      </c>
      <c r="G125" t="s">
        <v>1137</v>
      </c>
    </row>
    <row r="126" spans="2:7" x14ac:dyDescent="0.15">
      <c r="B126" s="4" t="s">
        <v>322</v>
      </c>
      <c r="C126" s="1">
        <v>14</v>
      </c>
      <c r="D126" s="6">
        <v>2.9803240740740741E-2</v>
      </c>
      <c r="E126" s="3" t="s">
        <v>229</v>
      </c>
      <c r="F126">
        <f t="shared" si="2"/>
        <v>57.564999999999998</v>
      </c>
      <c r="G126" t="s">
        <v>1137</v>
      </c>
    </row>
    <row r="127" spans="2:7" x14ac:dyDescent="0.15">
      <c r="B127" s="4" t="s">
        <v>220</v>
      </c>
      <c r="C127" s="1">
        <v>16</v>
      </c>
      <c r="D127" s="6">
        <v>3.0439814814814819E-2</v>
      </c>
      <c r="E127" s="3" t="s">
        <v>236</v>
      </c>
      <c r="F127">
        <f t="shared" si="2"/>
        <v>56.908999999999999</v>
      </c>
      <c r="G127" t="s">
        <v>1137</v>
      </c>
    </row>
    <row r="128" spans="2:7" x14ac:dyDescent="0.15">
      <c r="B128" s="4" t="s">
        <v>1141</v>
      </c>
      <c r="C128" s="1">
        <v>17</v>
      </c>
      <c r="D128" s="6">
        <v>3.0833333333333334E-2</v>
      </c>
      <c r="E128" s="3" t="s">
        <v>239</v>
      </c>
      <c r="F128">
        <f t="shared" si="2"/>
        <v>56.503999999999998</v>
      </c>
      <c r="G128" t="s">
        <v>1137</v>
      </c>
    </row>
    <row r="129" spans="2:7" x14ac:dyDescent="0.15">
      <c r="B129" s="4" t="s">
        <v>648</v>
      </c>
      <c r="C129" s="1"/>
      <c r="D129" s="6">
        <v>3.1053240740740742E-2</v>
      </c>
      <c r="E129" s="3" t="s">
        <v>234</v>
      </c>
      <c r="F129">
        <f t="shared" si="2"/>
        <v>56.277000000000001</v>
      </c>
      <c r="G129" t="s">
        <v>1137</v>
      </c>
    </row>
    <row r="130" spans="2:7" x14ac:dyDescent="0.15">
      <c r="B130" s="4" t="s">
        <v>326</v>
      </c>
      <c r="C130" s="1">
        <v>18</v>
      </c>
      <c r="D130" s="6">
        <v>3.123842592592593E-2</v>
      </c>
      <c r="E130" s="3" t="s">
        <v>237</v>
      </c>
      <c r="F130">
        <f t="shared" si="2"/>
        <v>56.085999999999999</v>
      </c>
      <c r="G130" t="s">
        <v>1137</v>
      </c>
    </row>
    <row r="131" spans="2:7" x14ac:dyDescent="0.15">
      <c r="B131" s="4" t="s">
        <v>630</v>
      </c>
      <c r="C131" s="1">
        <v>18</v>
      </c>
      <c r="D131" s="6">
        <v>3.123842592592593E-2</v>
      </c>
      <c r="E131" s="3" t="s">
        <v>239</v>
      </c>
      <c r="F131">
        <f t="shared" si="2"/>
        <v>56.085999999999999</v>
      </c>
      <c r="G131" t="s">
        <v>1137</v>
      </c>
    </row>
    <row r="132" spans="2:7" x14ac:dyDescent="0.15">
      <c r="B132" s="4" t="s">
        <v>169</v>
      </c>
      <c r="C132" s="1">
        <v>20</v>
      </c>
      <c r="D132" s="6">
        <v>3.1273148148148147E-2</v>
      </c>
      <c r="E132" s="3" t="s">
        <v>234</v>
      </c>
      <c r="F132">
        <f t="shared" si="2"/>
        <v>56.050999999999995</v>
      </c>
      <c r="G132" t="s">
        <v>1137</v>
      </c>
    </row>
    <row r="133" spans="2:7" x14ac:dyDescent="0.15">
      <c r="B133" s="4" t="s">
        <v>1009</v>
      </c>
      <c r="C133" s="1">
        <v>21</v>
      </c>
      <c r="D133" s="6">
        <v>3.1331018518518515E-2</v>
      </c>
      <c r="E133" s="3" t="s">
        <v>292</v>
      </c>
      <c r="F133">
        <f t="shared" si="2"/>
        <v>55.991</v>
      </c>
      <c r="G133" t="s">
        <v>1137</v>
      </c>
    </row>
    <row r="134" spans="2:7" x14ac:dyDescent="0.15">
      <c r="B134" s="4" t="s">
        <v>530</v>
      </c>
      <c r="C134" s="1">
        <v>22</v>
      </c>
      <c r="D134" s="6">
        <v>3.1342592592592596E-2</v>
      </c>
      <c r="E134" s="3" t="s">
        <v>231</v>
      </c>
      <c r="F134">
        <f t="shared" si="2"/>
        <v>55.978999999999999</v>
      </c>
      <c r="G134" t="s">
        <v>1137</v>
      </c>
    </row>
    <row r="135" spans="2:7" x14ac:dyDescent="0.15">
      <c r="B135" s="4" t="s">
        <v>810</v>
      </c>
      <c r="C135" s="1">
        <v>23</v>
      </c>
      <c r="D135" s="6">
        <v>3.1921296296296302E-2</v>
      </c>
      <c r="E135" s="3" t="s">
        <v>231</v>
      </c>
      <c r="F135">
        <f t="shared" si="2"/>
        <v>55.382999999999996</v>
      </c>
      <c r="G135" t="s">
        <v>1137</v>
      </c>
    </row>
    <row r="136" spans="2:7" x14ac:dyDescent="0.15">
      <c r="B136" s="4" t="s">
        <v>506</v>
      </c>
      <c r="C136" s="1">
        <v>24</v>
      </c>
      <c r="D136" s="6">
        <v>3.2233796296296295E-2</v>
      </c>
      <c r="E136" s="3" t="s">
        <v>231</v>
      </c>
      <c r="F136">
        <f t="shared" si="2"/>
        <v>55.061</v>
      </c>
      <c r="G136" t="s">
        <v>1137</v>
      </c>
    </row>
    <row r="137" spans="2:7" x14ac:dyDescent="0.15">
      <c r="B137" s="4" t="s">
        <v>500</v>
      </c>
      <c r="C137" s="1">
        <v>25</v>
      </c>
      <c r="D137" s="6">
        <v>3.2442129629629633E-2</v>
      </c>
      <c r="E137" s="3" t="s">
        <v>236</v>
      </c>
      <c r="F137">
        <f t="shared" si="2"/>
        <v>54.846999999999994</v>
      </c>
      <c r="G137" t="s">
        <v>1137</v>
      </c>
    </row>
    <row r="138" spans="2:7" x14ac:dyDescent="0.15">
      <c r="B138" s="4" t="s">
        <v>1142</v>
      </c>
      <c r="C138" s="1">
        <v>26</v>
      </c>
      <c r="D138" s="6">
        <v>3.24537037037037E-2</v>
      </c>
      <c r="E138" s="3" t="s">
        <v>243</v>
      </c>
      <c r="F138">
        <f t="shared" si="2"/>
        <v>54.835000000000001</v>
      </c>
      <c r="G138" t="s">
        <v>1137</v>
      </c>
    </row>
    <row r="139" spans="2:7" x14ac:dyDescent="0.15">
      <c r="B139" s="4" t="s">
        <v>1056</v>
      </c>
      <c r="C139" s="1">
        <v>27</v>
      </c>
      <c r="D139" s="6">
        <v>3.2499999999999994E-2</v>
      </c>
      <c r="E139" s="3" t="s">
        <v>361</v>
      </c>
      <c r="F139">
        <f t="shared" si="2"/>
        <v>54.786999999999999</v>
      </c>
      <c r="G139" t="s">
        <v>1137</v>
      </c>
    </row>
    <row r="140" spans="2:7" x14ac:dyDescent="0.15">
      <c r="B140" s="4" t="s">
        <v>464</v>
      </c>
      <c r="C140" s="1">
        <v>28</v>
      </c>
      <c r="D140" s="6">
        <v>3.2557870370370369E-2</v>
      </c>
      <c r="E140" s="3" t="s">
        <v>1097</v>
      </c>
      <c r="F140">
        <f t="shared" si="2"/>
        <v>54.726999999999997</v>
      </c>
      <c r="G140" t="s">
        <v>1137</v>
      </c>
    </row>
    <row r="141" spans="2:7" x14ac:dyDescent="0.15">
      <c r="B141" s="4" t="s">
        <v>45</v>
      </c>
      <c r="C141" s="1">
        <v>28</v>
      </c>
      <c r="D141" s="6">
        <v>3.2557870370370369E-2</v>
      </c>
      <c r="E141" s="3" t="s">
        <v>1091</v>
      </c>
      <c r="F141">
        <f t="shared" si="2"/>
        <v>54.726999999999997</v>
      </c>
      <c r="G141" t="s">
        <v>1137</v>
      </c>
    </row>
    <row r="142" spans="2:7" x14ac:dyDescent="0.15">
      <c r="B142" s="4" t="s">
        <v>647</v>
      </c>
      <c r="C142" s="1">
        <v>30</v>
      </c>
      <c r="D142" s="6">
        <v>3.2962962962962965E-2</v>
      </c>
      <c r="E142" s="3" t="s">
        <v>239</v>
      </c>
      <c r="F142">
        <f t="shared" si="2"/>
        <v>54.309999999999995</v>
      </c>
      <c r="G142" t="s">
        <v>1137</v>
      </c>
    </row>
    <row r="143" spans="2:7" x14ac:dyDescent="0.15">
      <c r="B143" s="4" t="s">
        <v>1052</v>
      </c>
      <c r="C143" s="1">
        <v>31</v>
      </c>
      <c r="D143" s="6">
        <v>3.3298611111111112E-2</v>
      </c>
      <c r="E143" s="3" t="s">
        <v>229</v>
      </c>
      <c r="F143">
        <f t="shared" si="2"/>
        <v>53.963999999999999</v>
      </c>
      <c r="G143" t="s">
        <v>1137</v>
      </c>
    </row>
    <row r="144" spans="2:7" x14ac:dyDescent="0.15">
      <c r="B144" s="4" t="s">
        <v>890</v>
      </c>
      <c r="C144" s="1">
        <v>32</v>
      </c>
      <c r="D144" s="6">
        <v>3.3553240740740745E-2</v>
      </c>
      <c r="E144" s="3" t="s">
        <v>231</v>
      </c>
      <c r="F144">
        <f t="shared" si="2"/>
        <v>53.701999999999998</v>
      </c>
      <c r="G144" t="s">
        <v>1137</v>
      </c>
    </row>
    <row r="145" spans="2:7" x14ac:dyDescent="0.15">
      <c r="B145" s="4" t="s">
        <v>178</v>
      </c>
      <c r="C145" s="1">
        <v>33</v>
      </c>
      <c r="D145" s="6">
        <v>3.3935185185185186E-2</v>
      </c>
      <c r="E145" s="3" t="s">
        <v>243</v>
      </c>
      <c r="F145">
        <f t="shared" si="2"/>
        <v>53.308999999999997</v>
      </c>
      <c r="G145" t="s">
        <v>1137</v>
      </c>
    </row>
    <row r="146" spans="2:7" x14ac:dyDescent="0.15">
      <c r="B146" s="4" t="s">
        <v>633</v>
      </c>
      <c r="C146" s="1">
        <v>34</v>
      </c>
      <c r="D146" s="6">
        <v>3.4236111111111113E-2</v>
      </c>
      <c r="E146" s="3" t="s">
        <v>239</v>
      </c>
      <c r="F146">
        <f t="shared" si="2"/>
        <v>52.998999999999995</v>
      </c>
      <c r="G146" t="s">
        <v>1137</v>
      </c>
    </row>
    <row r="147" spans="2:7" x14ac:dyDescent="0.15">
      <c r="B147" s="4" t="s">
        <v>510</v>
      </c>
      <c r="C147" s="1">
        <v>35</v>
      </c>
      <c r="D147" s="6">
        <v>3.4953703703703702E-2</v>
      </c>
      <c r="E147" s="3" t="s">
        <v>488</v>
      </c>
      <c r="F147">
        <f t="shared" si="2"/>
        <v>52.26</v>
      </c>
      <c r="G147" t="s">
        <v>1137</v>
      </c>
    </row>
    <row r="148" spans="2:7" x14ac:dyDescent="0.15">
      <c r="B148" s="4" t="s">
        <v>334</v>
      </c>
      <c r="C148" s="1">
        <v>36</v>
      </c>
      <c r="D148" s="6">
        <v>3.5081018518518518E-2</v>
      </c>
      <c r="E148" s="3" t="s">
        <v>232</v>
      </c>
      <c r="F148">
        <f t="shared" si="2"/>
        <v>52.128999999999998</v>
      </c>
      <c r="G148" t="s">
        <v>1137</v>
      </c>
    </row>
    <row r="149" spans="2:7" x14ac:dyDescent="0.15">
      <c r="B149" s="4" t="s">
        <v>690</v>
      </c>
      <c r="C149" s="1">
        <v>37</v>
      </c>
      <c r="D149" s="6">
        <v>3.5104166666666665E-2</v>
      </c>
      <c r="E149" s="3" t="s">
        <v>239</v>
      </c>
      <c r="F149">
        <f t="shared" si="2"/>
        <v>52.104999999999997</v>
      </c>
      <c r="G149" t="s">
        <v>1137</v>
      </c>
    </row>
    <row r="150" spans="2:7" x14ac:dyDescent="0.15">
      <c r="B150" s="4" t="s">
        <v>528</v>
      </c>
      <c r="C150" s="1">
        <v>38</v>
      </c>
      <c r="D150" s="6">
        <v>3.532407407407407E-2</v>
      </c>
      <c r="E150" s="3" t="s">
        <v>16</v>
      </c>
      <c r="F150">
        <f t="shared" si="2"/>
        <v>51.878</v>
      </c>
      <c r="G150" t="s">
        <v>1137</v>
      </c>
    </row>
    <row r="151" spans="2:7" x14ac:dyDescent="0.15">
      <c r="B151" s="4" t="s">
        <v>1143</v>
      </c>
      <c r="C151" s="1">
        <v>39</v>
      </c>
      <c r="D151" s="6">
        <v>3.5879629629629629E-2</v>
      </c>
      <c r="E151" s="3" t="s">
        <v>229</v>
      </c>
      <c r="F151">
        <f t="shared" si="2"/>
        <v>51.305999999999997</v>
      </c>
      <c r="G151" t="s">
        <v>1137</v>
      </c>
    </row>
    <row r="152" spans="2:7" x14ac:dyDescent="0.15">
      <c r="B152" s="4" t="s">
        <v>1144</v>
      </c>
      <c r="C152" s="1">
        <v>40</v>
      </c>
      <c r="D152" s="6">
        <v>3.5902777777777777E-2</v>
      </c>
      <c r="E152" s="3" t="s">
        <v>232</v>
      </c>
      <c r="F152">
        <f t="shared" si="2"/>
        <v>51.281999999999996</v>
      </c>
      <c r="G152" t="s">
        <v>1137</v>
      </c>
    </row>
    <row r="153" spans="2:7" x14ac:dyDescent="0.15">
      <c r="B153" s="4" t="s">
        <v>50</v>
      </c>
      <c r="C153" s="1">
        <v>41</v>
      </c>
      <c r="D153" s="6">
        <v>3.6111111111111115E-2</v>
      </c>
      <c r="E153" s="3" t="s">
        <v>1091</v>
      </c>
      <c r="F153">
        <f t="shared" si="2"/>
        <v>51.067999999999998</v>
      </c>
      <c r="G153" t="s">
        <v>1137</v>
      </c>
    </row>
    <row r="154" spans="2:7" x14ac:dyDescent="0.15">
      <c r="B154" s="4" t="s">
        <v>1030</v>
      </c>
      <c r="C154" s="1">
        <v>42</v>
      </c>
      <c r="D154" s="6">
        <v>3.6851851851851851E-2</v>
      </c>
      <c r="E154" s="3" t="s">
        <v>1112</v>
      </c>
      <c r="F154">
        <f t="shared" si="2"/>
        <v>50.305</v>
      </c>
      <c r="G154" t="s">
        <v>1137</v>
      </c>
    </row>
    <row r="155" spans="2:7" x14ac:dyDescent="0.15">
      <c r="B155" s="4" t="s">
        <v>324</v>
      </c>
      <c r="C155" s="1">
        <v>43</v>
      </c>
      <c r="D155" s="6">
        <v>3.7025462962962961E-2</v>
      </c>
      <c r="E155" s="3" t="s">
        <v>228</v>
      </c>
      <c r="F155">
        <f t="shared" si="2"/>
        <v>50.125999999999998</v>
      </c>
      <c r="G155" t="s">
        <v>1137</v>
      </c>
    </row>
    <row r="156" spans="2:7" x14ac:dyDescent="0.15">
      <c r="B156" s="4" t="s">
        <v>280</v>
      </c>
      <c r="C156" s="1">
        <v>44</v>
      </c>
      <c r="D156" s="6">
        <v>3.7141203703703704E-2</v>
      </c>
      <c r="E156" s="3" t="s">
        <v>243</v>
      </c>
      <c r="F156">
        <f t="shared" si="2"/>
        <v>50.006999999999998</v>
      </c>
      <c r="G156" t="s">
        <v>1137</v>
      </c>
    </row>
    <row r="157" spans="2:7" x14ac:dyDescent="0.15">
      <c r="B157" s="4" t="s">
        <v>1145</v>
      </c>
      <c r="C157" s="1"/>
      <c r="D157" s="6">
        <v>3.7372685185185189E-2</v>
      </c>
      <c r="E157" s="3" t="s">
        <v>247</v>
      </c>
      <c r="F157">
        <f t="shared" si="2"/>
        <v>49.768000000000001</v>
      </c>
      <c r="G157" t="s">
        <v>1137</v>
      </c>
    </row>
    <row r="158" spans="2:7" x14ac:dyDescent="0.15">
      <c r="B158" s="4" t="s">
        <v>871</v>
      </c>
      <c r="C158" s="1">
        <v>45</v>
      </c>
      <c r="D158" s="6">
        <v>3.8194444444444441E-2</v>
      </c>
      <c r="E158" s="3" t="s">
        <v>237</v>
      </c>
      <c r="F158">
        <f t="shared" si="2"/>
        <v>48.921999999999997</v>
      </c>
      <c r="G158" t="s">
        <v>1137</v>
      </c>
    </row>
    <row r="159" spans="2:7" x14ac:dyDescent="0.15">
      <c r="B159" s="4" t="s">
        <v>1146</v>
      </c>
      <c r="C159" s="1">
        <v>46</v>
      </c>
      <c r="D159" s="6">
        <v>3.8553240740740742E-2</v>
      </c>
      <c r="E159" s="3" t="s">
        <v>1139</v>
      </c>
      <c r="F159">
        <f t="shared" si="2"/>
        <v>48.552</v>
      </c>
      <c r="G159" t="s">
        <v>1137</v>
      </c>
    </row>
    <row r="160" spans="2:7" x14ac:dyDescent="0.15">
      <c r="B160" s="4" t="s">
        <v>476</v>
      </c>
      <c r="C160" s="1">
        <v>47</v>
      </c>
      <c r="D160" s="6">
        <v>3.8576388888888889E-2</v>
      </c>
      <c r="E160" s="3" t="s">
        <v>457</v>
      </c>
      <c r="F160">
        <f t="shared" si="2"/>
        <v>48.527999999999999</v>
      </c>
      <c r="G160" t="s">
        <v>1137</v>
      </c>
    </row>
    <row r="161" spans="2:7" x14ac:dyDescent="0.15">
      <c r="B161" s="4" t="s">
        <v>344</v>
      </c>
      <c r="C161" s="1"/>
      <c r="D161" s="6">
        <v>3.8854166666666669E-2</v>
      </c>
      <c r="E161" s="3" t="s">
        <v>294</v>
      </c>
      <c r="F161">
        <f t="shared" si="2"/>
        <v>48.241999999999997</v>
      </c>
      <c r="G161" t="s">
        <v>1137</v>
      </c>
    </row>
    <row r="162" spans="2:7" x14ac:dyDescent="0.15">
      <c r="B162" s="4" t="s">
        <v>1147</v>
      </c>
      <c r="C162" s="1">
        <v>48</v>
      </c>
      <c r="D162" s="6">
        <v>3.9016203703703699E-2</v>
      </c>
      <c r="E162" s="3" t="s">
        <v>235</v>
      </c>
      <c r="F162">
        <f t="shared" si="2"/>
        <v>48.074999999999996</v>
      </c>
      <c r="G162" t="s">
        <v>1137</v>
      </c>
    </row>
    <row r="163" spans="2:7" x14ac:dyDescent="0.15">
      <c r="B163" s="4" t="s">
        <v>1148</v>
      </c>
      <c r="C163" s="1"/>
      <c r="D163" s="6">
        <v>3.9351851851851853E-2</v>
      </c>
      <c r="E163" s="3" t="s">
        <v>311</v>
      </c>
      <c r="F163">
        <f t="shared" si="2"/>
        <v>47.73</v>
      </c>
      <c r="G163" t="s">
        <v>1137</v>
      </c>
    </row>
    <row r="164" spans="2:7" x14ac:dyDescent="0.15">
      <c r="B164" s="4" t="s">
        <v>401</v>
      </c>
      <c r="C164" s="1">
        <v>49</v>
      </c>
      <c r="D164" s="6">
        <v>3.9502314814814816E-2</v>
      </c>
      <c r="E164" s="3" t="s">
        <v>232</v>
      </c>
      <c r="F164">
        <f t="shared" si="2"/>
        <v>47.574999999999996</v>
      </c>
      <c r="G164" t="s">
        <v>1137</v>
      </c>
    </row>
    <row r="165" spans="2:7" x14ac:dyDescent="0.15">
      <c r="B165" s="4" t="s">
        <v>578</v>
      </c>
      <c r="C165" s="1"/>
      <c r="D165" s="6">
        <v>4.0451388888888891E-2</v>
      </c>
      <c r="E165" s="3" t="s">
        <v>234</v>
      </c>
      <c r="F165">
        <f t="shared" si="2"/>
        <v>46.596999999999994</v>
      </c>
      <c r="G165" t="s">
        <v>1137</v>
      </c>
    </row>
    <row r="166" spans="2:7" x14ac:dyDescent="0.15">
      <c r="B166" s="4" t="s">
        <v>42</v>
      </c>
      <c r="C166" s="1">
        <v>50</v>
      </c>
      <c r="D166" s="6">
        <v>4.0671296296296296E-2</v>
      </c>
      <c r="E166" s="3" t="s">
        <v>1091</v>
      </c>
      <c r="F166">
        <f t="shared" si="2"/>
        <v>46.370999999999995</v>
      </c>
      <c r="G166" t="s">
        <v>1137</v>
      </c>
    </row>
    <row r="167" spans="2:7" x14ac:dyDescent="0.15">
      <c r="B167" s="4" t="s">
        <v>544</v>
      </c>
      <c r="C167" s="1">
        <v>51</v>
      </c>
      <c r="D167" s="6">
        <v>4.1076388888888891E-2</v>
      </c>
      <c r="E167" s="3" t="s">
        <v>234</v>
      </c>
      <c r="F167">
        <f t="shared" si="2"/>
        <v>45.952999999999996</v>
      </c>
      <c r="G167" t="s">
        <v>1137</v>
      </c>
    </row>
    <row r="168" spans="2:7" x14ac:dyDescent="0.15">
      <c r="B168" s="4" t="s">
        <v>687</v>
      </c>
      <c r="C168" s="1"/>
      <c r="D168" s="6">
        <v>4.1631944444444451E-2</v>
      </c>
      <c r="E168" s="3" t="s">
        <v>239</v>
      </c>
      <c r="F168">
        <f t="shared" si="2"/>
        <v>45.381</v>
      </c>
      <c r="G168" t="s">
        <v>1137</v>
      </c>
    </row>
    <row r="169" spans="2:7" x14ac:dyDescent="0.15">
      <c r="B169" s="4" t="s">
        <v>641</v>
      </c>
      <c r="C169" s="1">
        <v>52</v>
      </c>
      <c r="D169" s="6">
        <v>4.2152777777777782E-2</v>
      </c>
      <c r="E169" s="3" t="s">
        <v>1097</v>
      </c>
      <c r="F169">
        <f t="shared" si="2"/>
        <v>44.844999999999999</v>
      </c>
      <c r="G169" t="s">
        <v>1137</v>
      </c>
    </row>
    <row r="170" spans="2:7" x14ac:dyDescent="0.15">
      <c r="B170" s="4" t="s">
        <v>563</v>
      </c>
      <c r="C170" s="1">
        <v>53</v>
      </c>
      <c r="D170" s="6">
        <v>4.3587962962962967E-2</v>
      </c>
      <c r="E170" s="3" t="s">
        <v>243</v>
      </c>
      <c r="F170">
        <f t="shared" si="2"/>
        <v>43.366</v>
      </c>
      <c r="G170" t="s">
        <v>1137</v>
      </c>
    </row>
    <row r="171" spans="2:7" x14ac:dyDescent="0.15">
      <c r="B171" s="4" t="s">
        <v>575</v>
      </c>
      <c r="C171" s="1"/>
      <c r="D171" s="6">
        <v>4.5370370370370366E-2</v>
      </c>
      <c r="E171" s="3" t="s">
        <v>239</v>
      </c>
      <c r="F171">
        <f t="shared" si="2"/>
        <v>41.53</v>
      </c>
      <c r="G171" t="s">
        <v>1137</v>
      </c>
    </row>
    <row r="172" spans="2:7" x14ac:dyDescent="0.15">
      <c r="B172" s="4" t="s">
        <v>622</v>
      </c>
      <c r="C172" s="1">
        <v>54</v>
      </c>
      <c r="D172" s="6">
        <v>4.6793981481481478E-2</v>
      </c>
      <c r="E172" s="3" t="s">
        <v>488</v>
      </c>
      <c r="F172">
        <f t="shared" si="2"/>
        <v>40.064</v>
      </c>
      <c r="G172" t="s">
        <v>1137</v>
      </c>
    </row>
    <row r="173" spans="2:7" x14ac:dyDescent="0.15">
      <c r="B173" s="4" t="s">
        <v>407</v>
      </c>
      <c r="C173" s="1">
        <v>55</v>
      </c>
      <c r="D173" s="6">
        <v>5.077546296296296E-2</v>
      </c>
      <c r="E173" s="3" t="s">
        <v>16</v>
      </c>
      <c r="F173">
        <f t="shared" si="2"/>
        <v>35.963000000000001</v>
      </c>
      <c r="G173" t="s">
        <v>1137</v>
      </c>
    </row>
    <row r="174" spans="2:7" x14ac:dyDescent="0.15">
      <c r="B174" s="4" t="s">
        <v>1149</v>
      </c>
      <c r="C174" s="1">
        <v>56</v>
      </c>
      <c r="D174" s="6">
        <v>5.1585648148148144E-2</v>
      </c>
      <c r="E174" s="3" t="s">
        <v>1140</v>
      </c>
      <c r="F174">
        <f t="shared" si="2"/>
        <v>35.128999999999998</v>
      </c>
      <c r="G174" t="s">
        <v>1137</v>
      </c>
    </row>
    <row r="175" spans="2:7" x14ac:dyDescent="0.15">
      <c r="B175" s="4" t="s">
        <v>348</v>
      </c>
      <c r="C175" s="1">
        <v>57</v>
      </c>
      <c r="D175" s="6">
        <v>5.2326388888888888E-2</v>
      </c>
      <c r="E175" s="3" t="s">
        <v>16</v>
      </c>
      <c r="F175">
        <f t="shared" si="2"/>
        <v>34.366</v>
      </c>
      <c r="G175" t="s">
        <v>1137</v>
      </c>
    </row>
    <row r="176" spans="2:7" x14ac:dyDescent="0.15">
      <c r="B176" s="4" t="s">
        <v>675</v>
      </c>
      <c r="C176" s="1">
        <v>58</v>
      </c>
      <c r="D176" s="6">
        <v>5.4791666666666662E-2</v>
      </c>
      <c r="E176" s="3" t="s">
        <v>16</v>
      </c>
      <c r="F176">
        <f t="shared" si="2"/>
        <v>31.826000000000001</v>
      </c>
      <c r="G176" t="s">
        <v>1137</v>
      </c>
    </row>
    <row r="177" spans="2:7" x14ac:dyDescent="0.15">
      <c r="B177" s="4" t="s">
        <v>408</v>
      </c>
      <c r="C177" s="1"/>
      <c r="D177" s="6">
        <v>5.6469907407407406E-2</v>
      </c>
      <c r="E177" s="3" t="s">
        <v>239</v>
      </c>
      <c r="F177">
        <f t="shared" si="2"/>
        <v>30.098000000000003</v>
      </c>
      <c r="G177" t="s">
        <v>1137</v>
      </c>
    </row>
    <row r="178" spans="2:7" x14ac:dyDescent="0.15">
      <c r="B178" s="4" t="s">
        <v>1150</v>
      </c>
      <c r="C178" s="1">
        <v>59</v>
      </c>
      <c r="D178" s="6">
        <v>5.67824074074074E-2</v>
      </c>
      <c r="E178" s="3" t="s">
        <v>231</v>
      </c>
      <c r="F178">
        <f t="shared" ref="F178:F187" si="3">ROUNDUP( (VLOOKUP(G178,$K$5:$N$9,2,FALSE) - D178) * 10 / VLOOKUP(G178,$K$5:$N$9,3,FALSE)+50,3)</f>
        <v>29.776</v>
      </c>
      <c r="G178" t="s">
        <v>1137</v>
      </c>
    </row>
    <row r="179" spans="2:7" x14ac:dyDescent="0.15">
      <c r="B179" s="4" t="s">
        <v>1151</v>
      </c>
      <c r="C179" s="1"/>
      <c r="D179" s="6">
        <v>5.7129629629629634E-2</v>
      </c>
      <c r="E179" s="3" t="s">
        <v>232</v>
      </c>
      <c r="F179">
        <f t="shared" si="3"/>
        <v>29.418000000000003</v>
      </c>
      <c r="G179" t="s">
        <v>1137</v>
      </c>
    </row>
    <row r="180" spans="2:7" x14ac:dyDescent="0.15">
      <c r="B180" s="4" t="s">
        <v>1152</v>
      </c>
      <c r="C180" s="1">
        <v>60</v>
      </c>
      <c r="D180" s="6">
        <v>5.9085648148148151E-2</v>
      </c>
      <c r="E180" s="3" t="s">
        <v>234</v>
      </c>
      <c r="F180">
        <f t="shared" si="3"/>
        <v>27.404</v>
      </c>
      <c r="G180" t="s">
        <v>1137</v>
      </c>
    </row>
    <row r="181" spans="2:7" x14ac:dyDescent="0.15">
      <c r="B181" s="4" t="s">
        <v>723</v>
      </c>
      <c r="C181" s="1"/>
      <c r="D181" s="6">
        <v>6.3796296296296295E-2</v>
      </c>
      <c r="E181" s="3" t="s">
        <v>239</v>
      </c>
      <c r="F181">
        <f t="shared" si="3"/>
        <v>22.552</v>
      </c>
      <c r="G181" t="s">
        <v>1137</v>
      </c>
    </row>
    <row r="182" spans="2:7" x14ac:dyDescent="0.15">
      <c r="B182" s="4" t="s">
        <v>1153</v>
      </c>
      <c r="C182" s="1"/>
      <c r="D182" s="6">
        <v>6.986111111111111E-2</v>
      </c>
      <c r="E182" s="3" t="s">
        <v>292</v>
      </c>
      <c r="F182">
        <f t="shared" si="3"/>
        <v>16.305</v>
      </c>
      <c r="G182" t="s">
        <v>1137</v>
      </c>
    </row>
    <row r="183" spans="2:7" x14ac:dyDescent="0.15">
      <c r="B183" s="4" t="s">
        <v>629</v>
      </c>
      <c r="C183" s="1"/>
      <c r="D183" s="3" t="s">
        <v>22</v>
      </c>
      <c r="E183" s="3" t="s">
        <v>292</v>
      </c>
      <c r="F183">
        <v>0</v>
      </c>
      <c r="G183" t="s">
        <v>1137</v>
      </c>
    </row>
    <row r="184" spans="2:7" x14ac:dyDescent="0.15">
      <c r="B184" s="4" t="s">
        <v>972</v>
      </c>
      <c r="C184" s="1"/>
      <c r="D184" s="3" t="s">
        <v>22</v>
      </c>
      <c r="E184" s="3" t="s">
        <v>488</v>
      </c>
      <c r="F184">
        <v>0</v>
      </c>
      <c r="G184" t="s">
        <v>1137</v>
      </c>
    </row>
    <row r="185" spans="2:7" x14ac:dyDescent="0.15">
      <c r="B185" s="4" t="s">
        <v>1154</v>
      </c>
      <c r="C185" s="1"/>
      <c r="D185" s="3" t="s">
        <v>22</v>
      </c>
      <c r="E185" s="3" t="s">
        <v>1110</v>
      </c>
      <c r="F185">
        <v>0</v>
      </c>
      <c r="G185" t="s">
        <v>1137</v>
      </c>
    </row>
    <row r="186" spans="2:7" x14ac:dyDescent="0.15">
      <c r="B186" s="4" t="s">
        <v>188</v>
      </c>
      <c r="C186" s="1"/>
      <c r="D186" s="3" t="s">
        <v>22</v>
      </c>
      <c r="E186" s="3" t="s">
        <v>239</v>
      </c>
      <c r="F186">
        <v>0</v>
      </c>
      <c r="G186" t="s">
        <v>1137</v>
      </c>
    </row>
    <row r="187" spans="2:7" x14ac:dyDescent="0.15">
      <c r="B187" s="4" t="s">
        <v>155</v>
      </c>
      <c r="C187" s="1">
        <v>1</v>
      </c>
      <c r="D187" s="6">
        <v>2.2175925925925929E-2</v>
      </c>
      <c r="E187" s="3" t="s">
        <v>239</v>
      </c>
      <c r="F187">
        <f t="shared" si="3"/>
        <v>61.280999999999999</v>
      </c>
      <c r="G187" t="s">
        <v>1162</v>
      </c>
    </row>
    <row r="188" spans="2:7" x14ac:dyDescent="0.15">
      <c r="B188" s="4" t="s">
        <v>210</v>
      </c>
      <c r="C188" s="1">
        <v>2</v>
      </c>
      <c r="D188" s="6">
        <v>2.3564814814814813E-2</v>
      </c>
      <c r="E188" s="3" t="s">
        <v>1097</v>
      </c>
      <c r="F188">
        <f t="shared" ref="F188:F207" si="4">ROUNDUP( (VLOOKUP(G188,$K$5:$N$9,2,FALSE) - D188) * 10 / VLOOKUP(G188,$K$5:$N$9,3,FALSE)+50,3)</f>
        <v>60.037999999999997</v>
      </c>
      <c r="G188" t="s">
        <v>1162</v>
      </c>
    </row>
    <row r="189" spans="2:7" x14ac:dyDescent="0.15">
      <c r="B189" s="4" t="s">
        <v>46</v>
      </c>
      <c r="C189" s="1">
        <v>3</v>
      </c>
      <c r="D189" s="6">
        <v>2.4918981481481483E-2</v>
      </c>
      <c r="E189" s="3" t="s">
        <v>1091</v>
      </c>
      <c r="F189">
        <f t="shared" si="4"/>
        <v>58.826000000000001</v>
      </c>
      <c r="G189" t="s">
        <v>1162</v>
      </c>
    </row>
    <row r="190" spans="2:7" x14ac:dyDescent="0.15">
      <c r="B190" s="4" t="s">
        <v>127</v>
      </c>
      <c r="C190" s="1">
        <v>4</v>
      </c>
      <c r="D190" s="6">
        <v>2.4988425925925928E-2</v>
      </c>
      <c r="E190" s="3" t="s">
        <v>1091</v>
      </c>
      <c r="F190">
        <f t="shared" si="4"/>
        <v>58.763999999999996</v>
      </c>
      <c r="G190" t="s">
        <v>1162</v>
      </c>
    </row>
    <row r="191" spans="2:7" x14ac:dyDescent="0.15">
      <c r="B191" s="4" t="s">
        <v>163</v>
      </c>
      <c r="C191" s="1">
        <v>5</v>
      </c>
      <c r="D191" s="6">
        <v>2.5358796296296296E-2</v>
      </c>
      <c r="E191" s="3" t="s">
        <v>297</v>
      </c>
      <c r="F191">
        <f t="shared" si="4"/>
        <v>58.431999999999995</v>
      </c>
      <c r="G191" t="s">
        <v>1162</v>
      </c>
    </row>
    <row r="192" spans="2:7" x14ac:dyDescent="0.15">
      <c r="B192" s="4" t="s">
        <v>943</v>
      </c>
      <c r="C192" s="1">
        <v>6</v>
      </c>
      <c r="D192" s="6">
        <v>2.5821759259259256E-2</v>
      </c>
      <c r="E192" s="3" t="s">
        <v>236</v>
      </c>
      <c r="F192">
        <f t="shared" si="4"/>
        <v>58.018000000000001</v>
      </c>
      <c r="G192" t="s">
        <v>1162</v>
      </c>
    </row>
    <row r="193" spans="2:7" x14ac:dyDescent="0.15">
      <c r="B193" s="4" t="s">
        <v>284</v>
      </c>
      <c r="C193" s="1">
        <v>7</v>
      </c>
      <c r="D193" s="6">
        <v>2.7268518518518515E-2</v>
      </c>
      <c r="E193" s="3" t="s">
        <v>236</v>
      </c>
      <c r="F193">
        <f t="shared" si="4"/>
        <v>56.722999999999999</v>
      </c>
      <c r="G193" t="s">
        <v>1162</v>
      </c>
    </row>
    <row r="194" spans="2:7" x14ac:dyDescent="0.15">
      <c r="B194" s="4" t="s">
        <v>465</v>
      </c>
      <c r="C194" s="1">
        <v>8</v>
      </c>
      <c r="D194" s="6">
        <v>2.7766203703703706E-2</v>
      </c>
      <c r="E194" s="3" t="s">
        <v>1097</v>
      </c>
      <c r="F194">
        <f t="shared" si="4"/>
        <v>56.277000000000001</v>
      </c>
      <c r="G194" t="s">
        <v>1162</v>
      </c>
    </row>
    <row r="195" spans="2:7" x14ac:dyDescent="0.15">
      <c r="B195" s="4" t="s">
        <v>54</v>
      </c>
      <c r="C195" s="1">
        <v>9</v>
      </c>
      <c r="D195" s="6">
        <v>2.7847222222222221E-2</v>
      </c>
      <c r="E195" s="3" t="s">
        <v>1091</v>
      </c>
      <c r="F195">
        <f t="shared" si="4"/>
        <v>56.204999999999998</v>
      </c>
      <c r="G195" t="s">
        <v>1162</v>
      </c>
    </row>
    <row r="196" spans="2:7" x14ac:dyDescent="0.15">
      <c r="B196" s="4" t="s">
        <v>593</v>
      </c>
      <c r="C196" s="1">
        <v>10</v>
      </c>
      <c r="D196" s="6">
        <v>2.8043981481481479E-2</v>
      </c>
      <c r="E196" s="3" t="s">
        <v>236</v>
      </c>
      <c r="F196">
        <f t="shared" si="4"/>
        <v>56.028999999999996</v>
      </c>
      <c r="G196" t="s">
        <v>1162</v>
      </c>
    </row>
    <row r="197" spans="2:7" x14ac:dyDescent="0.15">
      <c r="B197" s="4" t="s">
        <v>637</v>
      </c>
      <c r="C197" s="1">
        <v>11</v>
      </c>
      <c r="D197" s="6">
        <v>2.9212962962962965E-2</v>
      </c>
      <c r="E197" s="3" t="s">
        <v>236</v>
      </c>
      <c r="F197">
        <f t="shared" si="4"/>
        <v>54.981999999999999</v>
      </c>
      <c r="G197" t="s">
        <v>1162</v>
      </c>
    </row>
    <row r="198" spans="2:7" x14ac:dyDescent="0.15">
      <c r="B198" s="4" t="s">
        <v>974</v>
      </c>
      <c r="C198" s="1">
        <v>12</v>
      </c>
      <c r="D198" s="6">
        <v>3.0694444444444444E-2</v>
      </c>
      <c r="E198" s="3" t="s">
        <v>488</v>
      </c>
      <c r="F198">
        <f t="shared" si="4"/>
        <v>53.655999999999999</v>
      </c>
      <c r="G198" t="s">
        <v>1162</v>
      </c>
    </row>
    <row r="199" spans="2:7" x14ac:dyDescent="0.15">
      <c r="B199" s="4" t="s">
        <v>904</v>
      </c>
      <c r="C199" s="1">
        <v>13</v>
      </c>
      <c r="D199" s="6">
        <v>3.123842592592593E-2</v>
      </c>
      <c r="E199" s="3" t="s">
        <v>239</v>
      </c>
      <c r="F199">
        <f t="shared" si="4"/>
        <v>53.168999999999997</v>
      </c>
      <c r="G199" t="s">
        <v>1162</v>
      </c>
    </row>
    <row r="200" spans="2:7" x14ac:dyDescent="0.15">
      <c r="B200" s="4" t="s">
        <v>951</v>
      </c>
      <c r="C200" s="1"/>
      <c r="D200" s="6">
        <v>3.6747685185185182E-2</v>
      </c>
      <c r="E200" s="3" t="s">
        <v>236</v>
      </c>
      <c r="F200">
        <f t="shared" si="4"/>
        <v>48.238</v>
      </c>
      <c r="G200" t="s">
        <v>1162</v>
      </c>
    </row>
    <row r="201" spans="2:7" x14ac:dyDescent="0.15">
      <c r="B201" s="4" t="s">
        <v>946</v>
      </c>
      <c r="C201" s="1"/>
      <c r="D201" s="6">
        <v>4.1458333333333333E-2</v>
      </c>
      <c r="E201" s="3" t="s">
        <v>297</v>
      </c>
      <c r="F201">
        <f t="shared" si="4"/>
        <v>44.021000000000001</v>
      </c>
      <c r="G201" t="s">
        <v>1162</v>
      </c>
    </row>
    <row r="202" spans="2:7" x14ac:dyDescent="0.15">
      <c r="B202" s="4" t="s">
        <v>1155</v>
      </c>
      <c r="C202" s="1"/>
      <c r="D202" s="6">
        <v>4.4409722222222225E-2</v>
      </c>
      <c r="E202" s="3" t="s">
        <v>236</v>
      </c>
      <c r="F202">
        <f t="shared" si="4"/>
        <v>41.378999999999998</v>
      </c>
      <c r="G202" t="s">
        <v>1162</v>
      </c>
    </row>
    <row r="203" spans="2:7" ht="27" x14ac:dyDescent="0.15">
      <c r="B203" s="4" t="s">
        <v>1156</v>
      </c>
      <c r="C203" s="1">
        <v>14</v>
      </c>
      <c r="D203" s="6">
        <v>4.4432870370370366E-2</v>
      </c>
      <c r="E203" s="3" t="s">
        <v>1095</v>
      </c>
      <c r="F203">
        <f t="shared" si="4"/>
        <v>41.358999999999995</v>
      </c>
      <c r="G203" t="s">
        <v>1162</v>
      </c>
    </row>
    <row r="204" spans="2:7" x14ac:dyDescent="0.15">
      <c r="B204" s="4" t="s">
        <v>1157</v>
      </c>
      <c r="C204" s="1">
        <v>15</v>
      </c>
      <c r="D204" s="6">
        <v>4.7615740740740743E-2</v>
      </c>
      <c r="E204" s="3" t="s">
        <v>236</v>
      </c>
      <c r="F204">
        <f t="shared" si="4"/>
        <v>38.51</v>
      </c>
      <c r="G204" t="s">
        <v>1162</v>
      </c>
    </row>
    <row r="205" spans="2:7" x14ac:dyDescent="0.15">
      <c r="B205" s="4" t="s">
        <v>414</v>
      </c>
      <c r="C205" s="1"/>
      <c r="D205" s="6">
        <v>5.3333333333333337E-2</v>
      </c>
      <c r="E205" s="3" t="s">
        <v>239</v>
      </c>
      <c r="F205">
        <f t="shared" si="4"/>
        <v>33.391999999999996</v>
      </c>
      <c r="G205" t="s">
        <v>1162</v>
      </c>
    </row>
    <row r="206" spans="2:7" x14ac:dyDescent="0.15">
      <c r="B206" s="4" t="s">
        <v>1158</v>
      </c>
      <c r="C206" s="1">
        <v>16</v>
      </c>
      <c r="D206" s="6">
        <v>5.4664351851851846E-2</v>
      </c>
      <c r="E206" s="3" t="s">
        <v>236</v>
      </c>
      <c r="F206">
        <f t="shared" si="4"/>
        <v>32.201000000000001</v>
      </c>
      <c r="G206" t="s">
        <v>1162</v>
      </c>
    </row>
    <row r="207" spans="2:7" x14ac:dyDescent="0.15">
      <c r="B207" s="4" t="s">
        <v>1159</v>
      </c>
      <c r="C207" s="1">
        <v>17</v>
      </c>
      <c r="D207" s="6">
        <v>5.8784722222222224E-2</v>
      </c>
      <c r="E207" s="3" t="s">
        <v>236</v>
      </c>
      <c r="F207">
        <f t="shared" si="4"/>
        <v>28.512</v>
      </c>
      <c r="G207" t="s">
        <v>1162</v>
      </c>
    </row>
    <row r="208" spans="2:7" x14ac:dyDescent="0.15">
      <c r="B208" s="4" t="s">
        <v>1160</v>
      </c>
      <c r="C208" s="1"/>
      <c r="D208" s="3" t="s">
        <v>22</v>
      </c>
      <c r="E208" s="3" t="s">
        <v>236</v>
      </c>
      <c r="F208">
        <v>0</v>
      </c>
      <c r="G208" t="s">
        <v>1162</v>
      </c>
    </row>
    <row r="209" spans="2:7" x14ac:dyDescent="0.15">
      <c r="B209" s="4" t="s">
        <v>1161</v>
      </c>
      <c r="C209" s="1"/>
      <c r="D209" s="3" t="s">
        <v>22</v>
      </c>
      <c r="E209" s="3" t="s">
        <v>16</v>
      </c>
      <c r="F209">
        <v>0</v>
      </c>
      <c r="G209" t="s">
        <v>1162</v>
      </c>
    </row>
    <row r="210" spans="2:7" x14ac:dyDescent="0.15">
      <c r="B210" s="4" t="s">
        <v>926</v>
      </c>
      <c r="C210" s="1"/>
      <c r="D210" s="3" t="s">
        <v>22</v>
      </c>
      <c r="E210" s="3" t="s">
        <v>236</v>
      </c>
      <c r="F210">
        <v>0</v>
      </c>
      <c r="G210" t="s">
        <v>1162</v>
      </c>
    </row>
    <row r="211" spans="2:7" x14ac:dyDescent="0.15">
      <c r="B211" s="4" t="s">
        <v>483</v>
      </c>
      <c r="C211" s="1"/>
      <c r="D211" s="3" t="s">
        <v>22</v>
      </c>
      <c r="E211" s="3" t="s">
        <v>236</v>
      </c>
      <c r="F211">
        <v>0</v>
      </c>
      <c r="G211" t="s">
        <v>1162</v>
      </c>
    </row>
  </sheetData>
  <phoneticPr fontId="3"/>
  <hyperlinks>
    <hyperlink ref="B4" r:id="rId1" display="https://mulka2.com/lapcenter/lapcombat2/runner.jsp?event=4858&amp;file=1&amp;runner=0"/>
    <hyperlink ref="B5" r:id="rId2" display="https://mulka2.com/lapcenter/lapcombat2/runner.jsp?event=4858&amp;file=1&amp;runner=1"/>
    <hyperlink ref="B6" r:id="rId3" display="https://mulka2.com/lapcenter/lapcombat2/runner.jsp?event=4858&amp;file=1&amp;runner=2"/>
    <hyperlink ref="B7" r:id="rId4" display="https://mulka2.com/lapcenter/lapcombat2/runner.jsp?event=4858&amp;file=1&amp;runner=3"/>
    <hyperlink ref="B8" r:id="rId5" display="https://mulka2.com/lapcenter/lapcombat2/runner.jsp?event=4858&amp;file=1&amp;runner=4"/>
    <hyperlink ref="B9" r:id="rId6" display="https://mulka2.com/lapcenter/lapcombat2/runner.jsp?event=4858&amp;file=1&amp;runner=5"/>
    <hyperlink ref="B10" r:id="rId7" display="https://mulka2.com/lapcenter/lapcombat2/runner.jsp?event=4858&amp;file=1&amp;runner=6"/>
    <hyperlink ref="B11" r:id="rId8" display="https://mulka2.com/lapcenter/lapcombat2/runner.jsp?event=4858&amp;file=1&amp;runner=7"/>
    <hyperlink ref="B12" r:id="rId9" display="https://mulka2.com/lapcenter/lapcombat2/runner.jsp?event=4858&amp;file=1&amp;runner=8"/>
    <hyperlink ref="B13" r:id="rId10" display="https://mulka2.com/lapcenter/lapcombat2/runner.jsp?event=4858&amp;file=1&amp;runner=9"/>
    <hyperlink ref="B14" r:id="rId11" display="https://mulka2.com/lapcenter/lapcombat2/runner.jsp?event=4858&amp;file=1&amp;runner=10"/>
    <hyperlink ref="B15" r:id="rId12" display="https://mulka2.com/lapcenter/lapcombat2/runner.jsp?event=4858&amp;file=1&amp;runner=11"/>
    <hyperlink ref="B16" r:id="rId13" display="https://mulka2.com/lapcenter/lapcombat2/runner.jsp?event=4858&amp;file=1&amp;runner=12"/>
    <hyperlink ref="B17" r:id="rId14" display="https://mulka2.com/lapcenter/lapcombat2/runner.jsp?event=4858&amp;file=1&amp;runner=13"/>
    <hyperlink ref="B18" r:id="rId15" display="https://mulka2.com/lapcenter/lapcombat2/runner.jsp?event=4858&amp;file=1&amp;runner=14"/>
    <hyperlink ref="B19" r:id="rId16" display="https://mulka2.com/lapcenter/lapcombat2/runner.jsp?event=4858&amp;file=1&amp;runner=15"/>
    <hyperlink ref="B20" r:id="rId17" display="https://mulka2.com/lapcenter/lapcombat2/runner.jsp?event=4858&amp;file=1&amp;runner=16"/>
    <hyperlink ref="B21" r:id="rId18" display="https://mulka2.com/lapcenter/lapcombat2/runner.jsp?event=4858&amp;file=1&amp;runner=17"/>
    <hyperlink ref="B22" r:id="rId19" display="https://mulka2.com/lapcenter/lapcombat2/runner.jsp?event=4858&amp;file=1&amp;runner=18"/>
    <hyperlink ref="B23" r:id="rId20" display="https://mulka2.com/lapcenter/lapcombat2/runner.jsp?event=4858&amp;file=1&amp;runner=19"/>
    <hyperlink ref="B24" r:id="rId21" display="https://mulka2.com/lapcenter/lapcombat2/runner.jsp?event=4858&amp;file=1&amp;runner=20"/>
    <hyperlink ref="B25" r:id="rId22" display="https://mulka2.com/lapcenter/lapcombat2/runner.jsp?event=4858&amp;file=1&amp;runner=21"/>
    <hyperlink ref="B26" r:id="rId23" display="https://mulka2.com/lapcenter/lapcombat2/runner.jsp?event=4858&amp;file=1&amp;runner=22"/>
    <hyperlink ref="B27" r:id="rId24" display="https://mulka2.com/lapcenter/lapcombat2/runner.jsp?event=4858&amp;file=1&amp;runner=23"/>
    <hyperlink ref="B28" r:id="rId25" display="https://mulka2.com/lapcenter/lapcombat2/runner.jsp?event=4858&amp;file=1&amp;runner=24"/>
    <hyperlink ref="B29" r:id="rId26" display="https://mulka2.com/lapcenter/lapcombat2/runner.jsp?event=4858&amp;file=1&amp;runner=25"/>
    <hyperlink ref="B30" r:id="rId27" display="https://mulka2.com/lapcenter/lapcombat2/runner.jsp?event=4858&amp;file=1&amp;runner=26"/>
    <hyperlink ref="B31" r:id="rId28" display="https://mulka2.com/lapcenter/lapcombat2/runner.jsp?event=4858&amp;file=1&amp;runner=27"/>
    <hyperlink ref="B32" r:id="rId29" display="https://mulka2.com/lapcenter/lapcombat2/runner.jsp?event=4858&amp;file=1&amp;runner=28"/>
    <hyperlink ref="B33" r:id="rId30" display="https://mulka2.com/lapcenter/lapcombat2/runner.jsp?event=4858&amp;file=1&amp;runner=29"/>
    <hyperlink ref="B34" r:id="rId31" display="https://mulka2.com/lapcenter/lapcombat2/runner.jsp?event=4858&amp;file=1&amp;runner=30"/>
    <hyperlink ref="B35" r:id="rId32" display="https://mulka2.com/lapcenter/lapcombat2/runner.jsp?event=4858&amp;file=1&amp;runner=31"/>
    <hyperlink ref="B36" r:id="rId33" display="https://mulka2.com/lapcenter/lapcombat2/runner.jsp?event=4858&amp;file=1&amp;runner=32"/>
    <hyperlink ref="B37" r:id="rId34" display="https://mulka2.com/lapcenter/lapcombat2/runner.jsp?event=4858&amp;file=1&amp;runner=33"/>
    <hyperlink ref="B111" r:id="rId35" display="https://mulka2.com/lapcenter/lapcombat2/runner.jsp?event=4858&amp;file=1&amp;runner=123"/>
    <hyperlink ref="B110" r:id="rId36" display="https://mulka2.com/lapcenter/lapcombat2/runner.jsp?event=4858&amp;file=1&amp;runner=124"/>
    <hyperlink ref="B109" r:id="rId37" display="https://mulka2.com/lapcenter/lapcombat2/runner.jsp?event=4858&amp;file=1&amp;runner=125"/>
    <hyperlink ref="B108" r:id="rId38" display="https://mulka2.com/lapcenter/lapcombat2/runner.jsp?event=4858&amp;file=1&amp;runner=126"/>
    <hyperlink ref="B107" r:id="rId39" display="https://mulka2.com/lapcenter/lapcombat2/runner.jsp?event=4858&amp;file=1&amp;runner=122"/>
    <hyperlink ref="B106" r:id="rId40" display="https://mulka2.com/lapcenter/lapcombat2/runner.jsp?event=4858&amp;file=1&amp;runner=121"/>
    <hyperlink ref="B105" r:id="rId41" display="https://mulka2.com/lapcenter/lapcombat2/runner.jsp?event=4858&amp;file=1&amp;runner=120"/>
    <hyperlink ref="B104" r:id="rId42" display="https://mulka2.com/lapcenter/lapcombat2/runner.jsp?event=4858&amp;file=1&amp;runner=119"/>
    <hyperlink ref="B103" r:id="rId43" display="https://mulka2.com/lapcenter/lapcombat2/runner.jsp?event=4858&amp;file=1&amp;runner=118"/>
    <hyperlink ref="B102" r:id="rId44" display="https://mulka2.com/lapcenter/lapcombat2/runner.jsp?event=4858&amp;file=1&amp;runner=117"/>
    <hyperlink ref="B101" r:id="rId45" display="https://mulka2.com/lapcenter/lapcombat2/runner.jsp?event=4858&amp;file=1&amp;runner=116"/>
    <hyperlink ref="B100" r:id="rId46" display="https://mulka2.com/lapcenter/lapcombat2/runner.jsp?event=4858&amp;file=1&amp;runner=115"/>
    <hyperlink ref="B99" r:id="rId47" display="https://mulka2.com/lapcenter/lapcombat2/runner.jsp?event=4858&amp;file=1&amp;runner=114"/>
    <hyperlink ref="B98" r:id="rId48" display="https://mulka2.com/lapcenter/lapcombat2/runner.jsp?event=4858&amp;file=1&amp;runner=113"/>
    <hyperlink ref="B97" r:id="rId49" display="https://mulka2.com/lapcenter/lapcombat2/runner.jsp?event=4858&amp;file=1&amp;runner=112"/>
    <hyperlink ref="B96" r:id="rId50" display="https://mulka2.com/lapcenter/lapcombat2/runner.jsp?event=4858&amp;file=1&amp;runner=111"/>
    <hyperlink ref="B95" r:id="rId51" display="https://mulka2.com/lapcenter/lapcombat2/runner.jsp?event=4858&amp;file=1&amp;runner=110"/>
    <hyperlink ref="B94" r:id="rId52" display="https://mulka2.com/lapcenter/lapcombat2/runner.jsp?event=4858&amp;file=1&amp;runner=109"/>
    <hyperlink ref="B93" r:id="rId53" display="https://mulka2.com/lapcenter/lapcombat2/runner.jsp?event=4858&amp;file=1&amp;runner=108"/>
    <hyperlink ref="B92" r:id="rId54" display="https://mulka2.com/lapcenter/lapcombat2/runner.jsp?event=4858&amp;file=1&amp;runner=107"/>
    <hyperlink ref="B91" r:id="rId55" display="https://mulka2.com/lapcenter/lapcombat2/runner.jsp?event=4858&amp;file=1&amp;runner=106"/>
    <hyperlink ref="B90" r:id="rId56" display="https://mulka2.com/lapcenter/lapcombat2/runner.jsp?event=4858&amp;file=1&amp;runner=105"/>
    <hyperlink ref="B89" r:id="rId57" display="https://mulka2.com/lapcenter/lapcombat2/runner.jsp?event=4858&amp;file=1&amp;runner=104"/>
    <hyperlink ref="B88" r:id="rId58" display="https://mulka2.com/lapcenter/lapcombat2/runner.jsp?event=4858&amp;file=1&amp;runner=103"/>
    <hyperlink ref="B87" r:id="rId59" display="https://mulka2.com/lapcenter/lapcombat2/runner.jsp?event=4858&amp;file=1&amp;runner=102"/>
    <hyperlink ref="B86" r:id="rId60" display="https://mulka2.com/lapcenter/lapcombat2/runner.jsp?event=4858&amp;file=1&amp;runner=101"/>
    <hyperlink ref="B85" r:id="rId61" display="https://mulka2.com/lapcenter/lapcombat2/runner.jsp?event=4858&amp;file=1&amp;runner=100"/>
    <hyperlink ref="B84" r:id="rId62" display="https://mulka2.com/lapcenter/lapcombat2/runner.jsp?event=4858&amp;file=1&amp;runner=99"/>
    <hyperlink ref="B83" r:id="rId63" display="https://mulka2.com/lapcenter/lapcombat2/runner.jsp?event=4858&amp;file=1&amp;runner=98"/>
    <hyperlink ref="B82" r:id="rId64" display="https://mulka2.com/lapcenter/lapcombat2/runner.jsp?event=4858&amp;file=1&amp;runner=97"/>
    <hyperlink ref="B81" r:id="rId65" display="https://mulka2.com/lapcenter/lapcombat2/runner.jsp?event=4858&amp;file=1&amp;runner=96"/>
    <hyperlink ref="B80" r:id="rId66" display="https://mulka2.com/lapcenter/lapcombat2/runner.jsp?event=4858&amp;file=1&amp;runner=95"/>
    <hyperlink ref="B79" r:id="rId67" display="https://mulka2.com/lapcenter/lapcombat2/runner.jsp?event=4858&amp;file=1&amp;runner=94"/>
    <hyperlink ref="B78" r:id="rId68" display="https://mulka2.com/lapcenter/lapcombat2/runner.jsp?event=4858&amp;file=1&amp;runner=93"/>
    <hyperlink ref="B77" r:id="rId69" display="https://mulka2.com/lapcenter/lapcombat2/runner.jsp?event=4858&amp;file=1&amp;runner=92"/>
    <hyperlink ref="B76" r:id="rId70" display="https://mulka2.com/lapcenter/lapcombat2/runner.jsp?event=4858&amp;file=1&amp;runner=91"/>
    <hyperlink ref="B75" r:id="rId71" display="https://mulka2.com/lapcenter/lapcombat2/runner.jsp?event=4858&amp;file=1&amp;runner=90"/>
    <hyperlink ref="B74" r:id="rId72" display="https://mulka2.com/lapcenter/lapcombat2/runner.jsp?event=4858&amp;file=1&amp;runner=89"/>
    <hyperlink ref="B73" r:id="rId73" display="https://mulka2.com/lapcenter/lapcombat2/runner.jsp?event=4858&amp;file=1&amp;runner=88"/>
    <hyperlink ref="B72" r:id="rId74" display="https://mulka2.com/lapcenter/lapcombat2/runner.jsp?event=4858&amp;file=1&amp;runner=87"/>
    <hyperlink ref="B71" r:id="rId75" display="https://mulka2.com/lapcenter/lapcombat2/runner.jsp?event=4858&amp;file=1&amp;runner=86"/>
    <hyperlink ref="B70" r:id="rId76" display="https://mulka2.com/lapcenter/lapcombat2/runner.jsp?event=4858&amp;file=1&amp;runner=85"/>
    <hyperlink ref="B69" r:id="rId77" display="https://mulka2.com/lapcenter/lapcombat2/runner.jsp?event=4858&amp;file=1&amp;runner=84"/>
    <hyperlink ref="B68" r:id="rId78" display="https://mulka2.com/lapcenter/lapcombat2/runner.jsp?event=4858&amp;file=1&amp;runner=83"/>
    <hyperlink ref="B67" r:id="rId79" display="https://mulka2.com/lapcenter/lapcombat2/runner.jsp?event=4858&amp;file=1&amp;runner=82"/>
    <hyperlink ref="B66" r:id="rId80" display="https://mulka2.com/lapcenter/lapcombat2/runner.jsp?event=4858&amp;file=1&amp;runner=81"/>
    <hyperlink ref="B65" r:id="rId81" display="https://mulka2.com/lapcenter/lapcombat2/runner.jsp?event=4858&amp;file=1&amp;runner=80"/>
    <hyperlink ref="B64" r:id="rId82" display="https://mulka2.com/lapcenter/lapcombat2/runner.jsp?event=4858&amp;file=1&amp;runner=79"/>
    <hyperlink ref="B63" r:id="rId83" display="https://mulka2.com/lapcenter/lapcombat2/runner.jsp?event=4858&amp;file=1&amp;runner=78"/>
    <hyperlink ref="B62" r:id="rId84" display="https://mulka2.com/lapcenter/lapcombat2/runner.jsp?event=4858&amp;file=1&amp;runner=77"/>
    <hyperlink ref="B61" r:id="rId85" display="https://mulka2.com/lapcenter/lapcombat2/runner.jsp?event=4858&amp;file=1&amp;runner=76"/>
    <hyperlink ref="B60" r:id="rId86" display="https://mulka2.com/lapcenter/lapcombat2/runner.jsp?event=4858&amp;file=1&amp;runner=75"/>
    <hyperlink ref="B59" r:id="rId87" display="https://mulka2.com/lapcenter/lapcombat2/runner.jsp?event=4858&amp;file=1&amp;runner=74"/>
    <hyperlink ref="B58" r:id="rId88" display="https://mulka2.com/lapcenter/lapcombat2/runner.jsp?event=4858&amp;file=1&amp;runner=73"/>
    <hyperlink ref="B57" r:id="rId89" display="https://mulka2.com/lapcenter/lapcombat2/runner.jsp?event=4858&amp;file=1&amp;runner=72"/>
    <hyperlink ref="B56" r:id="rId90" display="https://mulka2.com/lapcenter/lapcombat2/runner.jsp?event=4858&amp;file=1&amp;runner=71"/>
    <hyperlink ref="B55" r:id="rId91" display="https://mulka2.com/lapcenter/lapcombat2/runner.jsp?event=4858&amp;file=1&amp;runner=70"/>
    <hyperlink ref="B54" r:id="rId92" display="https://mulka2.com/lapcenter/lapcombat2/runner.jsp?event=4858&amp;file=1&amp;runner=69"/>
    <hyperlink ref="B53" r:id="rId93" display="https://mulka2.com/lapcenter/lapcombat2/runner.jsp?event=4858&amp;file=1&amp;runner=68"/>
    <hyperlink ref="B52" r:id="rId94" display="https://mulka2.com/lapcenter/lapcombat2/runner.jsp?event=4858&amp;file=1&amp;runner=67"/>
    <hyperlink ref="B51" r:id="rId95" display="https://mulka2.com/lapcenter/lapcombat2/runner.jsp?event=4858&amp;file=1&amp;runner=66"/>
    <hyperlink ref="B50" r:id="rId96" display="https://mulka2.com/lapcenter/lapcombat2/runner.jsp?event=4858&amp;file=1&amp;runner=65"/>
    <hyperlink ref="B49" r:id="rId97" display="https://mulka2.com/lapcenter/lapcombat2/runner.jsp?event=4858&amp;file=1&amp;runner=64"/>
    <hyperlink ref="B48" r:id="rId98" display="https://mulka2.com/lapcenter/lapcombat2/runner.jsp?event=4858&amp;file=1&amp;runner=63"/>
    <hyperlink ref="B47" r:id="rId99" display="https://mulka2.com/lapcenter/lapcombat2/runner.jsp?event=4858&amp;file=1&amp;runner=62"/>
    <hyperlink ref="B46" r:id="rId100" display="https://mulka2.com/lapcenter/lapcombat2/runner.jsp?event=4858&amp;file=1&amp;runner=61"/>
    <hyperlink ref="B45" r:id="rId101" display="https://mulka2.com/lapcenter/lapcombat2/runner.jsp?event=4858&amp;file=1&amp;runner=60"/>
    <hyperlink ref="B44" r:id="rId102" display="https://mulka2.com/lapcenter/lapcombat2/runner.jsp?event=4858&amp;file=1&amp;runner=59"/>
    <hyperlink ref="B43" r:id="rId103" display="https://mulka2.com/lapcenter/lapcombat2/runner.jsp?event=4858&amp;file=1&amp;runner=58"/>
    <hyperlink ref="B42" r:id="rId104" display="https://mulka2.com/lapcenter/lapcombat2/runner.jsp?event=4858&amp;file=1&amp;runner=57"/>
    <hyperlink ref="B41" r:id="rId105" display="https://mulka2.com/lapcenter/lapcombat2/runner.jsp?event=4858&amp;file=1&amp;runner=56"/>
    <hyperlink ref="B40" r:id="rId106" display="https://mulka2.com/lapcenter/lapcombat2/runner.jsp?event=4858&amp;file=1&amp;runner=55"/>
    <hyperlink ref="B39" r:id="rId107" display="https://mulka2.com/lapcenter/lapcombat2/runner.jsp?event=4858&amp;file=1&amp;runner=54"/>
    <hyperlink ref="B38" r:id="rId108" display="https://mulka2.com/lapcenter/lapcombat2/runner.jsp?event=4858&amp;file=1&amp;runner=53"/>
    <hyperlink ref="B112" r:id="rId109" display="https://mulka2.com/lapcenter/lapcombat2/runner.jsp?event=4858&amp;file=1&amp;runner=127"/>
    <hyperlink ref="B113" r:id="rId110" display="https://mulka2.com/lapcenter/lapcombat2/runner.jsp?event=4858&amp;file=1&amp;runner=128"/>
    <hyperlink ref="B114" r:id="rId111" display="https://mulka2.com/lapcenter/lapcombat2/runner.jsp?event=4858&amp;file=1&amp;runner=129"/>
    <hyperlink ref="B115" r:id="rId112" display="https://mulka2.com/lapcenter/lapcombat2/runner.jsp?event=4858&amp;file=1&amp;runner=130"/>
    <hyperlink ref="B116" r:id="rId113" display="https://mulka2.com/lapcenter/lapcombat2/runner.jsp?event=4858&amp;file=1&amp;runner=131"/>
    <hyperlink ref="B117" r:id="rId114" display="https://mulka2.com/lapcenter/lapcombat2/runner.jsp?event=4858&amp;file=1&amp;runner=132"/>
    <hyperlink ref="B118" r:id="rId115" display="https://mulka2.com/lapcenter/lapcombat2/runner.jsp?event=4858&amp;file=1&amp;runner=133"/>
    <hyperlink ref="B119" r:id="rId116" display="https://mulka2.com/lapcenter/lapcombat2/runner.jsp?event=4858&amp;file=1&amp;runner=134"/>
    <hyperlink ref="B120" r:id="rId117" display="https://mulka2.com/lapcenter/lapcombat2/runner.jsp?event=4858&amp;file=1&amp;runner=135"/>
    <hyperlink ref="B121" r:id="rId118" display="https://mulka2.com/lapcenter/lapcombat2/runner.jsp?event=4858&amp;file=1&amp;runner=136"/>
    <hyperlink ref="B122" r:id="rId119" display="https://mulka2.com/lapcenter/lapcombat2/runner.jsp?event=4858&amp;file=1&amp;runner=137"/>
    <hyperlink ref="B123" r:id="rId120" display="https://mulka2.com/lapcenter/lapcombat2/runner.jsp?event=4858&amp;file=1&amp;runner=138"/>
    <hyperlink ref="B124" r:id="rId121" display="https://mulka2.com/lapcenter/lapcombat2/runner.jsp?event=4858&amp;file=1&amp;runner=139"/>
    <hyperlink ref="B125" r:id="rId122" display="https://mulka2.com/lapcenter/lapcombat2/runner.jsp?event=4858&amp;file=1&amp;runner=141"/>
    <hyperlink ref="B126" r:id="rId123" display="https://mulka2.com/lapcenter/lapcombat2/runner.jsp?event=4858&amp;file=1&amp;runner=140"/>
    <hyperlink ref="B127" r:id="rId124" display="https://mulka2.com/lapcenter/lapcombat2/runner.jsp?event=4858&amp;file=1&amp;runner=142"/>
    <hyperlink ref="B128" r:id="rId125" display="https://mulka2.com/lapcenter/lapcombat2/runner.jsp?event=4858&amp;file=1&amp;runner=143"/>
    <hyperlink ref="B129" r:id="rId126" display="https://mulka2.com/lapcenter/lapcombat2/runner.jsp?event=4858&amp;file=1&amp;runner=144"/>
    <hyperlink ref="B130" r:id="rId127" display="https://mulka2.com/lapcenter/lapcombat2/runner.jsp?event=4858&amp;file=1&amp;runner=146"/>
    <hyperlink ref="B131" r:id="rId128" display="https://mulka2.com/lapcenter/lapcombat2/runner.jsp?event=4858&amp;file=1&amp;runner=145"/>
    <hyperlink ref="B132" r:id="rId129" display="https://mulka2.com/lapcenter/lapcombat2/runner.jsp?event=4858&amp;file=1&amp;runner=147"/>
    <hyperlink ref="B133" r:id="rId130" display="https://mulka2.com/lapcenter/lapcombat2/runner.jsp?event=4858&amp;file=1&amp;runner=148"/>
    <hyperlink ref="B134" r:id="rId131" display="https://mulka2.com/lapcenter/lapcombat2/runner.jsp?event=4858&amp;file=1&amp;runner=149"/>
    <hyperlink ref="B135" r:id="rId132" display="https://mulka2.com/lapcenter/lapcombat2/runner.jsp?event=4858&amp;file=1&amp;runner=150"/>
    <hyperlink ref="B136" r:id="rId133" display="https://mulka2.com/lapcenter/lapcombat2/runner.jsp?event=4858&amp;file=1&amp;runner=151"/>
    <hyperlink ref="B137" r:id="rId134" display="https://mulka2.com/lapcenter/lapcombat2/runner.jsp?event=4858&amp;file=1&amp;runner=152"/>
    <hyperlink ref="B138" r:id="rId135" display="https://mulka2.com/lapcenter/lapcombat2/runner.jsp?event=4858&amp;file=1&amp;runner=153"/>
    <hyperlink ref="B139" r:id="rId136" display="https://mulka2.com/lapcenter/lapcombat2/runner.jsp?event=4858&amp;file=1&amp;runner=154"/>
    <hyperlink ref="B140" r:id="rId137" display="https://mulka2.com/lapcenter/lapcombat2/runner.jsp?event=4858&amp;file=1&amp;runner=156"/>
    <hyperlink ref="B141" r:id="rId138" display="https://mulka2.com/lapcenter/lapcombat2/runner.jsp?event=4858&amp;file=1&amp;runner=155"/>
    <hyperlink ref="B142" r:id="rId139" display="https://mulka2.com/lapcenter/lapcombat2/runner.jsp?event=4858&amp;file=1&amp;runner=157"/>
    <hyperlink ref="B143" r:id="rId140" display="https://mulka2.com/lapcenter/lapcombat2/runner.jsp?event=4858&amp;file=1&amp;runner=158"/>
    <hyperlink ref="B144" r:id="rId141" display="https://mulka2.com/lapcenter/lapcombat2/runner.jsp?event=4858&amp;file=1&amp;runner=159"/>
    <hyperlink ref="B145" r:id="rId142" display="https://mulka2.com/lapcenter/lapcombat2/runner.jsp?event=4858&amp;file=1&amp;runner=160"/>
    <hyperlink ref="B146" r:id="rId143" display="https://mulka2.com/lapcenter/lapcombat2/runner.jsp?event=4858&amp;file=1&amp;runner=161"/>
    <hyperlink ref="B147" r:id="rId144" display="https://mulka2.com/lapcenter/lapcombat2/runner.jsp?event=4858&amp;file=1&amp;runner=162"/>
    <hyperlink ref="B148" r:id="rId145" display="https://mulka2.com/lapcenter/lapcombat2/runner.jsp?event=4858&amp;file=1&amp;runner=163"/>
    <hyperlink ref="B149" r:id="rId146" display="https://mulka2.com/lapcenter/lapcombat2/runner.jsp?event=4858&amp;file=1&amp;runner=164"/>
    <hyperlink ref="B150" r:id="rId147" display="https://mulka2.com/lapcenter/lapcombat2/runner.jsp?event=4858&amp;file=1&amp;runner=165"/>
    <hyperlink ref="B151" r:id="rId148" display="https://mulka2.com/lapcenter/lapcombat2/runner.jsp?event=4858&amp;file=1&amp;runner=166"/>
    <hyperlink ref="B152" r:id="rId149" display="https://mulka2.com/lapcenter/lapcombat2/runner.jsp?event=4858&amp;file=1&amp;runner=167"/>
    <hyperlink ref="B153" r:id="rId150" display="https://mulka2.com/lapcenter/lapcombat2/runner.jsp?event=4858&amp;file=1&amp;runner=168"/>
    <hyperlink ref="B154" r:id="rId151" display="https://mulka2.com/lapcenter/lapcombat2/runner.jsp?event=4858&amp;file=1&amp;runner=169"/>
    <hyperlink ref="B155" r:id="rId152" display="https://mulka2.com/lapcenter/lapcombat2/runner.jsp?event=4858&amp;file=1&amp;runner=170"/>
    <hyperlink ref="B156" r:id="rId153" display="https://mulka2.com/lapcenter/lapcombat2/runner.jsp?event=4858&amp;file=1&amp;runner=171"/>
    <hyperlink ref="B157" r:id="rId154" display="https://mulka2.com/lapcenter/lapcombat2/runner.jsp?event=4858&amp;file=1&amp;runner=172"/>
    <hyperlink ref="B158" r:id="rId155" display="https://mulka2.com/lapcenter/lapcombat2/runner.jsp?event=4858&amp;file=1&amp;runner=173"/>
    <hyperlink ref="B159" r:id="rId156" display="https://mulka2.com/lapcenter/lapcombat2/runner.jsp?event=4858&amp;file=1&amp;runner=174"/>
    <hyperlink ref="B160" r:id="rId157" display="https://mulka2.com/lapcenter/lapcombat2/runner.jsp?event=4858&amp;file=1&amp;runner=175"/>
    <hyperlink ref="B161" r:id="rId158" display="https://mulka2.com/lapcenter/lapcombat2/runner.jsp?event=4858&amp;file=1&amp;runner=176"/>
    <hyperlink ref="B162" r:id="rId159" display="https://mulka2.com/lapcenter/lapcombat2/runner.jsp?event=4858&amp;file=1&amp;runner=177"/>
    <hyperlink ref="B163" r:id="rId160" display="https://mulka2.com/lapcenter/lapcombat2/runner.jsp?event=4858&amp;file=1&amp;runner=178"/>
    <hyperlink ref="B164" r:id="rId161" display="https://mulka2.com/lapcenter/lapcombat2/runner.jsp?event=4858&amp;file=1&amp;runner=179"/>
    <hyperlink ref="B165" r:id="rId162" display="https://mulka2.com/lapcenter/lapcombat2/runner.jsp?event=4858&amp;file=1&amp;runner=180"/>
    <hyperlink ref="B166" r:id="rId163" display="https://mulka2.com/lapcenter/lapcombat2/runner.jsp?event=4858&amp;file=1&amp;runner=181"/>
    <hyperlink ref="B167" r:id="rId164" display="https://mulka2.com/lapcenter/lapcombat2/runner.jsp?event=4858&amp;file=1&amp;runner=182"/>
    <hyperlink ref="B168" r:id="rId165" display="https://mulka2.com/lapcenter/lapcombat2/runner.jsp?event=4858&amp;file=1&amp;runner=183"/>
    <hyperlink ref="B169" r:id="rId166" display="https://mulka2.com/lapcenter/lapcombat2/runner.jsp?event=4858&amp;file=1&amp;runner=184"/>
    <hyperlink ref="B170" r:id="rId167" display="https://mulka2.com/lapcenter/lapcombat2/runner.jsp?event=4858&amp;file=1&amp;runner=185"/>
    <hyperlink ref="B171" r:id="rId168" display="https://mulka2.com/lapcenter/lapcombat2/runner.jsp?event=4858&amp;file=1&amp;runner=186"/>
    <hyperlink ref="B172" r:id="rId169" display="https://mulka2.com/lapcenter/lapcombat2/runner.jsp?event=4858&amp;file=1&amp;runner=187"/>
    <hyperlink ref="B173" r:id="rId170" display="https://mulka2.com/lapcenter/lapcombat2/runner.jsp?event=4858&amp;file=1&amp;runner=188"/>
    <hyperlink ref="B174" r:id="rId171" display="https://mulka2.com/lapcenter/lapcombat2/runner.jsp?event=4858&amp;file=1&amp;runner=189"/>
    <hyperlink ref="B175" r:id="rId172" display="https://mulka2.com/lapcenter/lapcombat2/runner.jsp?event=4858&amp;file=1&amp;runner=190"/>
    <hyperlink ref="B176" r:id="rId173" display="https://mulka2.com/lapcenter/lapcombat2/runner.jsp?event=4858&amp;file=1&amp;runner=191"/>
    <hyperlink ref="B177" r:id="rId174" display="https://mulka2.com/lapcenter/lapcombat2/runner.jsp?event=4858&amp;file=1&amp;runner=192"/>
    <hyperlink ref="B178" r:id="rId175" display="https://mulka2.com/lapcenter/lapcombat2/runner.jsp?event=4858&amp;file=1&amp;runner=193"/>
    <hyperlink ref="B179" r:id="rId176" display="https://mulka2.com/lapcenter/lapcombat2/runner.jsp?event=4858&amp;file=1&amp;runner=194"/>
    <hyperlink ref="B180" r:id="rId177" display="https://mulka2.com/lapcenter/lapcombat2/runner.jsp?event=4858&amp;file=1&amp;runner=195"/>
    <hyperlink ref="B181" r:id="rId178" display="https://mulka2.com/lapcenter/lapcombat2/runner.jsp?event=4858&amp;file=1&amp;runner=196"/>
    <hyperlink ref="B182" r:id="rId179" display="https://mulka2.com/lapcenter/lapcombat2/runner.jsp?event=4858&amp;file=1&amp;runner=197"/>
    <hyperlink ref="B183" r:id="rId180" display="https://mulka2.com/lapcenter/lapcombat2/runner.jsp?event=4858&amp;file=1&amp;runner=200"/>
    <hyperlink ref="B184" r:id="rId181" display="https://mulka2.com/lapcenter/lapcombat2/runner.jsp?event=4858&amp;file=1&amp;runner=199"/>
    <hyperlink ref="B185" r:id="rId182" display="https://mulka2.com/lapcenter/lapcombat2/runner.jsp?event=4858&amp;file=1&amp;runner=198"/>
    <hyperlink ref="B186" r:id="rId183" display="https://mulka2.com/lapcenter/lapcombat2/runner.jsp?event=4858&amp;file=1&amp;runner=201"/>
    <hyperlink ref="B187" r:id="rId184" display="https://mulka2.com/lapcenter/lapcombat2/runner.jsp?event=4858&amp;file=1&amp;runner=381"/>
    <hyperlink ref="B188" r:id="rId185" display="https://mulka2.com/lapcenter/lapcombat2/runner.jsp?event=4858&amp;file=1&amp;runner=382"/>
    <hyperlink ref="B189" r:id="rId186" display="https://mulka2.com/lapcenter/lapcombat2/runner.jsp?event=4858&amp;file=1&amp;runner=383"/>
    <hyperlink ref="B190" r:id="rId187" display="https://mulka2.com/lapcenter/lapcombat2/runner.jsp?event=4858&amp;file=1&amp;runner=384"/>
    <hyperlink ref="B191" r:id="rId188" display="https://mulka2.com/lapcenter/lapcombat2/runner.jsp?event=4858&amp;file=1&amp;runner=385"/>
    <hyperlink ref="B192" r:id="rId189" display="https://mulka2.com/lapcenter/lapcombat2/runner.jsp?event=4858&amp;file=1&amp;runner=386"/>
    <hyperlink ref="B193" r:id="rId190" display="https://mulka2.com/lapcenter/lapcombat2/runner.jsp?event=4858&amp;file=1&amp;runner=387"/>
    <hyperlink ref="B194" r:id="rId191" display="https://mulka2.com/lapcenter/lapcombat2/runner.jsp?event=4858&amp;file=1&amp;runner=388"/>
    <hyperlink ref="B195" r:id="rId192" display="https://mulka2.com/lapcenter/lapcombat2/runner.jsp?event=4858&amp;file=1&amp;runner=389"/>
    <hyperlink ref="B196" r:id="rId193" display="https://mulka2.com/lapcenter/lapcombat2/runner.jsp?event=4858&amp;file=1&amp;runner=390"/>
    <hyperlink ref="B197" r:id="rId194" display="https://mulka2.com/lapcenter/lapcombat2/runner.jsp?event=4858&amp;file=1&amp;runner=391"/>
    <hyperlink ref="B198" r:id="rId195" display="https://mulka2.com/lapcenter/lapcombat2/runner.jsp?event=4858&amp;file=1&amp;runner=392"/>
    <hyperlink ref="B199" r:id="rId196" display="https://mulka2.com/lapcenter/lapcombat2/runner.jsp?event=4858&amp;file=1&amp;runner=393"/>
    <hyperlink ref="B200" r:id="rId197" display="https://mulka2.com/lapcenter/lapcombat2/runner.jsp?event=4858&amp;file=1&amp;runner=394"/>
    <hyperlink ref="B201" r:id="rId198" display="https://mulka2.com/lapcenter/lapcombat2/runner.jsp?event=4858&amp;file=1&amp;runner=395"/>
    <hyperlink ref="B202" r:id="rId199" display="https://mulka2.com/lapcenter/lapcombat2/runner.jsp?event=4858&amp;file=1&amp;runner=396"/>
    <hyperlink ref="B203" r:id="rId200" display="https://mulka2.com/lapcenter/lapcombat2/runner.jsp?event=4858&amp;file=1&amp;runner=397"/>
    <hyperlink ref="B204" r:id="rId201" display="https://mulka2.com/lapcenter/lapcombat2/runner.jsp?event=4858&amp;file=1&amp;runner=398"/>
    <hyperlink ref="B205" r:id="rId202" display="https://mulka2.com/lapcenter/lapcombat2/runner.jsp?event=4858&amp;file=1&amp;runner=399"/>
    <hyperlink ref="B206" r:id="rId203" display="https://mulka2.com/lapcenter/lapcombat2/runner.jsp?event=4858&amp;file=1&amp;runner=400"/>
    <hyperlink ref="B207" r:id="rId204" display="https://mulka2.com/lapcenter/lapcombat2/runner.jsp?event=4858&amp;file=1&amp;runner=401"/>
    <hyperlink ref="B208" r:id="rId205" display="https://mulka2.com/lapcenter/lapcombat2/runner.jsp?event=4858&amp;file=1&amp;runner=404"/>
    <hyperlink ref="B209" r:id="rId206" display="https://mulka2.com/lapcenter/lapcombat2/runner.jsp?event=4858&amp;file=1&amp;runner=403"/>
    <hyperlink ref="B210" r:id="rId207" display="https://mulka2.com/lapcenter/lapcombat2/runner.jsp?event=4858&amp;file=1&amp;runner=402"/>
    <hyperlink ref="B211" r:id="rId208" display="https://mulka2.com/lapcenter/lapcombat2/runner.jsp?event=4858&amp;file=1&amp;runner=405"/>
  </hyperlinks>
  <pageMargins left="0.7" right="0.7" top="0.75" bottom="0.75" header="0.3" footer="0.3"/>
  <pageSetup paperSize="9" orientation="portrait" horizontalDpi="4294967293" verticalDpi="0" r:id="rId20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23"/>
  <sheetViews>
    <sheetView workbookViewId="0">
      <selection activeCell="F324" sqref="F324"/>
    </sheetView>
  </sheetViews>
  <sheetFormatPr defaultRowHeight="13.5" x14ac:dyDescent="0.15"/>
  <cols>
    <col min="2" max="2" width="11.875" customWidth="1"/>
    <col min="3" max="3" width="6.2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1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4" x14ac:dyDescent="0.15">
      <c r="B4" s="4" t="s">
        <v>248</v>
      </c>
      <c r="C4" s="1">
        <v>1</v>
      </c>
      <c r="D4" s="6">
        <v>2.2638888888888889E-2</v>
      </c>
      <c r="E4" s="3" t="s">
        <v>226</v>
      </c>
      <c r="F4">
        <f t="shared" ref="F4:F40" si="0">ROUNDUP((VLOOKUP(G4,$K$5:$N$9,2,FALSE)-D4)*10/VLOOKUP(G4,$K$5:$N$9,3,FALSE)+50,3)</f>
        <v>60.677</v>
      </c>
      <c r="G4" t="s">
        <v>442</v>
      </c>
      <c r="L4" t="s">
        <v>23</v>
      </c>
      <c r="M4" t="s">
        <v>26</v>
      </c>
      <c r="N4" t="s">
        <v>25</v>
      </c>
    </row>
    <row r="5" spans="2:14" x14ac:dyDescent="0.15">
      <c r="B5" s="4" t="s">
        <v>144</v>
      </c>
      <c r="C5" s="1">
        <v>2</v>
      </c>
      <c r="D5" s="6">
        <v>2.2812499999999999E-2</v>
      </c>
      <c r="E5" s="3" t="s">
        <v>236</v>
      </c>
      <c r="F5">
        <f t="shared" si="0"/>
        <v>60.293999999999997</v>
      </c>
      <c r="G5" t="s">
        <v>442</v>
      </c>
      <c r="K5" t="s">
        <v>442</v>
      </c>
      <c r="L5" s="5">
        <f t="shared" ref="L5:L13" si="1">AVERAGEIF($G$4:$G$332,K5,$D$4:$D$332)</f>
        <v>2.7487800300300298E-2</v>
      </c>
      <c r="M5">
        <f t="array" ref="M5">_xlfn.STDEV.P(IF($G$4:$G$332=K5,$D$4:$D$332,""))</f>
        <v>4.5418686559835176E-3</v>
      </c>
    </row>
    <row r="6" spans="2:14" x14ac:dyDescent="0.15">
      <c r="B6" s="4" t="s">
        <v>146</v>
      </c>
      <c r="C6" s="1">
        <v>3</v>
      </c>
      <c r="D6" s="6">
        <v>2.298611111111111E-2</v>
      </c>
      <c r="E6" s="3" t="s">
        <v>236</v>
      </c>
      <c r="F6">
        <f t="shared" si="0"/>
        <v>59.911999999999999</v>
      </c>
      <c r="G6" t="s">
        <v>831</v>
      </c>
      <c r="K6" t="s">
        <v>429</v>
      </c>
      <c r="L6" s="5">
        <f t="shared" si="1"/>
        <v>3.6190972222222235E-2</v>
      </c>
      <c r="M6">
        <f t="array" ref="M6">_xlfn.STDEV.P(IF($G$4:$G$332=K6,$D$4:$D$332,""))</f>
        <v>8.1569578486550536E-3</v>
      </c>
    </row>
    <row r="7" spans="2:14" x14ac:dyDescent="0.15">
      <c r="B7" s="4" t="s">
        <v>259</v>
      </c>
      <c r="C7" s="1">
        <v>4</v>
      </c>
      <c r="D7" s="6">
        <v>2.3067129629629632E-2</v>
      </c>
      <c r="E7" s="3" t="s">
        <v>226</v>
      </c>
      <c r="F7">
        <f t="shared" si="0"/>
        <v>59.733999999999995</v>
      </c>
      <c r="G7" t="s">
        <v>831</v>
      </c>
      <c r="K7" t="s">
        <v>432</v>
      </c>
      <c r="L7" s="5">
        <f t="shared" si="1"/>
        <v>3.426256613756614E-2</v>
      </c>
      <c r="M7">
        <f t="array" ref="M7">_xlfn.STDEV.P(IF($G$4:$G$332=K7,$D$4:$D$332,""))</f>
        <v>9.3534243577752564E-3</v>
      </c>
    </row>
    <row r="8" spans="2:14" x14ac:dyDescent="0.15">
      <c r="B8" s="4" t="s">
        <v>253</v>
      </c>
      <c r="C8" s="1">
        <v>5</v>
      </c>
      <c r="D8" s="6">
        <v>2.3194444444444445E-2</v>
      </c>
      <c r="E8" s="3" t="s">
        <v>231</v>
      </c>
      <c r="F8">
        <f t="shared" si="0"/>
        <v>59.452999999999996</v>
      </c>
      <c r="G8" t="s">
        <v>831</v>
      </c>
      <c r="K8" t="s">
        <v>434</v>
      </c>
      <c r="L8" s="5">
        <f t="shared" si="1"/>
        <v>3.4677248677248675E-2</v>
      </c>
      <c r="M8">
        <f t="array" ref="M8">_xlfn.STDEV.P(IF($G$4:$G$332=K8,$D$4:$D$332,""))</f>
        <v>9.8469330687932007E-3</v>
      </c>
    </row>
    <row r="9" spans="2:14" x14ac:dyDescent="0.15">
      <c r="B9" s="4" t="s">
        <v>271</v>
      </c>
      <c r="C9" s="1" t="s">
        <v>523</v>
      </c>
      <c r="D9" s="6">
        <v>2.3217592592592592E-2</v>
      </c>
      <c r="E9" s="3" t="s">
        <v>226</v>
      </c>
      <c r="F9">
        <f t="shared" si="0"/>
        <v>59.402000000000001</v>
      </c>
      <c r="G9" t="s">
        <v>831</v>
      </c>
      <c r="K9" t="s">
        <v>430</v>
      </c>
      <c r="L9" s="5">
        <f t="shared" si="1"/>
        <v>4.340655706727136E-2</v>
      </c>
      <c r="M9">
        <f t="array" ref="M9">_xlfn.STDEV.P(IF($G$4:$G$332=K9,$D$4:$D$332,""))</f>
        <v>1.1378860231588383E-2</v>
      </c>
    </row>
    <row r="10" spans="2:14" x14ac:dyDescent="0.15">
      <c r="B10" s="4" t="s">
        <v>256</v>
      </c>
      <c r="C10" s="1">
        <v>6</v>
      </c>
      <c r="D10" s="6">
        <v>2.3310185185185187E-2</v>
      </c>
      <c r="E10" s="3" t="s">
        <v>235</v>
      </c>
      <c r="F10">
        <f t="shared" si="0"/>
        <v>59.198999999999998</v>
      </c>
      <c r="G10" t="s">
        <v>831</v>
      </c>
      <c r="K10" t="s">
        <v>1180</v>
      </c>
      <c r="L10" s="5">
        <f t="shared" si="1"/>
        <v>3.9914158950617284E-2</v>
      </c>
      <c r="M10">
        <f t="array" ref="M10">_xlfn.STDEV.P(IF($G$4:$G$332=K10,$D$4:$D$332,""))</f>
        <v>1.6062499595747879E-2</v>
      </c>
    </row>
    <row r="11" spans="2:14" x14ac:dyDescent="0.15">
      <c r="B11" s="4" t="s">
        <v>192</v>
      </c>
      <c r="C11" s="1">
        <v>7</v>
      </c>
      <c r="D11" s="6">
        <v>2.3750000000000004E-2</v>
      </c>
      <c r="E11" s="3" t="s">
        <v>236</v>
      </c>
      <c r="F11">
        <f t="shared" si="0"/>
        <v>58.23</v>
      </c>
      <c r="G11" t="s">
        <v>831</v>
      </c>
      <c r="K11" t="s">
        <v>1184</v>
      </c>
      <c r="L11" s="5">
        <f t="shared" si="1"/>
        <v>3.76247427983539E-2</v>
      </c>
      <c r="M11">
        <f t="array" ref="M11">_xlfn.STDEV.P(IF($G$4:$G$332=K11,$D$4:$D$332,""))</f>
        <v>7.3137073350011206E-3</v>
      </c>
    </row>
    <row r="12" spans="2:14" x14ac:dyDescent="0.15">
      <c r="B12" s="4" t="s">
        <v>143</v>
      </c>
      <c r="C12" s="1">
        <v>8</v>
      </c>
      <c r="D12" s="6">
        <v>2.4166666666666666E-2</v>
      </c>
      <c r="E12" s="3" t="s">
        <v>239</v>
      </c>
      <c r="F12">
        <f t="shared" si="0"/>
        <v>57.312999999999995</v>
      </c>
      <c r="G12" t="s">
        <v>831</v>
      </c>
      <c r="K12" t="s">
        <v>1186</v>
      </c>
      <c r="L12" s="5">
        <f t="shared" si="1"/>
        <v>3.3879243827160496E-2</v>
      </c>
      <c r="M12">
        <f t="array" ref="M12">_xlfn.STDEV.P(IF($G$4:$G$332=K12,$D$4:$D$332,""))</f>
        <v>5.0398521858202672E-3</v>
      </c>
    </row>
    <row r="13" spans="2:14" x14ac:dyDescent="0.15">
      <c r="B13" s="4" t="s">
        <v>260</v>
      </c>
      <c r="C13" s="1">
        <v>9</v>
      </c>
      <c r="D13" s="6">
        <v>2.417824074074074E-2</v>
      </c>
      <c r="E13" s="3" t="s">
        <v>237</v>
      </c>
      <c r="F13">
        <f t="shared" si="0"/>
        <v>57.286999999999999</v>
      </c>
      <c r="G13" t="s">
        <v>831</v>
      </c>
      <c r="L13" s="5" t="e">
        <f t="shared" si="1"/>
        <v>#DIV/0!</v>
      </c>
      <c r="M13">
        <f t="array" ref="M13">_xlfn.STDEV.P(IF($G$4:$G$332=K13,$D$4:$D$332,""))</f>
        <v>0</v>
      </c>
    </row>
    <row r="14" spans="2:14" x14ac:dyDescent="0.15">
      <c r="B14" s="4" t="s">
        <v>154</v>
      </c>
      <c r="C14" s="1">
        <v>10</v>
      </c>
      <c r="D14" s="6">
        <v>2.4236111111111111E-2</v>
      </c>
      <c r="E14" s="3" t="s">
        <v>243</v>
      </c>
      <c r="F14">
        <f t="shared" si="0"/>
        <v>57.16</v>
      </c>
      <c r="G14" t="s">
        <v>831</v>
      </c>
    </row>
    <row r="15" spans="2:14" ht="27" x14ac:dyDescent="0.15">
      <c r="B15" s="4" t="s">
        <v>194</v>
      </c>
      <c r="C15" s="1">
        <v>11</v>
      </c>
      <c r="D15" s="6">
        <v>2.4247685185185181E-2</v>
      </c>
      <c r="E15" s="3" t="s">
        <v>1166</v>
      </c>
      <c r="F15">
        <f t="shared" si="0"/>
        <v>57.134</v>
      </c>
      <c r="G15" t="s">
        <v>831</v>
      </c>
    </row>
    <row r="16" spans="2:14" x14ac:dyDescent="0.15">
      <c r="B16" s="4" t="s">
        <v>157</v>
      </c>
      <c r="C16" s="1">
        <v>12</v>
      </c>
      <c r="D16" s="6">
        <v>2.4525462962962968E-2</v>
      </c>
      <c r="E16" s="3" t="s">
        <v>231</v>
      </c>
      <c r="F16">
        <f t="shared" si="0"/>
        <v>56.522999999999996</v>
      </c>
      <c r="G16" t="s">
        <v>831</v>
      </c>
    </row>
    <row r="17" spans="2:7" x14ac:dyDescent="0.15">
      <c r="B17" s="4" t="s">
        <v>250</v>
      </c>
      <c r="C17" s="1">
        <v>13</v>
      </c>
      <c r="D17" s="6">
        <v>2.4965277777777781E-2</v>
      </c>
      <c r="E17" s="3" t="s">
        <v>228</v>
      </c>
      <c r="F17">
        <f t="shared" si="0"/>
        <v>55.553999999999995</v>
      </c>
      <c r="G17" t="s">
        <v>831</v>
      </c>
    </row>
    <row r="18" spans="2:7" x14ac:dyDescent="0.15">
      <c r="B18" s="4" t="s">
        <v>265</v>
      </c>
      <c r="C18" s="1">
        <v>14</v>
      </c>
      <c r="D18" s="6">
        <v>2.5162037037037038E-2</v>
      </c>
      <c r="E18" s="3" t="s">
        <v>242</v>
      </c>
      <c r="F18">
        <f t="shared" si="0"/>
        <v>55.120999999999995</v>
      </c>
      <c r="G18" t="s">
        <v>831</v>
      </c>
    </row>
    <row r="19" spans="2:7" x14ac:dyDescent="0.15">
      <c r="B19" s="4" t="s">
        <v>272</v>
      </c>
      <c r="C19" s="1">
        <v>15</v>
      </c>
      <c r="D19" s="6">
        <v>2.5995370370370367E-2</v>
      </c>
      <c r="E19" s="3" t="s">
        <v>239</v>
      </c>
      <c r="F19">
        <f t="shared" si="0"/>
        <v>53.285999999999994</v>
      </c>
      <c r="G19" t="s">
        <v>831</v>
      </c>
    </row>
    <row r="20" spans="2:7" x14ac:dyDescent="0.15">
      <c r="B20" s="4" t="s">
        <v>315</v>
      </c>
      <c r="C20" s="1">
        <v>16</v>
      </c>
      <c r="D20" s="6">
        <v>2.6018518518518521E-2</v>
      </c>
      <c r="E20" s="3" t="s">
        <v>275</v>
      </c>
      <c r="F20">
        <f t="shared" si="0"/>
        <v>53.234999999999999</v>
      </c>
      <c r="G20" t="s">
        <v>831</v>
      </c>
    </row>
    <row r="21" spans="2:7" x14ac:dyDescent="0.15">
      <c r="B21" s="4" t="s">
        <v>264</v>
      </c>
      <c r="C21" s="1">
        <v>17</v>
      </c>
      <c r="D21" s="6">
        <v>2.6296296296296293E-2</v>
      </c>
      <c r="E21" s="3" t="s">
        <v>239</v>
      </c>
      <c r="F21">
        <f t="shared" si="0"/>
        <v>52.623999999999995</v>
      </c>
      <c r="G21" t="s">
        <v>831</v>
      </c>
    </row>
    <row r="22" spans="2:7" x14ac:dyDescent="0.15">
      <c r="B22" s="4" t="s">
        <v>191</v>
      </c>
      <c r="C22" s="1">
        <v>18</v>
      </c>
      <c r="D22" s="6">
        <v>2.6701388888888889E-2</v>
      </c>
      <c r="E22" s="3" t="s">
        <v>234</v>
      </c>
      <c r="F22">
        <f t="shared" si="0"/>
        <v>51.731999999999999</v>
      </c>
      <c r="G22" t="s">
        <v>831</v>
      </c>
    </row>
    <row r="23" spans="2:7" x14ac:dyDescent="0.15">
      <c r="B23" s="4" t="s">
        <v>318</v>
      </c>
      <c r="C23" s="1">
        <v>19</v>
      </c>
      <c r="D23" s="6">
        <v>2.6828703703703702E-2</v>
      </c>
      <c r="E23" s="3" t="s">
        <v>239</v>
      </c>
      <c r="F23">
        <f t="shared" si="0"/>
        <v>51.451999999999998</v>
      </c>
      <c r="G23" t="s">
        <v>831</v>
      </c>
    </row>
    <row r="24" spans="2:7" x14ac:dyDescent="0.15">
      <c r="B24" s="4" t="s">
        <v>263</v>
      </c>
      <c r="C24" s="1">
        <v>20</v>
      </c>
      <c r="D24" s="6">
        <v>2.6932870370370371E-2</v>
      </c>
      <c r="E24" s="3" t="s">
        <v>239</v>
      </c>
      <c r="F24">
        <f t="shared" si="0"/>
        <v>51.221999999999994</v>
      </c>
      <c r="G24" t="s">
        <v>831</v>
      </c>
    </row>
    <row r="25" spans="2:7" x14ac:dyDescent="0.15">
      <c r="B25" s="4" t="s">
        <v>254</v>
      </c>
      <c r="C25" s="1">
        <v>21</v>
      </c>
      <c r="D25" s="6">
        <v>2.7210648148148147E-2</v>
      </c>
      <c r="E25" s="3" t="s">
        <v>232</v>
      </c>
      <c r="F25">
        <f t="shared" si="0"/>
        <v>50.610999999999997</v>
      </c>
      <c r="G25" t="s">
        <v>831</v>
      </c>
    </row>
    <row r="26" spans="2:7" ht="27" x14ac:dyDescent="0.15">
      <c r="B26" s="4" t="s">
        <v>147</v>
      </c>
      <c r="C26" s="1">
        <v>22</v>
      </c>
      <c r="D26" s="6">
        <v>2.7303240740740743E-2</v>
      </c>
      <c r="E26" s="3" t="s">
        <v>1166</v>
      </c>
      <c r="F26">
        <f t="shared" si="0"/>
        <v>50.406999999999996</v>
      </c>
      <c r="G26" t="s">
        <v>831</v>
      </c>
    </row>
    <row r="27" spans="2:7" x14ac:dyDescent="0.15">
      <c r="B27" s="4" t="s">
        <v>268</v>
      </c>
      <c r="C27" s="1">
        <v>23</v>
      </c>
      <c r="D27" s="6">
        <v>2.7430555555555555E-2</v>
      </c>
      <c r="E27" s="3" t="s">
        <v>229</v>
      </c>
      <c r="F27">
        <f t="shared" si="0"/>
        <v>50.126999999999995</v>
      </c>
      <c r="G27" t="s">
        <v>831</v>
      </c>
    </row>
    <row r="28" spans="2:7" x14ac:dyDescent="0.15">
      <c r="B28" s="4" t="s">
        <v>257</v>
      </c>
      <c r="C28" s="1">
        <v>24</v>
      </c>
      <c r="D28" s="6">
        <v>2.8043981481481479E-2</v>
      </c>
      <c r="E28" s="3" t="s">
        <v>229</v>
      </c>
      <c r="F28">
        <f t="shared" si="0"/>
        <v>48.775999999999996</v>
      </c>
      <c r="G28" t="s">
        <v>831</v>
      </c>
    </row>
    <row r="29" spans="2:7" x14ac:dyDescent="0.15">
      <c r="B29" s="4" t="s">
        <v>269</v>
      </c>
      <c r="C29" s="1">
        <v>25</v>
      </c>
      <c r="D29" s="6">
        <v>2.8310185185185185E-2</v>
      </c>
      <c r="E29" s="3" t="s">
        <v>229</v>
      </c>
      <c r="F29">
        <f t="shared" si="0"/>
        <v>48.19</v>
      </c>
      <c r="G29" t="s">
        <v>831</v>
      </c>
    </row>
    <row r="30" spans="2:7" x14ac:dyDescent="0.15">
      <c r="B30" s="4" t="s">
        <v>145</v>
      </c>
      <c r="C30" s="1">
        <v>26</v>
      </c>
      <c r="D30" s="6">
        <v>2.8425925925925924E-2</v>
      </c>
      <c r="E30" s="3" t="s">
        <v>239</v>
      </c>
      <c r="F30">
        <f t="shared" si="0"/>
        <v>47.934999999999995</v>
      </c>
      <c r="G30" t="s">
        <v>831</v>
      </c>
    </row>
    <row r="31" spans="2:7" ht="27" x14ac:dyDescent="0.15">
      <c r="B31" s="4" t="s">
        <v>379</v>
      </c>
      <c r="C31" s="1">
        <v>27</v>
      </c>
      <c r="D31" s="6">
        <v>2.8865740740740744E-2</v>
      </c>
      <c r="E31" s="3" t="s">
        <v>1167</v>
      </c>
      <c r="F31">
        <f t="shared" si="0"/>
        <v>46.966999999999999</v>
      </c>
      <c r="G31" t="s">
        <v>831</v>
      </c>
    </row>
    <row r="32" spans="2:7" ht="27" x14ac:dyDescent="0.15">
      <c r="B32" s="4" t="s">
        <v>203</v>
      </c>
      <c r="C32" s="1">
        <v>28</v>
      </c>
      <c r="D32" s="6">
        <v>2.9108796296296296E-2</v>
      </c>
      <c r="E32" s="3" t="s">
        <v>1168</v>
      </c>
      <c r="F32">
        <f t="shared" si="0"/>
        <v>46.430999999999997</v>
      </c>
      <c r="G32" t="s">
        <v>831</v>
      </c>
    </row>
    <row r="33" spans="2:7" x14ac:dyDescent="0.15">
      <c r="B33" s="4" t="s">
        <v>270</v>
      </c>
      <c r="C33" s="1">
        <v>29</v>
      </c>
      <c r="D33" s="6">
        <v>3.0115740740740738E-2</v>
      </c>
      <c r="E33" s="3" t="s">
        <v>8</v>
      </c>
      <c r="F33">
        <f t="shared" si="0"/>
        <v>44.213999999999999</v>
      </c>
      <c r="G33" t="s">
        <v>831</v>
      </c>
    </row>
    <row r="34" spans="2:7" x14ac:dyDescent="0.15">
      <c r="B34" s="4" t="s">
        <v>190</v>
      </c>
      <c r="C34" s="1">
        <v>30</v>
      </c>
      <c r="D34" s="6">
        <v>3.0902777777777779E-2</v>
      </c>
      <c r="E34" s="3" t="s">
        <v>239</v>
      </c>
      <c r="F34">
        <f t="shared" si="0"/>
        <v>42.481999999999999</v>
      </c>
      <c r="G34" t="s">
        <v>831</v>
      </c>
    </row>
    <row r="35" spans="2:7" x14ac:dyDescent="0.15">
      <c r="B35" s="4" t="s">
        <v>267</v>
      </c>
      <c r="C35" s="1">
        <v>31</v>
      </c>
      <c r="D35" s="6">
        <v>3.1400462962962963E-2</v>
      </c>
      <c r="E35" s="3" t="s">
        <v>229</v>
      </c>
      <c r="F35">
        <f t="shared" si="0"/>
        <v>41.385999999999996</v>
      </c>
      <c r="G35" t="s">
        <v>831</v>
      </c>
    </row>
    <row r="36" spans="2:7" x14ac:dyDescent="0.15">
      <c r="B36" s="4" t="s">
        <v>266</v>
      </c>
      <c r="C36" s="1">
        <v>32</v>
      </c>
      <c r="D36" s="6">
        <v>3.2488425925925928E-2</v>
      </c>
      <c r="E36" s="3" t="s">
        <v>232</v>
      </c>
      <c r="F36">
        <f t="shared" si="0"/>
        <v>38.989999999999995</v>
      </c>
      <c r="G36" t="s">
        <v>831</v>
      </c>
    </row>
    <row r="37" spans="2:7" x14ac:dyDescent="0.15">
      <c r="B37" s="4" t="s">
        <v>197</v>
      </c>
      <c r="C37" s="1">
        <v>33</v>
      </c>
      <c r="D37" s="6">
        <v>3.5289351851851856E-2</v>
      </c>
      <c r="E37" s="3" t="s">
        <v>240</v>
      </c>
      <c r="F37">
        <f t="shared" si="0"/>
        <v>32.823999999999998</v>
      </c>
      <c r="G37" t="s">
        <v>831</v>
      </c>
    </row>
    <row r="38" spans="2:7" x14ac:dyDescent="0.15">
      <c r="B38" s="4" t="s">
        <v>883</v>
      </c>
      <c r="C38" s="1">
        <v>34</v>
      </c>
      <c r="D38" s="6">
        <v>3.6400462962962961E-2</v>
      </c>
      <c r="E38" s="3" t="s">
        <v>879</v>
      </c>
      <c r="F38">
        <f t="shared" si="0"/>
        <v>30.377000000000002</v>
      </c>
      <c r="G38" t="s">
        <v>831</v>
      </c>
    </row>
    <row r="39" spans="2:7" x14ac:dyDescent="0.15">
      <c r="B39" s="4" t="s">
        <v>255</v>
      </c>
      <c r="C39" s="1">
        <v>35</v>
      </c>
      <c r="D39" s="6">
        <v>3.8356481481481484E-2</v>
      </c>
      <c r="E39" s="3" t="s">
        <v>232</v>
      </c>
      <c r="F39">
        <f t="shared" si="0"/>
        <v>26.071000000000002</v>
      </c>
      <c r="G39" t="s">
        <v>831</v>
      </c>
    </row>
    <row r="40" spans="2:7" x14ac:dyDescent="0.15">
      <c r="B40" s="4" t="s">
        <v>185</v>
      </c>
      <c r="C40" s="1"/>
      <c r="D40" s="6">
        <v>4.2164351851851856E-2</v>
      </c>
      <c r="E40" s="3" t="s">
        <v>295</v>
      </c>
      <c r="F40">
        <f t="shared" si="0"/>
        <v>17.687000000000001</v>
      </c>
      <c r="G40" t="s">
        <v>831</v>
      </c>
    </row>
    <row r="41" spans="2:7" x14ac:dyDescent="0.15">
      <c r="B41" s="4" t="s">
        <v>193</v>
      </c>
      <c r="C41" s="1"/>
      <c r="D41" s="3" t="s">
        <v>22</v>
      </c>
      <c r="E41" s="3" t="s">
        <v>239</v>
      </c>
      <c r="F41">
        <v>0</v>
      </c>
      <c r="G41" t="s">
        <v>831</v>
      </c>
    </row>
    <row r="42" spans="2:7" x14ac:dyDescent="0.15">
      <c r="B42" s="4" t="s">
        <v>252</v>
      </c>
      <c r="C42" s="1"/>
      <c r="D42" s="3" t="s">
        <v>22</v>
      </c>
      <c r="E42" s="3" t="s">
        <v>230</v>
      </c>
      <c r="F42">
        <v>0</v>
      </c>
      <c r="G42" t="s">
        <v>831</v>
      </c>
    </row>
    <row r="43" spans="2:7" x14ac:dyDescent="0.15">
      <c r="B43" s="4" t="s">
        <v>261</v>
      </c>
      <c r="C43" s="1"/>
      <c r="D43" s="3" t="s">
        <v>22</v>
      </c>
      <c r="E43" s="3" t="s">
        <v>238</v>
      </c>
      <c r="F43">
        <v>0</v>
      </c>
      <c r="G43" t="s">
        <v>831</v>
      </c>
    </row>
    <row r="44" spans="2:7" x14ac:dyDescent="0.15">
      <c r="B44" s="4" t="s">
        <v>251</v>
      </c>
      <c r="C44" s="1"/>
      <c r="D44" s="3" t="s">
        <v>22</v>
      </c>
      <c r="E44" s="3" t="s">
        <v>229</v>
      </c>
      <c r="F44">
        <v>0</v>
      </c>
      <c r="G44" t="s">
        <v>831</v>
      </c>
    </row>
    <row r="45" spans="2:7" ht="27" x14ac:dyDescent="0.15">
      <c r="B45" s="4" t="s">
        <v>152</v>
      </c>
      <c r="C45" s="1"/>
      <c r="D45" s="3" t="s">
        <v>22</v>
      </c>
      <c r="E45" s="3" t="s">
        <v>1166</v>
      </c>
      <c r="F45">
        <v>0</v>
      </c>
      <c r="G45" t="s">
        <v>831</v>
      </c>
    </row>
    <row r="46" spans="2:7" x14ac:dyDescent="0.15">
      <c r="B46" s="4" t="s">
        <v>289</v>
      </c>
      <c r="C46" s="1">
        <v>1</v>
      </c>
      <c r="D46" s="6">
        <v>2.2847222222222224E-2</v>
      </c>
      <c r="E46" s="3" t="s">
        <v>273</v>
      </c>
      <c r="F46">
        <f t="shared" ref="F46:F65" si="2">ROUNDUP((VLOOKUP(G46,$K$5:$N$9,2,FALSE)-D46)*10/VLOOKUP(G46,$K$5:$N$9,3,FALSE)+50,3)</f>
        <v>66.359000000000009</v>
      </c>
      <c r="G46" t="s">
        <v>429</v>
      </c>
    </row>
    <row r="47" spans="2:7" x14ac:dyDescent="0.15">
      <c r="B47" s="4" t="s">
        <v>155</v>
      </c>
      <c r="C47" s="1">
        <v>2</v>
      </c>
      <c r="D47" s="6">
        <v>2.5960648148148149E-2</v>
      </c>
      <c r="E47" s="3" t="s">
        <v>239</v>
      </c>
      <c r="F47">
        <f t="shared" si="2"/>
        <v>62.541999999999994</v>
      </c>
      <c r="G47" t="s">
        <v>429</v>
      </c>
    </row>
    <row r="48" spans="2:7" x14ac:dyDescent="0.15">
      <c r="B48" s="4" t="s">
        <v>198</v>
      </c>
      <c r="C48" s="1">
        <v>3</v>
      </c>
      <c r="D48" s="6">
        <v>2.7685185185185188E-2</v>
      </c>
      <c r="E48" s="3" t="s">
        <v>234</v>
      </c>
      <c r="F48">
        <f t="shared" si="2"/>
        <v>60.427999999999997</v>
      </c>
      <c r="G48" t="s">
        <v>830</v>
      </c>
    </row>
    <row r="49" spans="2:7" ht="27" x14ac:dyDescent="0.15">
      <c r="B49" s="4" t="s">
        <v>210</v>
      </c>
      <c r="C49" s="1">
        <v>4</v>
      </c>
      <c r="D49" s="6">
        <v>2.7916666666666669E-2</v>
      </c>
      <c r="E49" s="3" t="s">
        <v>1166</v>
      </c>
      <c r="F49">
        <f t="shared" si="2"/>
        <v>60.143999999999998</v>
      </c>
      <c r="G49" t="s">
        <v>830</v>
      </c>
    </row>
    <row r="50" spans="2:7" x14ac:dyDescent="0.15">
      <c r="B50" s="4" t="s">
        <v>199</v>
      </c>
      <c r="C50" s="1">
        <v>5</v>
      </c>
      <c r="D50" s="6">
        <v>2.9050925925925928E-2</v>
      </c>
      <c r="E50" s="3" t="s">
        <v>14</v>
      </c>
      <c r="F50">
        <f t="shared" si="2"/>
        <v>58.753999999999998</v>
      </c>
      <c r="G50" t="s">
        <v>830</v>
      </c>
    </row>
    <row r="51" spans="2:7" x14ac:dyDescent="0.15">
      <c r="B51" s="4" t="s">
        <v>466</v>
      </c>
      <c r="C51" s="1">
        <v>6</v>
      </c>
      <c r="D51" s="6">
        <v>2.9953703703703705E-2</v>
      </c>
      <c r="E51" s="3" t="s">
        <v>240</v>
      </c>
      <c r="F51">
        <f t="shared" si="2"/>
        <v>57.646999999999998</v>
      </c>
      <c r="G51" t="s">
        <v>830</v>
      </c>
    </row>
    <row r="52" spans="2:7" x14ac:dyDescent="0.15">
      <c r="B52" s="4" t="s">
        <v>158</v>
      </c>
      <c r="C52" s="1">
        <v>7</v>
      </c>
      <c r="D52" s="6">
        <v>3.0324074074074073E-2</v>
      </c>
      <c r="E52" s="3" t="s">
        <v>488</v>
      </c>
      <c r="F52">
        <f t="shared" si="2"/>
        <v>57.192999999999998</v>
      </c>
      <c r="G52" t="s">
        <v>830</v>
      </c>
    </row>
    <row r="53" spans="2:7" x14ac:dyDescent="0.15">
      <c r="B53" s="4" t="s">
        <v>211</v>
      </c>
      <c r="C53" s="1">
        <v>8</v>
      </c>
      <c r="D53" s="6">
        <v>3.3009259259259259E-2</v>
      </c>
      <c r="E53" s="3" t="s">
        <v>234</v>
      </c>
      <c r="F53">
        <f t="shared" si="2"/>
        <v>53.900999999999996</v>
      </c>
      <c r="G53" t="s">
        <v>830</v>
      </c>
    </row>
    <row r="54" spans="2:7" x14ac:dyDescent="0.15">
      <c r="B54" s="4" t="s">
        <v>215</v>
      </c>
      <c r="C54" s="1">
        <v>9</v>
      </c>
      <c r="D54" s="6">
        <v>3.5717592592592592E-2</v>
      </c>
      <c r="E54" s="3" t="s">
        <v>368</v>
      </c>
      <c r="F54">
        <f t="shared" si="2"/>
        <v>50.580999999999996</v>
      </c>
      <c r="G54" t="s">
        <v>830</v>
      </c>
    </row>
    <row r="55" spans="2:7" ht="27" x14ac:dyDescent="0.15">
      <c r="B55" s="4" t="s">
        <v>465</v>
      </c>
      <c r="C55" s="1">
        <v>10</v>
      </c>
      <c r="D55" s="6">
        <v>3.577546296296296E-2</v>
      </c>
      <c r="E55" s="3" t="s">
        <v>1166</v>
      </c>
      <c r="F55">
        <f t="shared" si="2"/>
        <v>50.51</v>
      </c>
      <c r="G55" t="s">
        <v>830</v>
      </c>
    </row>
    <row r="56" spans="2:7" x14ac:dyDescent="0.15">
      <c r="B56" s="4" t="s">
        <v>123</v>
      </c>
      <c r="C56" s="1">
        <v>11</v>
      </c>
      <c r="D56" s="6">
        <v>3.6134259259259262E-2</v>
      </c>
      <c r="E56" s="3" t="s">
        <v>37</v>
      </c>
      <c r="F56">
        <f t="shared" si="2"/>
        <v>50.07</v>
      </c>
      <c r="G56" t="s">
        <v>830</v>
      </c>
    </row>
    <row r="57" spans="2:7" ht="27" x14ac:dyDescent="0.15">
      <c r="B57" s="4" t="s">
        <v>208</v>
      </c>
      <c r="C57" s="1">
        <v>12</v>
      </c>
      <c r="D57" s="6">
        <v>3.6620370370370373E-2</v>
      </c>
      <c r="E57" s="3" t="s">
        <v>1166</v>
      </c>
      <c r="F57">
        <f t="shared" si="2"/>
        <v>49.473999999999997</v>
      </c>
      <c r="G57" t="s">
        <v>830</v>
      </c>
    </row>
    <row r="58" spans="2:7" x14ac:dyDescent="0.15">
      <c r="B58" s="4" t="s">
        <v>972</v>
      </c>
      <c r="C58" s="1">
        <v>13</v>
      </c>
      <c r="D58" s="6">
        <v>3.7870370370370367E-2</v>
      </c>
      <c r="E58" s="3" t="s">
        <v>488</v>
      </c>
      <c r="F58">
        <f t="shared" si="2"/>
        <v>47.942</v>
      </c>
      <c r="G58" t="s">
        <v>830</v>
      </c>
    </row>
    <row r="59" spans="2:7" x14ac:dyDescent="0.15">
      <c r="B59" s="4" t="s">
        <v>290</v>
      </c>
      <c r="C59" s="1">
        <v>14</v>
      </c>
      <c r="D59" s="6">
        <v>4.010416666666667E-2</v>
      </c>
      <c r="E59" s="3" t="s">
        <v>273</v>
      </c>
      <c r="F59">
        <f t="shared" si="2"/>
        <v>45.202999999999996</v>
      </c>
      <c r="G59" t="s">
        <v>830</v>
      </c>
    </row>
    <row r="60" spans="2:7" x14ac:dyDescent="0.15">
      <c r="B60" s="4" t="s">
        <v>943</v>
      </c>
      <c r="C60" s="1">
        <v>15</v>
      </c>
      <c r="D60" s="6">
        <v>4.0370370370370369E-2</v>
      </c>
      <c r="E60" s="3" t="s">
        <v>236</v>
      </c>
      <c r="F60">
        <f t="shared" si="2"/>
        <v>44.876999999999995</v>
      </c>
      <c r="G60" t="s">
        <v>830</v>
      </c>
    </row>
    <row r="61" spans="2:7" x14ac:dyDescent="0.15">
      <c r="B61" s="4" t="s">
        <v>163</v>
      </c>
      <c r="C61" s="1">
        <v>16</v>
      </c>
      <c r="D61" s="6">
        <v>4.0902777777777781E-2</v>
      </c>
      <c r="E61" s="3" t="s">
        <v>297</v>
      </c>
      <c r="F61">
        <f t="shared" si="2"/>
        <v>44.223999999999997</v>
      </c>
      <c r="G61" t="s">
        <v>830</v>
      </c>
    </row>
    <row r="62" spans="2:7" ht="27" x14ac:dyDescent="0.15">
      <c r="B62" s="4" t="s">
        <v>288</v>
      </c>
      <c r="C62" s="1"/>
      <c r="D62" s="6">
        <v>4.2118055555555554E-2</v>
      </c>
      <c r="E62" s="3" t="s">
        <v>1169</v>
      </c>
      <c r="F62">
        <f t="shared" si="2"/>
        <v>42.733999999999995</v>
      </c>
      <c r="G62" t="s">
        <v>830</v>
      </c>
    </row>
    <row r="63" spans="2:7" x14ac:dyDescent="0.15">
      <c r="B63" s="4" t="s">
        <v>1196</v>
      </c>
      <c r="C63" s="1"/>
      <c r="D63" s="6">
        <v>4.386574074074074E-2</v>
      </c>
      <c r="E63" s="3" t="s">
        <v>274</v>
      </c>
      <c r="F63">
        <f t="shared" si="2"/>
        <v>40.591999999999999</v>
      </c>
      <c r="G63" t="s">
        <v>830</v>
      </c>
    </row>
    <row r="64" spans="2:7" x14ac:dyDescent="0.15">
      <c r="B64" s="4" t="s">
        <v>938</v>
      </c>
      <c r="C64" s="1"/>
      <c r="D64" s="6">
        <v>5.3321759259259256E-2</v>
      </c>
      <c r="E64" s="3" t="s">
        <v>239</v>
      </c>
      <c r="F64">
        <f t="shared" si="2"/>
        <v>28.999000000000002</v>
      </c>
      <c r="G64" t="s">
        <v>830</v>
      </c>
    </row>
    <row r="65" spans="2:7" x14ac:dyDescent="0.15">
      <c r="B65" s="4" t="s">
        <v>973</v>
      </c>
      <c r="C65" s="1"/>
      <c r="D65" s="6">
        <v>5.4270833333333331E-2</v>
      </c>
      <c r="E65" s="3" t="s">
        <v>239</v>
      </c>
      <c r="F65">
        <f t="shared" si="2"/>
        <v>27.836000000000002</v>
      </c>
      <c r="G65" t="s">
        <v>830</v>
      </c>
    </row>
    <row r="66" spans="2:7" x14ac:dyDescent="0.15">
      <c r="B66" s="4" t="s">
        <v>282</v>
      </c>
      <c r="C66" s="1"/>
      <c r="D66" s="3" t="s">
        <v>22</v>
      </c>
      <c r="E66" s="3" t="s">
        <v>14</v>
      </c>
      <c r="F66">
        <v>0</v>
      </c>
      <c r="G66" t="s">
        <v>830</v>
      </c>
    </row>
    <row r="67" spans="2:7" x14ac:dyDescent="0.15">
      <c r="B67" s="4" t="s">
        <v>286</v>
      </c>
      <c r="C67" s="1"/>
      <c r="D67" s="3" t="s">
        <v>22</v>
      </c>
      <c r="E67" s="3" t="s">
        <v>1170</v>
      </c>
      <c r="F67">
        <v>0</v>
      </c>
      <c r="G67" t="s">
        <v>830</v>
      </c>
    </row>
    <row r="68" spans="2:7" x14ac:dyDescent="0.15">
      <c r="B68" s="4" t="s">
        <v>415</v>
      </c>
      <c r="C68" s="1"/>
      <c r="D68" s="3" t="s">
        <v>22</v>
      </c>
      <c r="E68" s="3" t="s">
        <v>226</v>
      </c>
      <c r="F68">
        <v>0</v>
      </c>
      <c r="G68" t="s">
        <v>830</v>
      </c>
    </row>
    <row r="69" spans="2:7" x14ac:dyDescent="0.15">
      <c r="B69" s="4" t="s">
        <v>1197</v>
      </c>
      <c r="C69" s="1"/>
      <c r="D69" s="3" t="s">
        <v>22</v>
      </c>
      <c r="E69" s="3" t="s">
        <v>243</v>
      </c>
      <c r="F69">
        <v>0</v>
      </c>
      <c r="G69" t="s">
        <v>830</v>
      </c>
    </row>
    <row r="70" spans="2:7" x14ac:dyDescent="0.15">
      <c r="B70" s="4" t="s">
        <v>159</v>
      </c>
      <c r="C70" s="1">
        <v>1</v>
      </c>
      <c r="D70" s="6">
        <v>2.1446759259259259E-2</v>
      </c>
      <c r="E70" s="3" t="s">
        <v>239</v>
      </c>
      <c r="F70">
        <f t="shared" ref="F70:F106" si="3">ROUNDUP((VLOOKUP(G70,$K$5:$N$9,2,FALSE)-D70)*10/VLOOKUP(G70,$K$5:$N$9,3,FALSE)+50,3)</f>
        <v>63.701999999999998</v>
      </c>
      <c r="G70" t="s">
        <v>432</v>
      </c>
    </row>
    <row r="71" spans="2:7" x14ac:dyDescent="0.15">
      <c r="B71" s="4" t="s">
        <v>385</v>
      </c>
      <c r="C71" s="1">
        <v>2</v>
      </c>
      <c r="D71" s="6">
        <v>2.2858796296296294E-2</v>
      </c>
      <c r="E71" s="3" t="s">
        <v>361</v>
      </c>
      <c r="F71">
        <f t="shared" si="3"/>
        <v>62.192999999999998</v>
      </c>
      <c r="G71" t="s">
        <v>432</v>
      </c>
    </row>
    <row r="72" spans="2:7" x14ac:dyDescent="0.15">
      <c r="B72" s="4" t="s">
        <v>151</v>
      </c>
      <c r="C72" s="1">
        <v>3</v>
      </c>
      <c r="D72" s="6">
        <v>2.342592592592593E-2</v>
      </c>
      <c r="E72" s="3" t="s">
        <v>521</v>
      </c>
      <c r="F72">
        <f t="shared" si="3"/>
        <v>61.585999999999999</v>
      </c>
      <c r="G72" t="s">
        <v>431</v>
      </c>
    </row>
    <row r="73" spans="2:7" x14ac:dyDescent="0.15">
      <c r="B73" s="4" t="s">
        <v>176</v>
      </c>
      <c r="C73" s="1">
        <v>4</v>
      </c>
      <c r="D73" s="6">
        <v>2.361111111111111E-2</v>
      </c>
      <c r="E73" s="3" t="s">
        <v>239</v>
      </c>
      <c r="F73">
        <f t="shared" si="3"/>
        <v>61.387999999999998</v>
      </c>
      <c r="G73" t="s">
        <v>431</v>
      </c>
    </row>
    <row r="74" spans="2:7" x14ac:dyDescent="0.15">
      <c r="B74" s="4" t="s">
        <v>773</v>
      </c>
      <c r="C74" s="1">
        <v>5</v>
      </c>
      <c r="D74" s="6">
        <v>2.4409722222222222E-2</v>
      </c>
      <c r="E74" s="3" t="s">
        <v>239</v>
      </c>
      <c r="F74">
        <f t="shared" si="3"/>
        <v>60.533999999999999</v>
      </c>
      <c r="G74" t="s">
        <v>431</v>
      </c>
    </row>
    <row r="75" spans="2:7" x14ac:dyDescent="0.15">
      <c r="B75" s="4" t="s">
        <v>148</v>
      </c>
      <c r="C75" s="1">
        <v>6</v>
      </c>
      <c r="D75" s="6">
        <v>2.4479166666666666E-2</v>
      </c>
      <c r="E75" s="3" t="s">
        <v>243</v>
      </c>
      <c r="F75">
        <f t="shared" si="3"/>
        <v>60.46</v>
      </c>
      <c r="G75" t="s">
        <v>431</v>
      </c>
    </row>
    <row r="76" spans="2:7" ht="27" x14ac:dyDescent="0.15">
      <c r="B76" s="4" t="s">
        <v>150</v>
      </c>
      <c r="C76" s="1">
        <v>7</v>
      </c>
      <c r="D76" s="6">
        <v>2.449074074074074E-2</v>
      </c>
      <c r="E76" s="3" t="s">
        <v>1166</v>
      </c>
      <c r="F76">
        <f t="shared" si="3"/>
        <v>60.448</v>
      </c>
      <c r="G76" t="s">
        <v>431</v>
      </c>
    </row>
    <row r="77" spans="2:7" ht="27" x14ac:dyDescent="0.15">
      <c r="B77" s="4" t="s">
        <v>207</v>
      </c>
      <c r="C77" s="1">
        <v>8</v>
      </c>
      <c r="D77" s="6">
        <v>2.478009259259259E-2</v>
      </c>
      <c r="E77" s="3" t="s">
        <v>1166</v>
      </c>
      <c r="F77">
        <f t="shared" si="3"/>
        <v>60.137999999999998</v>
      </c>
      <c r="G77" t="s">
        <v>431</v>
      </c>
    </row>
    <row r="78" spans="2:7" x14ac:dyDescent="0.15">
      <c r="B78" s="4" t="s">
        <v>196</v>
      </c>
      <c r="C78" s="1">
        <v>9</v>
      </c>
      <c r="D78" s="6">
        <v>2.4895833333333336E-2</v>
      </c>
      <c r="E78" s="3" t="s">
        <v>239</v>
      </c>
      <c r="F78">
        <f t="shared" si="3"/>
        <v>60.015000000000001</v>
      </c>
      <c r="G78" t="s">
        <v>431</v>
      </c>
    </row>
    <row r="79" spans="2:7" x14ac:dyDescent="0.15">
      <c r="B79" s="4" t="s">
        <v>280</v>
      </c>
      <c r="C79" s="1">
        <v>10</v>
      </c>
      <c r="D79" s="6">
        <v>2.5150462962962961E-2</v>
      </c>
      <c r="E79" s="3" t="s">
        <v>243</v>
      </c>
      <c r="F79">
        <f t="shared" si="3"/>
        <v>59.741999999999997</v>
      </c>
      <c r="G79" t="s">
        <v>431</v>
      </c>
    </row>
    <row r="80" spans="2:7" x14ac:dyDescent="0.15">
      <c r="B80" s="4" t="s">
        <v>496</v>
      </c>
      <c r="C80" s="1">
        <v>11</v>
      </c>
      <c r="D80" s="6">
        <v>2.5451388888888888E-2</v>
      </c>
      <c r="E80" s="3" t="s">
        <v>488</v>
      </c>
      <c r="F80">
        <f t="shared" si="3"/>
        <v>59.420999999999999</v>
      </c>
      <c r="G80" t="s">
        <v>431</v>
      </c>
    </row>
    <row r="81" spans="2:7" x14ac:dyDescent="0.15">
      <c r="B81" s="4" t="s">
        <v>165</v>
      </c>
      <c r="C81" s="1">
        <v>12</v>
      </c>
      <c r="D81" s="6">
        <v>2.5659722222222223E-2</v>
      </c>
      <c r="E81" s="3" t="s">
        <v>16</v>
      </c>
      <c r="F81">
        <f t="shared" si="3"/>
        <v>59.198</v>
      </c>
      <c r="G81" t="s">
        <v>431</v>
      </c>
    </row>
    <row r="82" spans="2:7" x14ac:dyDescent="0.15">
      <c r="B82" s="4" t="s">
        <v>184</v>
      </c>
      <c r="C82" s="1">
        <v>13</v>
      </c>
      <c r="D82" s="6">
        <v>2.5694444444444447E-2</v>
      </c>
      <c r="E82" s="3" t="s">
        <v>236</v>
      </c>
      <c r="F82">
        <f t="shared" si="3"/>
        <v>59.160999999999994</v>
      </c>
      <c r="G82" t="s">
        <v>431</v>
      </c>
    </row>
    <row r="83" spans="2:7" x14ac:dyDescent="0.15">
      <c r="B83" s="4" t="s">
        <v>222</v>
      </c>
      <c r="C83" s="1">
        <v>14</v>
      </c>
      <c r="D83" s="6">
        <v>2.5995370370370367E-2</v>
      </c>
      <c r="E83" s="3" t="s">
        <v>14</v>
      </c>
      <c r="F83">
        <f t="shared" si="3"/>
        <v>58.838999999999999</v>
      </c>
      <c r="G83" t="s">
        <v>431</v>
      </c>
    </row>
    <row r="84" spans="2:7" x14ac:dyDescent="0.15">
      <c r="B84" s="4" t="s">
        <v>507</v>
      </c>
      <c r="C84" s="1">
        <v>15</v>
      </c>
      <c r="D84" s="6">
        <v>2.6053240740740738E-2</v>
      </c>
      <c r="E84" s="3" t="s">
        <v>449</v>
      </c>
      <c r="F84">
        <f t="shared" si="3"/>
        <v>58.777000000000001</v>
      </c>
      <c r="G84" t="s">
        <v>431</v>
      </c>
    </row>
    <row r="85" spans="2:7" x14ac:dyDescent="0.15">
      <c r="B85" s="4" t="s">
        <v>47</v>
      </c>
      <c r="C85" s="1">
        <v>16</v>
      </c>
      <c r="D85" s="6">
        <v>2.6377314814814815E-2</v>
      </c>
      <c r="E85" s="3" t="s">
        <v>37</v>
      </c>
      <c r="F85">
        <f t="shared" si="3"/>
        <v>58.430999999999997</v>
      </c>
      <c r="G85" t="s">
        <v>431</v>
      </c>
    </row>
    <row r="86" spans="2:7" x14ac:dyDescent="0.15">
      <c r="B86" s="4" t="s">
        <v>421</v>
      </c>
      <c r="C86" s="1">
        <v>17</v>
      </c>
      <c r="D86" s="6">
        <v>2.6562499999999999E-2</v>
      </c>
      <c r="E86" s="3" t="s">
        <v>236</v>
      </c>
      <c r="F86">
        <f t="shared" si="3"/>
        <v>58.232999999999997</v>
      </c>
      <c r="G86" t="s">
        <v>431</v>
      </c>
    </row>
    <row r="87" spans="2:7" x14ac:dyDescent="0.15">
      <c r="B87" s="4" t="s">
        <v>320</v>
      </c>
      <c r="C87" s="1">
        <v>18</v>
      </c>
      <c r="D87" s="6">
        <v>2.6805555555555555E-2</v>
      </c>
      <c r="E87" s="3" t="s">
        <v>238</v>
      </c>
      <c r="F87">
        <f t="shared" si="3"/>
        <v>57.972999999999999</v>
      </c>
      <c r="G87" t="s">
        <v>431</v>
      </c>
    </row>
    <row r="88" spans="2:7" x14ac:dyDescent="0.15">
      <c r="B88" s="4" t="s">
        <v>142</v>
      </c>
      <c r="C88" s="1">
        <v>19</v>
      </c>
      <c r="D88" s="6">
        <v>2.6840277777777779E-2</v>
      </c>
      <c r="E88" s="3" t="s">
        <v>236</v>
      </c>
      <c r="F88">
        <f t="shared" si="3"/>
        <v>57.936</v>
      </c>
      <c r="G88" t="s">
        <v>431</v>
      </c>
    </row>
    <row r="89" spans="2:7" x14ac:dyDescent="0.15">
      <c r="B89" s="4" t="s">
        <v>355</v>
      </c>
      <c r="C89" s="1">
        <v>20</v>
      </c>
      <c r="D89" s="6">
        <v>2.7592592592592596E-2</v>
      </c>
      <c r="E89" s="3" t="s">
        <v>239</v>
      </c>
      <c r="F89">
        <f t="shared" si="3"/>
        <v>57.131999999999998</v>
      </c>
      <c r="G89" t="s">
        <v>431</v>
      </c>
    </row>
    <row r="90" spans="2:7" x14ac:dyDescent="0.15">
      <c r="B90" s="4" t="s">
        <v>180</v>
      </c>
      <c r="C90" s="1">
        <v>21</v>
      </c>
      <c r="D90" s="6">
        <v>2.7696759259259258E-2</v>
      </c>
      <c r="E90" s="3" t="s">
        <v>292</v>
      </c>
      <c r="F90">
        <f t="shared" si="3"/>
        <v>57.019999999999996</v>
      </c>
      <c r="G90" t="s">
        <v>431</v>
      </c>
    </row>
    <row r="91" spans="2:7" x14ac:dyDescent="0.15">
      <c r="B91" s="4" t="s">
        <v>1198</v>
      </c>
      <c r="C91" s="1">
        <v>22</v>
      </c>
      <c r="D91" s="6">
        <v>2.7893518518518515E-2</v>
      </c>
      <c r="E91" s="3" t="s">
        <v>232</v>
      </c>
      <c r="F91">
        <f t="shared" si="3"/>
        <v>56.809999999999995</v>
      </c>
      <c r="G91" t="s">
        <v>431</v>
      </c>
    </row>
    <row r="92" spans="2:7" x14ac:dyDescent="0.15">
      <c r="B92" s="4" t="s">
        <v>1199</v>
      </c>
      <c r="C92" s="1">
        <v>23</v>
      </c>
      <c r="D92" s="6">
        <v>2.8206018518518519E-2</v>
      </c>
      <c r="E92" s="3" t="s">
        <v>237</v>
      </c>
      <c r="F92">
        <f t="shared" si="3"/>
        <v>56.475999999999999</v>
      </c>
      <c r="G92" t="s">
        <v>431</v>
      </c>
    </row>
    <row r="93" spans="2:7" x14ac:dyDescent="0.15">
      <c r="B93" s="4" t="s">
        <v>183</v>
      </c>
      <c r="C93" s="1">
        <v>24</v>
      </c>
      <c r="D93" s="6">
        <v>2.8518518518518523E-2</v>
      </c>
      <c r="E93" s="3" t="s">
        <v>239</v>
      </c>
      <c r="F93">
        <f t="shared" si="3"/>
        <v>56.141999999999996</v>
      </c>
      <c r="G93" t="s">
        <v>431</v>
      </c>
    </row>
    <row r="94" spans="2:7" ht="27" x14ac:dyDescent="0.15">
      <c r="B94" s="4" t="s">
        <v>202</v>
      </c>
      <c r="C94" s="1">
        <v>25</v>
      </c>
      <c r="D94" s="6">
        <v>2.8784722222222225E-2</v>
      </c>
      <c r="E94" s="3" t="s">
        <v>1166</v>
      </c>
      <c r="F94">
        <f t="shared" si="3"/>
        <v>55.856999999999999</v>
      </c>
      <c r="G94" t="s">
        <v>431</v>
      </c>
    </row>
    <row r="95" spans="2:7" x14ac:dyDescent="0.15">
      <c r="B95" s="4" t="s">
        <v>398</v>
      </c>
      <c r="C95" s="1">
        <v>26</v>
      </c>
      <c r="D95" s="6">
        <v>2.9479166666666667E-2</v>
      </c>
      <c r="E95" s="3" t="s">
        <v>230</v>
      </c>
      <c r="F95">
        <f t="shared" si="3"/>
        <v>55.114999999999995</v>
      </c>
      <c r="G95" t="s">
        <v>431</v>
      </c>
    </row>
    <row r="96" spans="2:7" x14ac:dyDescent="0.15">
      <c r="B96" s="4" t="s">
        <v>220</v>
      </c>
      <c r="C96" s="1">
        <v>27</v>
      </c>
      <c r="D96" s="6">
        <v>2.9490740740740744E-2</v>
      </c>
      <c r="E96" s="3" t="s">
        <v>236</v>
      </c>
      <c r="F96">
        <f t="shared" si="3"/>
        <v>55.101999999999997</v>
      </c>
      <c r="G96" t="s">
        <v>431</v>
      </c>
    </row>
    <row r="97" spans="2:7" x14ac:dyDescent="0.15">
      <c r="B97" s="4" t="s">
        <v>333</v>
      </c>
      <c r="C97" s="1">
        <v>28</v>
      </c>
      <c r="D97" s="6">
        <v>2.9548611111111109E-2</v>
      </c>
      <c r="E97" s="3" t="s">
        <v>295</v>
      </c>
      <c r="F97">
        <f t="shared" si="3"/>
        <v>55.04</v>
      </c>
      <c r="G97" t="s">
        <v>431</v>
      </c>
    </row>
    <row r="98" spans="2:7" x14ac:dyDescent="0.15">
      <c r="B98" s="4" t="s">
        <v>340</v>
      </c>
      <c r="C98" s="1">
        <v>29</v>
      </c>
      <c r="D98" s="6">
        <v>2.989583333333333E-2</v>
      </c>
      <c r="E98" s="3" t="s">
        <v>239</v>
      </c>
      <c r="F98">
        <f t="shared" si="3"/>
        <v>54.668999999999997</v>
      </c>
      <c r="G98" t="s">
        <v>431</v>
      </c>
    </row>
    <row r="99" spans="2:7" x14ac:dyDescent="0.15">
      <c r="B99" s="4" t="s">
        <v>383</v>
      </c>
      <c r="C99" s="1">
        <v>30</v>
      </c>
      <c r="D99" s="6">
        <v>2.9942129629629628E-2</v>
      </c>
      <c r="E99" s="3" t="s">
        <v>226</v>
      </c>
      <c r="F99">
        <f t="shared" si="3"/>
        <v>54.62</v>
      </c>
      <c r="G99" t="s">
        <v>431</v>
      </c>
    </row>
    <row r="100" spans="2:7" x14ac:dyDescent="0.15">
      <c r="B100" s="4" t="s">
        <v>52</v>
      </c>
      <c r="C100" s="1">
        <v>31</v>
      </c>
      <c r="D100" s="6">
        <v>3.0439814814814819E-2</v>
      </c>
      <c r="E100" s="3" t="s">
        <v>37</v>
      </c>
      <c r="F100">
        <f t="shared" si="3"/>
        <v>54.088000000000001</v>
      </c>
      <c r="G100" t="s">
        <v>431</v>
      </c>
    </row>
    <row r="101" spans="2:7" ht="27" x14ac:dyDescent="0.15">
      <c r="B101" s="4" t="s">
        <v>349</v>
      </c>
      <c r="C101" s="1">
        <v>32</v>
      </c>
      <c r="D101" s="6">
        <v>3.0682870370370371E-2</v>
      </c>
      <c r="E101" s="3" t="s">
        <v>1167</v>
      </c>
      <c r="F101">
        <f t="shared" si="3"/>
        <v>53.827999999999996</v>
      </c>
      <c r="G101" t="s">
        <v>431</v>
      </c>
    </row>
    <row r="102" spans="2:7" x14ac:dyDescent="0.15">
      <c r="B102" s="4" t="s">
        <v>569</v>
      </c>
      <c r="C102" s="1">
        <v>33</v>
      </c>
      <c r="D102" s="6">
        <v>3.0810185185185187E-2</v>
      </c>
      <c r="E102" s="3" t="s">
        <v>243</v>
      </c>
      <c r="F102">
        <f t="shared" si="3"/>
        <v>53.692</v>
      </c>
      <c r="G102" t="s">
        <v>431</v>
      </c>
    </row>
    <row r="103" spans="2:7" x14ac:dyDescent="0.15">
      <c r="B103" s="4" t="s">
        <v>394</v>
      </c>
      <c r="C103" s="1">
        <v>34</v>
      </c>
      <c r="D103" s="6">
        <v>3.096064814814815E-2</v>
      </c>
      <c r="E103" s="3" t="s">
        <v>292</v>
      </c>
      <c r="F103">
        <f t="shared" si="3"/>
        <v>53.530999999999999</v>
      </c>
      <c r="G103" t="s">
        <v>431</v>
      </c>
    </row>
    <row r="104" spans="2:7" x14ac:dyDescent="0.15">
      <c r="B104" s="4" t="s">
        <v>396</v>
      </c>
      <c r="C104" s="1">
        <v>35</v>
      </c>
      <c r="D104" s="6">
        <v>3.1782407407407405E-2</v>
      </c>
      <c r="E104" s="3" t="s">
        <v>366</v>
      </c>
      <c r="F104">
        <f t="shared" si="3"/>
        <v>52.652000000000001</v>
      </c>
      <c r="G104" t="s">
        <v>431</v>
      </c>
    </row>
    <row r="105" spans="2:7" x14ac:dyDescent="0.15">
      <c r="B105" s="4" t="s">
        <v>514</v>
      </c>
      <c r="C105" s="1">
        <v>36</v>
      </c>
      <c r="D105" s="6">
        <v>3.2187500000000001E-2</v>
      </c>
      <c r="E105" s="3" t="s">
        <v>297</v>
      </c>
      <c r="F105">
        <f t="shared" si="3"/>
        <v>52.219000000000001</v>
      </c>
      <c r="G105" t="s">
        <v>431</v>
      </c>
    </row>
    <row r="106" spans="2:7" x14ac:dyDescent="0.15">
      <c r="B106" s="4" t="s">
        <v>321</v>
      </c>
      <c r="C106" s="1">
        <v>37</v>
      </c>
      <c r="D106" s="6">
        <v>3.2233796296296295E-2</v>
      </c>
      <c r="E106" s="3" t="s">
        <v>229</v>
      </c>
      <c r="F106">
        <f t="shared" si="3"/>
        <v>52.169999999999995</v>
      </c>
      <c r="G106" t="s">
        <v>431</v>
      </c>
    </row>
    <row r="107" spans="2:7" x14ac:dyDescent="0.15">
      <c r="B107" s="4" t="s">
        <v>1200</v>
      </c>
      <c r="C107" s="1">
        <v>38</v>
      </c>
      <c r="D107" s="6">
        <v>3.243055555555556E-2</v>
      </c>
      <c r="E107" s="3" t="s">
        <v>1171</v>
      </c>
      <c r="F107">
        <f t="shared" ref="F107:F110" si="4">ROUNDUP((VLOOKUP(G107,$K$5:$N$9,2,FALSE)-D107)*10/VLOOKUP(G107,$K$5:$N$9,3,FALSE)+50,3)</f>
        <v>51.958999999999996</v>
      </c>
      <c r="G107" t="s">
        <v>431</v>
      </c>
    </row>
    <row r="108" spans="2:7" x14ac:dyDescent="0.15">
      <c r="B108" s="4" t="s">
        <v>811</v>
      </c>
      <c r="C108" s="1">
        <v>39</v>
      </c>
      <c r="D108" s="6">
        <v>3.2858796296296296E-2</v>
      </c>
      <c r="E108" s="3" t="s">
        <v>235</v>
      </c>
      <c r="F108">
        <f t="shared" si="4"/>
        <v>51.500999999999998</v>
      </c>
      <c r="G108" t="s">
        <v>431</v>
      </c>
    </row>
    <row r="109" spans="2:7" x14ac:dyDescent="0.15">
      <c r="B109" s="4" t="s">
        <v>619</v>
      </c>
      <c r="C109" s="1">
        <v>40</v>
      </c>
      <c r="D109" s="6">
        <v>3.3287037037037039E-2</v>
      </c>
      <c r="E109" s="3" t="s">
        <v>243</v>
      </c>
      <c r="F109">
        <f t="shared" si="4"/>
        <v>51.042999999999999</v>
      </c>
      <c r="G109" t="s">
        <v>431</v>
      </c>
    </row>
    <row r="110" spans="2:7" x14ac:dyDescent="0.15">
      <c r="B110" s="4" t="s">
        <v>50</v>
      </c>
      <c r="C110" s="1">
        <v>41</v>
      </c>
      <c r="D110" s="6">
        <v>3.3703703703703701E-2</v>
      </c>
      <c r="E110" s="3" t="s">
        <v>37</v>
      </c>
      <c r="F110">
        <f t="shared" si="4"/>
        <v>50.597999999999999</v>
      </c>
      <c r="G110" t="s">
        <v>431</v>
      </c>
    </row>
    <row r="111" spans="2:7" x14ac:dyDescent="0.15">
      <c r="B111" s="4" t="s">
        <v>470</v>
      </c>
      <c r="C111" s="1">
        <v>42</v>
      </c>
      <c r="D111" s="6">
        <v>3.3715277777777775E-2</v>
      </c>
      <c r="E111" s="3" t="s">
        <v>228</v>
      </c>
      <c r="F111">
        <f t="shared" ref="F111:F139" si="5">ROUNDUP((VLOOKUP(G111,$K$5:$N$9,2,FALSE)-D111)*10/VLOOKUP(G111,$K$5:$N$9,3,FALSE)+50,3)</f>
        <v>50.585999999999999</v>
      </c>
      <c r="G111" t="s">
        <v>431</v>
      </c>
    </row>
    <row r="112" spans="2:7" x14ac:dyDescent="0.15">
      <c r="B112" s="4" t="s">
        <v>55</v>
      </c>
      <c r="C112" s="1">
        <v>43</v>
      </c>
      <c r="D112" s="6">
        <v>3.4178240740740738E-2</v>
      </c>
      <c r="E112" s="3" t="s">
        <v>37</v>
      </c>
      <c r="F112">
        <f t="shared" si="5"/>
        <v>50.091000000000001</v>
      </c>
      <c r="G112" t="s">
        <v>431</v>
      </c>
    </row>
    <row r="113" spans="2:7" x14ac:dyDescent="0.15">
      <c r="B113" s="4" t="s">
        <v>1035</v>
      </c>
      <c r="C113" s="1">
        <v>44</v>
      </c>
      <c r="D113" s="6">
        <v>3.4583333333333334E-2</v>
      </c>
      <c r="E113" s="3" t="s">
        <v>229</v>
      </c>
      <c r="F113">
        <f t="shared" si="5"/>
        <v>49.657999999999994</v>
      </c>
      <c r="G113" t="s">
        <v>431</v>
      </c>
    </row>
    <row r="114" spans="2:7" x14ac:dyDescent="0.15">
      <c r="B114" s="4" t="s">
        <v>395</v>
      </c>
      <c r="C114" s="1">
        <v>45</v>
      </c>
      <c r="D114" s="6">
        <v>3.4699074074074077E-2</v>
      </c>
      <c r="E114" s="3" t="s">
        <v>236</v>
      </c>
      <c r="F114">
        <f t="shared" si="5"/>
        <v>49.533999999999999</v>
      </c>
      <c r="G114" t="s">
        <v>431</v>
      </c>
    </row>
    <row r="115" spans="2:7" x14ac:dyDescent="0.15">
      <c r="B115" s="4" t="s">
        <v>570</v>
      </c>
      <c r="C115" s="1">
        <v>46</v>
      </c>
      <c r="D115" s="6">
        <v>3.5046296296296298E-2</v>
      </c>
      <c r="E115" s="3" t="s">
        <v>1170</v>
      </c>
      <c r="F115">
        <f t="shared" si="5"/>
        <v>49.162999999999997</v>
      </c>
      <c r="G115" t="s">
        <v>431</v>
      </c>
    </row>
    <row r="116" spans="2:7" x14ac:dyDescent="0.15">
      <c r="B116" s="4" t="s">
        <v>483</v>
      </c>
      <c r="C116" s="1">
        <v>47</v>
      </c>
      <c r="D116" s="6">
        <v>3.5787037037037034E-2</v>
      </c>
      <c r="E116" s="3" t="s">
        <v>236</v>
      </c>
      <c r="F116">
        <f t="shared" si="5"/>
        <v>48.370999999999995</v>
      </c>
      <c r="G116" t="s">
        <v>431</v>
      </c>
    </row>
    <row r="117" spans="2:7" x14ac:dyDescent="0.15">
      <c r="B117" s="4" t="s">
        <v>977</v>
      </c>
      <c r="C117" s="1">
        <v>48</v>
      </c>
      <c r="D117" s="6">
        <v>3.6793981481481483E-2</v>
      </c>
      <c r="E117" s="3" t="s">
        <v>488</v>
      </c>
      <c r="F117">
        <f t="shared" si="5"/>
        <v>47.293999999999997</v>
      </c>
      <c r="G117" t="s">
        <v>431</v>
      </c>
    </row>
    <row r="118" spans="2:7" x14ac:dyDescent="0.15">
      <c r="B118" s="4" t="s">
        <v>404</v>
      </c>
      <c r="C118" s="1">
        <v>49</v>
      </c>
      <c r="D118" s="6">
        <v>3.8321759259259257E-2</v>
      </c>
      <c r="E118" s="3" t="s">
        <v>243</v>
      </c>
      <c r="F118">
        <f t="shared" si="5"/>
        <v>45.660999999999994</v>
      </c>
      <c r="G118" t="s">
        <v>431</v>
      </c>
    </row>
    <row r="119" spans="2:7" x14ac:dyDescent="0.15">
      <c r="B119" s="4" t="s">
        <v>179</v>
      </c>
      <c r="C119" s="1">
        <v>50</v>
      </c>
      <c r="D119" s="6">
        <v>3.8414351851851852E-2</v>
      </c>
      <c r="E119" s="3" t="s">
        <v>243</v>
      </c>
      <c r="F119">
        <f t="shared" si="5"/>
        <v>45.561999999999998</v>
      </c>
      <c r="G119" t="s">
        <v>431</v>
      </c>
    </row>
    <row r="120" spans="2:7" x14ac:dyDescent="0.15">
      <c r="B120" s="4" t="s">
        <v>974</v>
      </c>
      <c r="C120" s="1">
        <v>51</v>
      </c>
      <c r="D120" s="6">
        <v>3.8831018518518515E-2</v>
      </c>
      <c r="E120" s="3" t="s">
        <v>488</v>
      </c>
      <c r="F120">
        <f t="shared" si="5"/>
        <v>45.116</v>
      </c>
      <c r="G120" t="s">
        <v>431</v>
      </c>
    </row>
    <row r="121" spans="2:7" x14ac:dyDescent="0.15">
      <c r="B121" s="4" t="s">
        <v>714</v>
      </c>
      <c r="C121" s="1">
        <v>52</v>
      </c>
      <c r="D121" s="6">
        <v>3.8912037037037037E-2</v>
      </c>
      <c r="E121" s="3" t="s">
        <v>554</v>
      </c>
      <c r="F121">
        <f t="shared" si="5"/>
        <v>45.03</v>
      </c>
      <c r="G121" t="s">
        <v>431</v>
      </c>
    </row>
    <row r="122" spans="2:7" x14ac:dyDescent="0.15">
      <c r="B122" s="4" t="s">
        <v>510</v>
      </c>
      <c r="C122" s="1">
        <v>53</v>
      </c>
      <c r="D122" s="6">
        <v>3.9050925925925926E-2</v>
      </c>
      <c r="E122" s="3" t="s">
        <v>488</v>
      </c>
      <c r="F122">
        <f t="shared" si="5"/>
        <v>44.881</v>
      </c>
      <c r="G122" t="s">
        <v>431</v>
      </c>
    </row>
    <row r="123" spans="2:7" x14ac:dyDescent="0.15">
      <c r="B123" s="4" t="s">
        <v>1201</v>
      </c>
      <c r="C123" s="1">
        <v>53</v>
      </c>
      <c r="D123" s="6">
        <v>3.9050925925925926E-2</v>
      </c>
      <c r="E123" s="3" t="s">
        <v>243</v>
      </c>
      <c r="F123">
        <f t="shared" si="5"/>
        <v>44.881</v>
      </c>
      <c r="G123" t="s">
        <v>431</v>
      </c>
    </row>
    <row r="124" spans="2:7" x14ac:dyDescent="0.15">
      <c r="B124" s="4" t="s">
        <v>734</v>
      </c>
      <c r="C124" s="1">
        <v>55</v>
      </c>
      <c r="D124" s="6">
        <v>3.9780092592592589E-2</v>
      </c>
      <c r="E124" s="3" t="s">
        <v>236</v>
      </c>
      <c r="F124">
        <f t="shared" si="5"/>
        <v>44.101999999999997</v>
      </c>
      <c r="G124" t="s">
        <v>431</v>
      </c>
    </row>
    <row r="125" spans="2:7" x14ac:dyDescent="0.15">
      <c r="B125" s="4" t="s">
        <v>68</v>
      </c>
      <c r="C125" s="1">
        <v>56</v>
      </c>
      <c r="D125" s="6">
        <v>4.0347222222222222E-2</v>
      </c>
      <c r="E125" s="3" t="s">
        <v>38</v>
      </c>
      <c r="F125">
        <f t="shared" si="5"/>
        <v>43.494999999999997</v>
      </c>
      <c r="G125" t="s">
        <v>431</v>
      </c>
    </row>
    <row r="126" spans="2:7" x14ac:dyDescent="0.15">
      <c r="B126" s="4" t="s">
        <v>1055</v>
      </c>
      <c r="C126" s="1">
        <v>57</v>
      </c>
      <c r="D126" s="6">
        <v>4.1087962962962958E-2</v>
      </c>
      <c r="E126" s="3" t="s">
        <v>374</v>
      </c>
      <c r="F126">
        <f t="shared" si="5"/>
        <v>42.702999999999996</v>
      </c>
      <c r="G126" t="s">
        <v>431</v>
      </c>
    </row>
    <row r="127" spans="2:7" x14ac:dyDescent="0.15">
      <c r="B127" s="4" t="s">
        <v>354</v>
      </c>
      <c r="C127" s="1">
        <v>58</v>
      </c>
      <c r="D127" s="6">
        <v>4.2881944444444438E-2</v>
      </c>
      <c r="E127" s="3" t="s">
        <v>16</v>
      </c>
      <c r="F127">
        <f t="shared" si="5"/>
        <v>40.784999999999997</v>
      </c>
      <c r="G127" t="s">
        <v>431</v>
      </c>
    </row>
    <row r="128" spans="2:7" x14ac:dyDescent="0.15">
      <c r="B128" s="4" t="s">
        <v>697</v>
      </c>
      <c r="C128" s="1">
        <v>59</v>
      </c>
      <c r="D128" s="6">
        <v>4.3773148148148144E-2</v>
      </c>
      <c r="E128" s="3" t="s">
        <v>297</v>
      </c>
      <c r="F128">
        <f t="shared" si="5"/>
        <v>39.832000000000001</v>
      </c>
      <c r="G128" t="s">
        <v>431</v>
      </c>
    </row>
    <row r="129" spans="2:7" x14ac:dyDescent="0.15">
      <c r="B129" s="4" t="s">
        <v>83</v>
      </c>
      <c r="C129" s="1">
        <v>60</v>
      </c>
      <c r="D129" s="6">
        <v>4.4293981481481483E-2</v>
      </c>
      <c r="E129" s="3" t="s">
        <v>37</v>
      </c>
      <c r="F129">
        <f t="shared" si="5"/>
        <v>39.275999999999996</v>
      </c>
      <c r="G129" t="s">
        <v>431</v>
      </c>
    </row>
    <row r="130" spans="2:7" x14ac:dyDescent="0.15">
      <c r="B130" s="4" t="s">
        <v>627</v>
      </c>
      <c r="C130" s="1">
        <v>61</v>
      </c>
      <c r="D130" s="6">
        <v>4.5081018518518513E-2</v>
      </c>
      <c r="E130" s="3" t="s">
        <v>240</v>
      </c>
      <c r="F130">
        <f t="shared" si="5"/>
        <v>38.433999999999997</v>
      </c>
      <c r="G130" t="s">
        <v>431</v>
      </c>
    </row>
    <row r="131" spans="2:7" x14ac:dyDescent="0.15">
      <c r="B131" s="4" t="s">
        <v>291</v>
      </c>
      <c r="C131" s="1">
        <v>62</v>
      </c>
      <c r="D131" s="6">
        <v>4.6180555555555558E-2</v>
      </c>
      <c r="E131" s="3" t="s">
        <v>14</v>
      </c>
      <c r="F131">
        <f t="shared" si="5"/>
        <v>37.259</v>
      </c>
      <c r="G131" t="s">
        <v>431</v>
      </c>
    </row>
    <row r="132" spans="2:7" x14ac:dyDescent="0.15">
      <c r="B132" s="4" t="s">
        <v>1202</v>
      </c>
      <c r="C132" s="1"/>
      <c r="D132" s="6">
        <v>5.0451388888888893E-2</v>
      </c>
      <c r="E132" s="3" t="s">
        <v>295</v>
      </c>
      <c r="F132">
        <f t="shared" si="5"/>
        <v>32.692999999999998</v>
      </c>
      <c r="G132" t="s">
        <v>431</v>
      </c>
    </row>
    <row r="133" spans="2:7" x14ac:dyDescent="0.15">
      <c r="B133" s="4" t="s">
        <v>1038</v>
      </c>
      <c r="C133" s="1"/>
      <c r="D133" s="6">
        <v>5.2395833333333336E-2</v>
      </c>
      <c r="E133" s="3" t="s">
        <v>295</v>
      </c>
      <c r="F133">
        <f t="shared" si="5"/>
        <v>30.614000000000001</v>
      </c>
      <c r="G133" t="s">
        <v>431</v>
      </c>
    </row>
    <row r="134" spans="2:7" x14ac:dyDescent="0.15">
      <c r="B134" s="4" t="s">
        <v>88</v>
      </c>
      <c r="C134" s="1"/>
      <c r="D134" s="6">
        <v>5.2418981481481476E-2</v>
      </c>
      <c r="E134" s="3" t="s">
        <v>38</v>
      </c>
      <c r="F134">
        <f t="shared" si="5"/>
        <v>30.589000000000002</v>
      </c>
      <c r="G134" t="s">
        <v>431</v>
      </c>
    </row>
    <row r="135" spans="2:7" x14ac:dyDescent="0.15">
      <c r="B135" s="4" t="s">
        <v>1203</v>
      </c>
      <c r="C135" s="1"/>
      <c r="D135" s="6">
        <v>5.244212962962963E-2</v>
      </c>
      <c r="E135" s="3" t="s">
        <v>295</v>
      </c>
      <c r="F135">
        <f t="shared" si="5"/>
        <v>30.564</v>
      </c>
      <c r="G135" t="s">
        <v>431</v>
      </c>
    </row>
    <row r="136" spans="2:7" x14ac:dyDescent="0.15">
      <c r="B136" s="4" t="s">
        <v>719</v>
      </c>
      <c r="C136" s="1"/>
      <c r="D136" s="6">
        <v>5.2708333333333336E-2</v>
      </c>
      <c r="E136" s="3" t="s">
        <v>1170</v>
      </c>
      <c r="F136">
        <f t="shared" si="5"/>
        <v>30.28</v>
      </c>
      <c r="G136" t="s">
        <v>431</v>
      </c>
    </row>
    <row r="137" spans="2:7" x14ac:dyDescent="0.15">
      <c r="B137" s="4" t="s">
        <v>62</v>
      </c>
      <c r="C137" s="1"/>
      <c r="D137" s="6">
        <v>5.5104166666666669E-2</v>
      </c>
      <c r="E137" s="3" t="s">
        <v>37</v>
      </c>
      <c r="F137">
        <f t="shared" si="5"/>
        <v>27.718</v>
      </c>
      <c r="G137" t="s">
        <v>431</v>
      </c>
    </row>
    <row r="138" spans="2:7" x14ac:dyDescent="0.15">
      <c r="B138" s="4" t="s">
        <v>1204</v>
      </c>
      <c r="C138" s="1"/>
      <c r="D138" s="6">
        <v>5.8842592592592592E-2</v>
      </c>
      <c r="E138" s="3" t="s">
        <v>1170</v>
      </c>
      <c r="F138">
        <f t="shared" si="5"/>
        <v>23.721</v>
      </c>
      <c r="G138" t="s">
        <v>431</v>
      </c>
    </row>
    <row r="139" spans="2:7" x14ac:dyDescent="0.15">
      <c r="B139" s="4" t="s">
        <v>485</v>
      </c>
      <c r="C139" s="1"/>
      <c r="D139" s="6">
        <v>5.9791666666666667E-2</v>
      </c>
      <c r="E139" s="3" t="s">
        <v>1172</v>
      </c>
      <c r="F139">
        <f t="shared" si="5"/>
        <v>22.707000000000001</v>
      </c>
      <c r="G139" t="s">
        <v>431</v>
      </c>
    </row>
    <row r="140" spans="2:7" x14ac:dyDescent="0.15">
      <c r="B140" s="4" t="s">
        <v>1205</v>
      </c>
      <c r="C140" s="1"/>
      <c r="D140" s="3" t="s">
        <v>22</v>
      </c>
      <c r="E140" s="3" t="s">
        <v>232</v>
      </c>
      <c r="F140">
        <v>0</v>
      </c>
      <c r="G140" t="s">
        <v>431</v>
      </c>
    </row>
    <row r="141" spans="2:7" x14ac:dyDescent="0.15">
      <c r="B141" s="4" t="s">
        <v>422</v>
      </c>
      <c r="C141" s="1"/>
      <c r="D141" s="3" t="s">
        <v>22</v>
      </c>
      <c r="E141" s="3" t="s">
        <v>236</v>
      </c>
      <c r="F141">
        <v>0</v>
      </c>
      <c r="G141" t="s">
        <v>431</v>
      </c>
    </row>
    <row r="142" spans="2:7" x14ac:dyDescent="0.15">
      <c r="B142" s="4" t="s">
        <v>637</v>
      </c>
      <c r="C142" s="1"/>
      <c r="D142" s="3" t="s">
        <v>22</v>
      </c>
      <c r="E142" s="3" t="s">
        <v>236</v>
      </c>
      <c r="F142">
        <v>0</v>
      </c>
      <c r="G142" t="s">
        <v>431</v>
      </c>
    </row>
    <row r="143" spans="2:7" x14ac:dyDescent="0.15">
      <c r="B143" s="4" t="s">
        <v>173</v>
      </c>
      <c r="C143" s="1"/>
      <c r="D143" s="3" t="s">
        <v>22</v>
      </c>
      <c r="E143" s="3" t="s">
        <v>16</v>
      </c>
      <c r="F143">
        <v>0</v>
      </c>
      <c r="G143" t="s">
        <v>431</v>
      </c>
    </row>
    <row r="144" spans="2:7" x14ac:dyDescent="0.15">
      <c r="B144" s="4" t="s">
        <v>410</v>
      </c>
      <c r="C144" s="1"/>
      <c r="D144" s="3" t="s">
        <v>22</v>
      </c>
      <c r="E144" s="3" t="s">
        <v>239</v>
      </c>
      <c r="F144">
        <v>0</v>
      </c>
      <c r="G144" t="s">
        <v>431</v>
      </c>
    </row>
    <row r="145" spans="2:7" x14ac:dyDescent="0.15">
      <c r="B145" s="4" t="s">
        <v>690</v>
      </c>
      <c r="C145" s="1"/>
      <c r="D145" s="3" t="s">
        <v>22</v>
      </c>
      <c r="E145" s="3" t="s">
        <v>239</v>
      </c>
      <c r="F145">
        <v>0</v>
      </c>
      <c r="G145" t="s">
        <v>431</v>
      </c>
    </row>
    <row r="146" spans="2:7" ht="27" x14ac:dyDescent="0.15">
      <c r="B146" s="4" t="s">
        <v>758</v>
      </c>
      <c r="C146" s="1"/>
      <c r="D146" s="3" t="s">
        <v>22</v>
      </c>
      <c r="E146" s="3" t="s">
        <v>1166</v>
      </c>
      <c r="F146">
        <v>0</v>
      </c>
      <c r="G146" t="s">
        <v>431</v>
      </c>
    </row>
    <row r="147" spans="2:7" x14ac:dyDescent="0.15">
      <c r="B147" s="4" t="s">
        <v>42</v>
      </c>
      <c r="C147" s="1">
        <v>1</v>
      </c>
      <c r="D147" s="6">
        <v>2.1678240740740738E-2</v>
      </c>
      <c r="E147" s="3" t="s">
        <v>37</v>
      </c>
      <c r="F147">
        <f t="shared" ref="F147:F181" si="6">ROUNDUP((VLOOKUP(G147,$K$5:$N$9,2,FALSE)-D147)*10/VLOOKUP(G147,$K$5:$N$9,3,FALSE)+50,3)</f>
        <v>63.201999999999998</v>
      </c>
      <c r="G147" t="s">
        <v>434</v>
      </c>
    </row>
    <row r="148" spans="2:7" x14ac:dyDescent="0.15">
      <c r="B148" s="4" t="s">
        <v>528</v>
      </c>
      <c r="C148" s="1">
        <v>2</v>
      </c>
      <c r="D148" s="6">
        <v>2.3020833333333334E-2</v>
      </c>
      <c r="E148" s="3" t="s">
        <v>16</v>
      </c>
      <c r="F148">
        <f t="shared" si="6"/>
        <v>61.838000000000001</v>
      </c>
      <c r="G148" t="s">
        <v>434</v>
      </c>
    </row>
    <row r="149" spans="2:7" ht="27" x14ac:dyDescent="0.15">
      <c r="B149" s="4" t="s">
        <v>201</v>
      </c>
      <c r="C149" s="1">
        <v>3</v>
      </c>
      <c r="D149" s="6">
        <v>2.3680555555555555E-2</v>
      </c>
      <c r="E149" s="3" t="s">
        <v>1166</v>
      </c>
      <c r="F149">
        <f t="shared" si="6"/>
        <v>61.167999999999999</v>
      </c>
      <c r="G149" t="s">
        <v>433</v>
      </c>
    </row>
    <row r="150" spans="2:7" x14ac:dyDescent="0.15">
      <c r="B150" s="4" t="s">
        <v>863</v>
      </c>
      <c r="C150" s="1">
        <v>4</v>
      </c>
      <c r="D150" s="6">
        <v>2.4166666666666666E-2</v>
      </c>
      <c r="E150" s="3" t="s">
        <v>239</v>
      </c>
      <c r="F150">
        <f t="shared" si="6"/>
        <v>60.673999999999999</v>
      </c>
      <c r="G150" t="s">
        <v>433</v>
      </c>
    </row>
    <row r="151" spans="2:7" x14ac:dyDescent="0.15">
      <c r="B151" s="4" t="s">
        <v>205</v>
      </c>
      <c r="C151" s="1">
        <v>5</v>
      </c>
      <c r="D151" s="6">
        <v>2.4212962962962964E-2</v>
      </c>
      <c r="E151" s="3" t="s">
        <v>236</v>
      </c>
      <c r="F151">
        <f t="shared" si="6"/>
        <v>60.626999999999995</v>
      </c>
      <c r="G151" t="s">
        <v>433</v>
      </c>
    </row>
    <row r="152" spans="2:7" x14ac:dyDescent="0.15">
      <c r="B152" s="4" t="s">
        <v>195</v>
      </c>
      <c r="C152" s="1">
        <v>6</v>
      </c>
      <c r="D152" s="6">
        <v>2.4259259259259258E-2</v>
      </c>
      <c r="E152" s="3"/>
      <c r="F152">
        <f t="shared" si="6"/>
        <v>60.58</v>
      </c>
      <c r="G152" t="s">
        <v>433</v>
      </c>
    </row>
    <row r="153" spans="2:7" x14ac:dyDescent="0.15">
      <c r="B153" s="4" t="s">
        <v>1206</v>
      </c>
      <c r="C153" s="1">
        <v>7</v>
      </c>
      <c r="D153" s="6">
        <v>2.4479166666666666E-2</v>
      </c>
      <c r="E153" s="3" t="s">
        <v>236</v>
      </c>
      <c r="F153">
        <f t="shared" si="6"/>
        <v>60.356999999999999</v>
      </c>
      <c r="G153" t="s">
        <v>433</v>
      </c>
    </row>
    <row r="154" spans="2:7" x14ac:dyDescent="0.15">
      <c r="B154" s="4" t="s">
        <v>381</v>
      </c>
      <c r="C154" s="1">
        <v>8</v>
      </c>
      <c r="D154" s="6">
        <v>2.5057870370370373E-2</v>
      </c>
      <c r="E154" s="3" t="s">
        <v>226</v>
      </c>
      <c r="F154">
        <f t="shared" si="6"/>
        <v>59.768999999999998</v>
      </c>
      <c r="G154" t="s">
        <v>433</v>
      </c>
    </row>
    <row r="155" spans="2:7" x14ac:dyDescent="0.15">
      <c r="B155" s="4" t="s">
        <v>527</v>
      </c>
      <c r="C155" s="1">
        <v>9</v>
      </c>
      <c r="D155" s="6">
        <v>2.5185185185185185E-2</v>
      </c>
      <c r="E155" s="3" t="s">
        <v>298</v>
      </c>
      <c r="F155">
        <f t="shared" si="6"/>
        <v>59.64</v>
      </c>
      <c r="G155" t="s">
        <v>433</v>
      </c>
    </row>
    <row r="156" spans="2:7" x14ac:dyDescent="0.15">
      <c r="B156" s="4" t="s">
        <v>323</v>
      </c>
      <c r="C156" s="1">
        <v>10</v>
      </c>
      <c r="D156" s="6">
        <v>2.5277777777777777E-2</v>
      </c>
      <c r="E156" s="3" t="s">
        <v>295</v>
      </c>
      <c r="F156">
        <f t="shared" si="6"/>
        <v>59.545999999999999</v>
      </c>
      <c r="G156" t="s">
        <v>433</v>
      </c>
    </row>
    <row r="157" spans="2:7" x14ac:dyDescent="0.15">
      <c r="B157" s="4" t="s">
        <v>1009</v>
      </c>
      <c r="C157" s="1">
        <v>11</v>
      </c>
      <c r="D157" s="6">
        <v>2.5752314814814815E-2</v>
      </c>
      <c r="E157" s="3" t="s">
        <v>292</v>
      </c>
      <c r="F157">
        <f t="shared" si="6"/>
        <v>59.064</v>
      </c>
      <c r="G157" t="s">
        <v>433</v>
      </c>
    </row>
    <row r="158" spans="2:7" x14ac:dyDescent="0.15">
      <c r="B158" s="4" t="s">
        <v>384</v>
      </c>
      <c r="C158" s="1">
        <v>12</v>
      </c>
      <c r="D158" s="6">
        <v>2.5983796296296297E-2</v>
      </c>
      <c r="E158" s="3" t="s">
        <v>364</v>
      </c>
      <c r="F158">
        <f t="shared" si="6"/>
        <v>58.829000000000001</v>
      </c>
      <c r="G158" t="s">
        <v>433</v>
      </c>
    </row>
    <row r="159" spans="2:7" x14ac:dyDescent="0.15">
      <c r="B159" s="4" t="s">
        <v>1207</v>
      </c>
      <c r="C159" s="1">
        <v>13</v>
      </c>
      <c r="D159" s="6">
        <v>2.6435185185185187E-2</v>
      </c>
      <c r="E159" s="3" t="s">
        <v>230</v>
      </c>
      <c r="F159">
        <f t="shared" si="6"/>
        <v>58.370999999999995</v>
      </c>
      <c r="G159" t="s">
        <v>433</v>
      </c>
    </row>
    <row r="160" spans="2:7" x14ac:dyDescent="0.15">
      <c r="B160" s="4" t="s">
        <v>175</v>
      </c>
      <c r="C160" s="1">
        <v>14</v>
      </c>
      <c r="D160" s="6">
        <v>2.6493055555555558E-2</v>
      </c>
      <c r="E160" s="3" t="s">
        <v>1170</v>
      </c>
      <c r="F160">
        <f t="shared" si="6"/>
        <v>58.311999999999998</v>
      </c>
      <c r="G160" t="s">
        <v>433</v>
      </c>
    </row>
    <row r="161" spans="2:7" x14ac:dyDescent="0.15">
      <c r="B161" s="4" t="s">
        <v>285</v>
      </c>
      <c r="C161" s="1">
        <v>14</v>
      </c>
      <c r="D161" s="6">
        <v>2.6493055555555558E-2</v>
      </c>
      <c r="E161" s="3" t="s">
        <v>239</v>
      </c>
      <c r="F161">
        <f t="shared" si="6"/>
        <v>58.311999999999998</v>
      </c>
      <c r="G161" t="s">
        <v>433</v>
      </c>
    </row>
    <row r="162" spans="2:7" ht="27" x14ac:dyDescent="0.15">
      <c r="B162" s="4" t="s">
        <v>325</v>
      </c>
      <c r="C162" s="1">
        <v>16</v>
      </c>
      <c r="D162" s="6">
        <v>2.6747685185185183E-2</v>
      </c>
      <c r="E162" s="3" t="s">
        <v>296</v>
      </c>
      <c r="F162">
        <f t="shared" si="6"/>
        <v>58.052999999999997</v>
      </c>
      <c r="G162" t="s">
        <v>433</v>
      </c>
    </row>
    <row r="163" spans="2:7" x14ac:dyDescent="0.15">
      <c r="B163" s="4" t="s">
        <v>382</v>
      </c>
      <c r="C163" s="1">
        <v>17</v>
      </c>
      <c r="D163" s="6">
        <v>2.7152777777777779E-2</v>
      </c>
      <c r="E163" s="3" t="s">
        <v>298</v>
      </c>
      <c r="F163">
        <f t="shared" si="6"/>
        <v>57.641999999999996</v>
      </c>
      <c r="G163" t="s">
        <v>433</v>
      </c>
    </row>
    <row r="164" spans="2:7" x14ac:dyDescent="0.15">
      <c r="B164" s="4" t="s">
        <v>335</v>
      </c>
      <c r="C164" s="1">
        <v>18</v>
      </c>
      <c r="D164" s="6">
        <v>2.7673611111111111E-2</v>
      </c>
      <c r="E164" s="3" t="s">
        <v>239</v>
      </c>
      <c r="F164">
        <f t="shared" si="6"/>
        <v>57.113</v>
      </c>
      <c r="G164" t="s">
        <v>433</v>
      </c>
    </row>
    <row r="165" spans="2:7" x14ac:dyDescent="0.15">
      <c r="B165" s="4" t="s">
        <v>212</v>
      </c>
      <c r="C165" s="1">
        <v>19</v>
      </c>
      <c r="D165" s="6">
        <v>2.7743055555555559E-2</v>
      </c>
      <c r="E165" s="3" t="s">
        <v>239</v>
      </c>
      <c r="F165">
        <f t="shared" si="6"/>
        <v>57.041999999999994</v>
      </c>
      <c r="G165" t="s">
        <v>433</v>
      </c>
    </row>
    <row r="166" spans="2:7" x14ac:dyDescent="0.15">
      <c r="B166" s="4" t="s">
        <v>45</v>
      </c>
      <c r="C166" s="1">
        <v>20</v>
      </c>
      <c r="D166" s="6">
        <v>2.8252314814814813E-2</v>
      </c>
      <c r="E166" s="3" t="s">
        <v>37</v>
      </c>
      <c r="F166">
        <f t="shared" si="6"/>
        <v>56.524999999999999</v>
      </c>
      <c r="G166" t="s">
        <v>433</v>
      </c>
    </row>
    <row r="167" spans="2:7" x14ac:dyDescent="0.15">
      <c r="B167" s="4" t="s">
        <v>214</v>
      </c>
      <c r="C167" s="1">
        <v>21</v>
      </c>
      <c r="D167" s="6">
        <v>2.8275462962962964E-2</v>
      </c>
      <c r="E167" s="3" t="s">
        <v>488</v>
      </c>
      <c r="F167">
        <f t="shared" si="6"/>
        <v>56.501999999999995</v>
      </c>
      <c r="G167" t="s">
        <v>433</v>
      </c>
    </row>
    <row r="168" spans="2:7" x14ac:dyDescent="0.15">
      <c r="B168" s="4" t="s">
        <v>177</v>
      </c>
      <c r="C168" s="1">
        <v>22</v>
      </c>
      <c r="D168" s="6">
        <v>2.8657407407407406E-2</v>
      </c>
      <c r="E168" s="3" t="s">
        <v>236</v>
      </c>
      <c r="F168">
        <f t="shared" si="6"/>
        <v>56.113999999999997</v>
      </c>
      <c r="G168" t="s">
        <v>433</v>
      </c>
    </row>
    <row r="169" spans="2:7" x14ac:dyDescent="0.15">
      <c r="B169" s="4" t="s">
        <v>391</v>
      </c>
      <c r="C169" s="1">
        <v>23</v>
      </c>
      <c r="D169" s="6">
        <v>2.8726851851851851E-2</v>
      </c>
      <c r="E169" s="3" t="s">
        <v>1170</v>
      </c>
      <c r="F169">
        <f t="shared" si="6"/>
        <v>56.042999999999999</v>
      </c>
      <c r="G169" t="s">
        <v>433</v>
      </c>
    </row>
    <row r="170" spans="2:7" ht="27" x14ac:dyDescent="0.15">
      <c r="B170" s="4" t="s">
        <v>689</v>
      </c>
      <c r="C170" s="1">
        <v>24</v>
      </c>
      <c r="D170" s="6">
        <v>2.8935185185185185E-2</v>
      </c>
      <c r="E170" s="3" t="s">
        <v>1166</v>
      </c>
      <c r="F170">
        <f t="shared" si="6"/>
        <v>55.832000000000001</v>
      </c>
      <c r="G170" t="s">
        <v>433</v>
      </c>
    </row>
    <row r="171" spans="2:7" x14ac:dyDescent="0.15">
      <c r="B171" s="4" t="s">
        <v>326</v>
      </c>
      <c r="C171" s="1">
        <v>25</v>
      </c>
      <c r="D171" s="6">
        <v>2.8958333333333336E-2</v>
      </c>
      <c r="E171" s="3" t="s">
        <v>237</v>
      </c>
      <c r="F171">
        <f t="shared" si="6"/>
        <v>55.808</v>
      </c>
      <c r="G171" t="s">
        <v>433</v>
      </c>
    </row>
    <row r="172" spans="2:7" x14ac:dyDescent="0.15">
      <c r="B172" s="4" t="s">
        <v>188</v>
      </c>
      <c r="C172" s="1">
        <v>26</v>
      </c>
      <c r="D172" s="6">
        <v>2.8981481481481483E-2</v>
      </c>
      <c r="E172" s="3" t="s">
        <v>239</v>
      </c>
      <c r="F172">
        <f t="shared" si="6"/>
        <v>55.784999999999997</v>
      </c>
      <c r="G172" t="s">
        <v>433</v>
      </c>
    </row>
    <row r="173" spans="2:7" x14ac:dyDescent="0.15">
      <c r="B173" s="4" t="s">
        <v>186</v>
      </c>
      <c r="C173" s="1">
        <v>27</v>
      </c>
      <c r="D173" s="6">
        <v>2.900462962962963E-2</v>
      </c>
      <c r="E173" s="3" t="s">
        <v>243</v>
      </c>
      <c r="F173">
        <f t="shared" si="6"/>
        <v>55.760999999999996</v>
      </c>
      <c r="G173" t="s">
        <v>433</v>
      </c>
    </row>
    <row r="174" spans="2:7" x14ac:dyDescent="0.15">
      <c r="B174" s="4" t="s">
        <v>330</v>
      </c>
      <c r="C174" s="1">
        <v>28</v>
      </c>
      <c r="D174" s="6">
        <v>2.929398148148148E-2</v>
      </c>
      <c r="E174" s="3" t="s">
        <v>301</v>
      </c>
      <c r="F174">
        <f t="shared" si="6"/>
        <v>55.466999999999999</v>
      </c>
      <c r="G174" t="s">
        <v>433</v>
      </c>
    </row>
    <row r="175" spans="2:7" ht="27" x14ac:dyDescent="0.15">
      <c r="B175" s="4" t="s">
        <v>464</v>
      </c>
      <c r="C175" s="1">
        <v>29</v>
      </c>
      <c r="D175" s="6">
        <v>2.9814814814814811E-2</v>
      </c>
      <c r="E175" s="3" t="s">
        <v>1166</v>
      </c>
      <c r="F175">
        <f t="shared" si="6"/>
        <v>54.939</v>
      </c>
      <c r="G175" t="s">
        <v>433</v>
      </c>
    </row>
    <row r="176" spans="2:7" x14ac:dyDescent="0.15">
      <c r="B176" s="4" t="s">
        <v>401</v>
      </c>
      <c r="C176" s="1">
        <v>30</v>
      </c>
      <c r="D176" s="6">
        <v>3.0520833333333334E-2</v>
      </c>
      <c r="E176" s="3" t="s">
        <v>232</v>
      </c>
      <c r="F176">
        <f t="shared" si="6"/>
        <v>54.221999999999994</v>
      </c>
      <c r="G176" t="s">
        <v>433</v>
      </c>
    </row>
    <row r="177" spans="2:7" x14ac:dyDescent="0.15">
      <c r="B177" s="4" t="s">
        <v>56</v>
      </c>
      <c r="C177" s="1">
        <v>31</v>
      </c>
      <c r="D177" s="6">
        <v>3.1053240740740742E-2</v>
      </c>
      <c r="E177" s="3" t="s">
        <v>37</v>
      </c>
      <c r="F177">
        <f t="shared" si="6"/>
        <v>53.680999999999997</v>
      </c>
      <c r="G177" t="s">
        <v>433</v>
      </c>
    </row>
    <row r="178" spans="2:7" x14ac:dyDescent="0.15">
      <c r="B178" s="4" t="s">
        <v>543</v>
      </c>
      <c r="C178" s="1">
        <v>32</v>
      </c>
      <c r="D178" s="6">
        <v>3.1099537037037037E-2</v>
      </c>
      <c r="E178" s="3" t="s">
        <v>236</v>
      </c>
      <c r="F178">
        <f t="shared" si="6"/>
        <v>53.634</v>
      </c>
      <c r="G178" t="s">
        <v>433</v>
      </c>
    </row>
    <row r="179" spans="2:7" x14ac:dyDescent="0.15">
      <c r="B179" s="4" t="s">
        <v>633</v>
      </c>
      <c r="C179" s="1">
        <v>33</v>
      </c>
      <c r="D179" s="6">
        <v>3.1180555555555555E-2</v>
      </c>
      <c r="E179" s="3" t="s">
        <v>239</v>
      </c>
      <c r="F179">
        <f t="shared" si="6"/>
        <v>53.552</v>
      </c>
      <c r="G179" t="s">
        <v>433</v>
      </c>
    </row>
    <row r="180" spans="2:7" x14ac:dyDescent="0.15">
      <c r="B180" s="4" t="s">
        <v>63</v>
      </c>
      <c r="C180" s="1">
        <v>34</v>
      </c>
      <c r="D180" s="6">
        <v>3.1770833333333331E-2</v>
      </c>
      <c r="E180" s="3" t="s">
        <v>37</v>
      </c>
      <c r="F180">
        <f t="shared" si="6"/>
        <v>52.951999999999998</v>
      </c>
      <c r="G180" t="s">
        <v>433</v>
      </c>
    </row>
    <row r="181" spans="2:7" x14ac:dyDescent="0.15">
      <c r="B181" s="4" t="s">
        <v>344</v>
      </c>
      <c r="C181" s="1">
        <v>35</v>
      </c>
      <c r="D181" s="6">
        <v>3.1863425925925927E-2</v>
      </c>
      <c r="E181" s="3" t="s">
        <v>239</v>
      </c>
      <c r="F181">
        <f t="shared" si="6"/>
        <v>52.857999999999997</v>
      </c>
      <c r="G181" t="s">
        <v>433</v>
      </c>
    </row>
    <row r="182" spans="2:7" x14ac:dyDescent="0.15">
      <c r="B182" s="4" t="s">
        <v>493</v>
      </c>
      <c r="C182" s="1">
        <v>36</v>
      </c>
      <c r="D182" s="6">
        <v>3.2673611111111105E-2</v>
      </c>
      <c r="E182" s="3" t="s">
        <v>239</v>
      </c>
      <c r="F182">
        <f t="shared" ref="F182:F186" si="7">ROUNDUP((VLOOKUP(G182,$K$5:$N$9,2,FALSE)-D182)*10/VLOOKUP(G182,$K$5:$N$9,3,FALSE)+50,3)</f>
        <v>52.034999999999997</v>
      </c>
      <c r="G182" t="s">
        <v>433</v>
      </c>
    </row>
    <row r="183" spans="2:7" x14ac:dyDescent="0.15">
      <c r="B183" s="4" t="s">
        <v>119</v>
      </c>
      <c r="C183" s="1">
        <v>37</v>
      </c>
      <c r="D183" s="6">
        <v>3.2719907407407406E-2</v>
      </c>
      <c r="E183" s="3" t="s">
        <v>37</v>
      </c>
      <c r="F183">
        <f t="shared" si="7"/>
        <v>51.988</v>
      </c>
      <c r="G183" t="s">
        <v>433</v>
      </c>
    </row>
    <row r="184" spans="2:7" x14ac:dyDescent="0.15">
      <c r="B184" s="4" t="s">
        <v>1141</v>
      </c>
      <c r="C184" s="1">
        <v>38</v>
      </c>
      <c r="D184" s="6">
        <v>3.3287037037037039E-2</v>
      </c>
      <c r="E184" s="3" t="s">
        <v>239</v>
      </c>
      <c r="F184">
        <f t="shared" si="7"/>
        <v>51.411999999999999</v>
      </c>
      <c r="G184" t="s">
        <v>433</v>
      </c>
    </row>
    <row r="185" spans="2:7" x14ac:dyDescent="0.15">
      <c r="B185" s="4" t="s">
        <v>503</v>
      </c>
      <c r="C185" s="1">
        <v>39</v>
      </c>
      <c r="D185" s="6">
        <v>3.3333333333333333E-2</v>
      </c>
      <c r="E185" s="3" t="s">
        <v>14</v>
      </c>
      <c r="F185">
        <f t="shared" si="7"/>
        <v>51.364999999999995</v>
      </c>
      <c r="G185" t="s">
        <v>433</v>
      </c>
    </row>
    <row r="186" spans="2:7" x14ac:dyDescent="0.15">
      <c r="B186" s="4" t="s">
        <v>541</v>
      </c>
      <c r="C186" s="1">
        <v>40</v>
      </c>
      <c r="D186" s="6">
        <v>3.4583333333333334E-2</v>
      </c>
      <c r="E186" s="3" t="s">
        <v>236</v>
      </c>
      <c r="F186">
        <f t="shared" si="7"/>
        <v>50.095999999999997</v>
      </c>
      <c r="G186" t="s">
        <v>433</v>
      </c>
    </row>
    <row r="187" spans="2:7" x14ac:dyDescent="0.15">
      <c r="B187" s="4" t="s">
        <v>423</v>
      </c>
      <c r="C187" s="1">
        <v>41</v>
      </c>
      <c r="D187" s="6">
        <v>3.4884259259259261E-2</v>
      </c>
      <c r="E187" s="3" t="s">
        <v>297</v>
      </c>
      <c r="F187">
        <f t="shared" ref="F187:F216" si="8">ROUNDUP((VLOOKUP(G187,$K$5:$N$9,2,FALSE)-D187)*10/VLOOKUP(G187,$K$5:$N$9,3,FALSE)+50,3)</f>
        <v>49.79</v>
      </c>
      <c r="G187" t="s">
        <v>433</v>
      </c>
    </row>
    <row r="188" spans="2:7" x14ac:dyDescent="0.15">
      <c r="B188" s="4" t="s">
        <v>348</v>
      </c>
      <c r="C188" s="1">
        <v>42</v>
      </c>
      <c r="D188" s="6">
        <v>3.532407407407407E-2</v>
      </c>
      <c r="E188" s="3" t="s">
        <v>16</v>
      </c>
      <c r="F188">
        <f t="shared" si="8"/>
        <v>49.344000000000001</v>
      </c>
      <c r="G188" t="s">
        <v>433</v>
      </c>
    </row>
    <row r="189" spans="2:7" x14ac:dyDescent="0.15">
      <c r="B189" s="4" t="s">
        <v>345</v>
      </c>
      <c r="C189" s="1">
        <v>43</v>
      </c>
      <c r="D189" s="6">
        <v>3.5474537037037041E-2</v>
      </c>
      <c r="E189" s="3" t="s">
        <v>307</v>
      </c>
      <c r="F189">
        <f t="shared" si="8"/>
        <v>49.190999999999995</v>
      </c>
      <c r="G189" t="s">
        <v>433</v>
      </c>
    </row>
    <row r="190" spans="2:7" x14ac:dyDescent="0.15">
      <c r="B190" s="4" t="s">
        <v>722</v>
      </c>
      <c r="C190" s="1">
        <v>44</v>
      </c>
      <c r="D190" s="6">
        <v>3.5636574074074077E-2</v>
      </c>
      <c r="E190" s="3" t="s">
        <v>554</v>
      </c>
      <c r="F190">
        <f t="shared" si="8"/>
        <v>49.025999999999996</v>
      </c>
      <c r="G190" t="s">
        <v>433</v>
      </c>
    </row>
    <row r="191" spans="2:7" x14ac:dyDescent="0.15">
      <c r="B191" s="4" t="s">
        <v>1007</v>
      </c>
      <c r="C191" s="1">
        <v>45</v>
      </c>
      <c r="D191" s="6">
        <v>3.5937500000000004E-2</v>
      </c>
      <c r="E191" s="3" t="s">
        <v>292</v>
      </c>
      <c r="F191">
        <f t="shared" si="8"/>
        <v>48.720999999999997</v>
      </c>
      <c r="G191" t="s">
        <v>433</v>
      </c>
    </row>
    <row r="192" spans="2:7" x14ac:dyDescent="0.15">
      <c r="B192" s="4" t="s">
        <v>618</v>
      </c>
      <c r="C192" s="1">
        <v>46</v>
      </c>
      <c r="D192" s="6">
        <v>3.6284722222222225E-2</v>
      </c>
      <c r="E192" s="3" t="s">
        <v>292</v>
      </c>
      <c r="F192">
        <f t="shared" si="8"/>
        <v>48.367999999999995</v>
      </c>
      <c r="G192" t="s">
        <v>433</v>
      </c>
    </row>
    <row r="193" spans="2:7" x14ac:dyDescent="0.15">
      <c r="B193" s="4" t="s">
        <v>1208</v>
      </c>
      <c r="C193" s="1">
        <v>47</v>
      </c>
      <c r="D193" s="6">
        <v>3.636574074074074E-2</v>
      </c>
      <c r="E193" s="3" t="s">
        <v>1173</v>
      </c>
      <c r="F193">
        <f t="shared" si="8"/>
        <v>48.285999999999994</v>
      </c>
      <c r="G193" t="s">
        <v>433</v>
      </c>
    </row>
    <row r="194" spans="2:7" x14ac:dyDescent="0.15">
      <c r="B194" s="4" t="s">
        <v>750</v>
      </c>
      <c r="C194" s="1">
        <v>48</v>
      </c>
      <c r="D194" s="6">
        <v>3.6412037037037034E-2</v>
      </c>
      <c r="E194" s="3" t="s">
        <v>239</v>
      </c>
      <c r="F194">
        <f t="shared" si="8"/>
        <v>48.238999999999997</v>
      </c>
      <c r="G194" t="s">
        <v>433</v>
      </c>
    </row>
    <row r="195" spans="2:7" x14ac:dyDescent="0.15">
      <c r="B195" s="4" t="s">
        <v>698</v>
      </c>
      <c r="C195" s="1">
        <v>49</v>
      </c>
      <c r="D195" s="6">
        <v>3.650462962962963E-2</v>
      </c>
      <c r="E195" s="3" t="s">
        <v>297</v>
      </c>
      <c r="F195">
        <f t="shared" si="8"/>
        <v>48.144999999999996</v>
      </c>
      <c r="G195" t="s">
        <v>433</v>
      </c>
    </row>
    <row r="196" spans="2:7" x14ac:dyDescent="0.15">
      <c r="B196" s="4" t="s">
        <v>651</v>
      </c>
      <c r="C196" s="1">
        <v>50</v>
      </c>
      <c r="D196" s="6">
        <v>3.6666666666666667E-2</v>
      </c>
      <c r="E196" s="3" t="s">
        <v>1170</v>
      </c>
      <c r="F196">
        <f t="shared" si="8"/>
        <v>47.98</v>
      </c>
      <c r="G196" t="s">
        <v>433</v>
      </c>
    </row>
    <row r="197" spans="2:7" x14ac:dyDescent="0.15">
      <c r="B197" s="4" t="s">
        <v>218</v>
      </c>
      <c r="C197" s="1">
        <v>51</v>
      </c>
      <c r="D197" s="6">
        <v>3.875E-2</v>
      </c>
      <c r="E197" s="3" t="s">
        <v>240</v>
      </c>
      <c r="F197">
        <f t="shared" si="8"/>
        <v>45.863999999999997</v>
      </c>
      <c r="G197" t="s">
        <v>433</v>
      </c>
    </row>
    <row r="198" spans="2:7" x14ac:dyDescent="0.15">
      <c r="B198" s="4" t="s">
        <v>168</v>
      </c>
      <c r="C198" s="1">
        <v>52</v>
      </c>
      <c r="D198" s="6">
        <v>3.8796296296296294E-2</v>
      </c>
      <c r="E198" s="3" t="s">
        <v>1170</v>
      </c>
      <c r="F198">
        <f t="shared" si="8"/>
        <v>45.817</v>
      </c>
      <c r="G198" t="s">
        <v>433</v>
      </c>
    </row>
    <row r="199" spans="2:7" x14ac:dyDescent="0.15">
      <c r="B199" s="4" t="s">
        <v>80</v>
      </c>
      <c r="C199" s="1">
        <v>53</v>
      </c>
      <c r="D199" s="6">
        <v>3.8935185185185191E-2</v>
      </c>
      <c r="E199" s="3" t="s">
        <v>38</v>
      </c>
      <c r="F199">
        <f t="shared" si="8"/>
        <v>45.675999999999995</v>
      </c>
      <c r="G199" t="s">
        <v>433</v>
      </c>
    </row>
    <row r="200" spans="2:7" x14ac:dyDescent="0.15">
      <c r="B200" s="4" t="s">
        <v>688</v>
      </c>
      <c r="C200" s="1">
        <v>54</v>
      </c>
      <c r="D200" s="6">
        <v>3.9525462962962964E-2</v>
      </c>
      <c r="E200" s="3" t="s">
        <v>1170</v>
      </c>
      <c r="F200">
        <f t="shared" si="8"/>
        <v>45.076999999999998</v>
      </c>
      <c r="G200" t="s">
        <v>433</v>
      </c>
    </row>
    <row r="201" spans="2:7" x14ac:dyDescent="0.15">
      <c r="B201" s="4" t="s">
        <v>596</v>
      </c>
      <c r="C201" s="1">
        <v>55</v>
      </c>
      <c r="D201" s="6">
        <v>3.9837962962962964E-2</v>
      </c>
      <c r="E201" s="3" t="s">
        <v>521</v>
      </c>
      <c r="F201">
        <f t="shared" si="8"/>
        <v>44.76</v>
      </c>
      <c r="G201" t="s">
        <v>433</v>
      </c>
    </row>
    <row r="202" spans="2:7" x14ac:dyDescent="0.15">
      <c r="B202" s="4" t="s">
        <v>216</v>
      </c>
      <c r="C202" s="1">
        <v>56</v>
      </c>
      <c r="D202" s="6">
        <v>4.0300925925925928E-2</v>
      </c>
      <c r="E202" s="3" t="s">
        <v>14</v>
      </c>
      <c r="F202">
        <f t="shared" si="8"/>
        <v>44.288999999999994</v>
      </c>
      <c r="G202" t="s">
        <v>433</v>
      </c>
    </row>
    <row r="203" spans="2:7" x14ac:dyDescent="0.15">
      <c r="B203" s="4" t="s">
        <v>582</v>
      </c>
      <c r="C203" s="1">
        <v>57</v>
      </c>
      <c r="D203" s="6">
        <v>4.1261574074074069E-2</v>
      </c>
      <c r="E203" s="3" t="s">
        <v>295</v>
      </c>
      <c r="F203">
        <f t="shared" si="8"/>
        <v>43.314</v>
      </c>
      <c r="G203" t="s">
        <v>433</v>
      </c>
    </row>
    <row r="204" spans="2:7" x14ac:dyDescent="0.15">
      <c r="B204" s="4" t="s">
        <v>66</v>
      </c>
      <c r="C204" s="1">
        <v>58</v>
      </c>
      <c r="D204" s="6">
        <v>4.2662037037037033E-2</v>
      </c>
      <c r="E204" s="3" t="s">
        <v>37</v>
      </c>
      <c r="F204">
        <f t="shared" si="8"/>
        <v>41.891999999999996</v>
      </c>
      <c r="G204" t="s">
        <v>433</v>
      </c>
    </row>
    <row r="205" spans="2:7" x14ac:dyDescent="0.15">
      <c r="B205" s="4" t="s">
        <v>76</v>
      </c>
      <c r="C205" s="1">
        <v>59</v>
      </c>
      <c r="D205" s="6">
        <v>4.3101851851851856E-2</v>
      </c>
      <c r="E205" s="3" t="s">
        <v>37</v>
      </c>
      <c r="F205">
        <f t="shared" si="8"/>
        <v>41.445</v>
      </c>
      <c r="G205" t="s">
        <v>433</v>
      </c>
    </row>
    <row r="206" spans="2:7" x14ac:dyDescent="0.15">
      <c r="B206" s="4" t="s">
        <v>646</v>
      </c>
      <c r="C206" s="1">
        <v>60</v>
      </c>
      <c r="D206" s="6">
        <v>4.3148148148148151E-2</v>
      </c>
      <c r="E206" s="3" t="s">
        <v>236</v>
      </c>
      <c r="F206">
        <f t="shared" si="8"/>
        <v>41.397999999999996</v>
      </c>
      <c r="G206" t="s">
        <v>433</v>
      </c>
    </row>
    <row r="207" spans="2:7" x14ac:dyDescent="0.15">
      <c r="B207" s="4" t="s">
        <v>575</v>
      </c>
      <c r="C207" s="1">
        <v>61</v>
      </c>
      <c r="D207" s="6">
        <v>4.3472222222222225E-2</v>
      </c>
      <c r="E207" s="3" t="s">
        <v>239</v>
      </c>
      <c r="F207">
        <f t="shared" si="8"/>
        <v>41.068999999999996</v>
      </c>
      <c r="G207" t="s">
        <v>433</v>
      </c>
    </row>
    <row r="208" spans="2:7" x14ac:dyDescent="0.15">
      <c r="B208" s="4" t="s">
        <v>473</v>
      </c>
      <c r="C208" s="1">
        <v>62</v>
      </c>
      <c r="D208" s="6">
        <v>4.4108796296296299E-2</v>
      </c>
      <c r="E208" s="3" t="s">
        <v>9</v>
      </c>
      <c r="F208">
        <f t="shared" si="8"/>
        <v>40.421999999999997</v>
      </c>
      <c r="G208" t="s">
        <v>433</v>
      </c>
    </row>
    <row r="209" spans="2:7" x14ac:dyDescent="0.15">
      <c r="B209" s="4" t="s">
        <v>1209</v>
      </c>
      <c r="C209" s="1">
        <v>63</v>
      </c>
      <c r="D209" s="6">
        <v>4.7893518518518523E-2</v>
      </c>
      <c r="E209" s="3" t="s">
        <v>295</v>
      </c>
      <c r="F209">
        <f t="shared" si="8"/>
        <v>36.579000000000001</v>
      </c>
      <c r="G209" t="s">
        <v>433</v>
      </c>
    </row>
    <row r="210" spans="2:7" x14ac:dyDescent="0.15">
      <c r="B210" s="4" t="s">
        <v>725</v>
      </c>
      <c r="C210" s="1"/>
      <c r="D210" s="6">
        <v>4.8877314814814811E-2</v>
      </c>
      <c r="E210" s="3" t="s">
        <v>1170</v>
      </c>
      <c r="F210">
        <f t="shared" si="8"/>
        <v>35.58</v>
      </c>
      <c r="G210" t="s">
        <v>433</v>
      </c>
    </row>
    <row r="211" spans="2:7" x14ac:dyDescent="0.15">
      <c r="B211" s="4" t="s">
        <v>640</v>
      </c>
      <c r="C211" s="1"/>
      <c r="D211" s="6">
        <v>5.0034722222222223E-2</v>
      </c>
      <c r="E211" s="3" t="s">
        <v>1170</v>
      </c>
      <c r="F211">
        <f t="shared" si="8"/>
        <v>34.403999999999996</v>
      </c>
      <c r="G211" t="s">
        <v>433</v>
      </c>
    </row>
    <row r="212" spans="2:7" x14ac:dyDescent="0.15">
      <c r="B212" s="4" t="s">
        <v>1210</v>
      </c>
      <c r="C212" s="1"/>
      <c r="D212" s="6">
        <v>5.2835648148148145E-2</v>
      </c>
      <c r="E212" s="3" t="s">
        <v>1024</v>
      </c>
      <c r="F212">
        <f t="shared" si="8"/>
        <v>31.560000000000002</v>
      </c>
      <c r="G212" t="s">
        <v>433</v>
      </c>
    </row>
    <row r="213" spans="2:7" x14ac:dyDescent="0.15">
      <c r="B213" s="4" t="s">
        <v>1041</v>
      </c>
      <c r="C213" s="1"/>
      <c r="D213" s="6">
        <v>5.769675925925926E-2</v>
      </c>
      <c r="E213" s="3" t="s">
        <v>1024</v>
      </c>
      <c r="F213">
        <f t="shared" si="8"/>
        <v>26.623000000000001</v>
      </c>
      <c r="G213" t="s">
        <v>433</v>
      </c>
    </row>
    <row r="214" spans="2:7" x14ac:dyDescent="0.15">
      <c r="B214" s="4" t="s">
        <v>908</v>
      </c>
      <c r="C214" s="1"/>
      <c r="D214" s="6">
        <v>5.9560185185185188E-2</v>
      </c>
      <c r="E214" s="3" t="s">
        <v>236</v>
      </c>
      <c r="F214">
        <f t="shared" si="8"/>
        <v>24.731000000000002</v>
      </c>
      <c r="G214" t="s">
        <v>433</v>
      </c>
    </row>
    <row r="215" spans="2:7" x14ac:dyDescent="0.15">
      <c r="B215" s="4" t="s">
        <v>1211</v>
      </c>
      <c r="C215" s="1"/>
      <c r="D215" s="6">
        <v>6.5381944444444437E-2</v>
      </c>
      <c r="E215" s="3" t="s">
        <v>232</v>
      </c>
      <c r="F215">
        <f t="shared" si="8"/>
        <v>18.819000000000003</v>
      </c>
      <c r="G215" t="s">
        <v>433</v>
      </c>
    </row>
    <row r="216" spans="2:7" x14ac:dyDescent="0.15">
      <c r="B216" s="4" t="s">
        <v>513</v>
      </c>
      <c r="C216" s="1"/>
      <c r="D216" s="6">
        <v>6.7256944444444453E-2</v>
      </c>
      <c r="E216" s="3" t="s">
        <v>488</v>
      </c>
      <c r="F216">
        <f t="shared" si="8"/>
        <v>16.914000000000001</v>
      </c>
      <c r="G216" t="s">
        <v>433</v>
      </c>
    </row>
    <row r="217" spans="2:7" ht="27" x14ac:dyDescent="0.15">
      <c r="B217" s="4" t="s">
        <v>350</v>
      </c>
      <c r="C217" s="1"/>
      <c r="D217" s="3" t="s">
        <v>22</v>
      </c>
      <c r="E217" s="3" t="s">
        <v>1174</v>
      </c>
      <c r="F217">
        <v>0</v>
      </c>
      <c r="G217" t="s">
        <v>433</v>
      </c>
    </row>
    <row r="218" spans="2:7" x14ac:dyDescent="0.15">
      <c r="B218" s="4" t="s">
        <v>406</v>
      </c>
      <c r="C218" s="1"/>
      <c r="D218" s="3" t="s">
        <v>22</v>
      </c>
      <c r="E218" s="3" t="s">
        <v>368</v>
      </c>
      <c r="F218">
        <v>0</v>
      </c>
      <c r="G218" t="s">
        <v>433</v>
      </c>
    </row>
    <row r="219" spans="2:7" x14ac:dyDescent="0.15">
      <c r="B219" s="4" t="s">
        <v>336</v>
      </c>
      <c r="C219" s="1"/>
      <c r="D219" s="3" t="s">
        <v>22</v>
      </c>
      <c r="E219" s="3" t="s">
        <v>303</v>
      </c>
      <c r="F219">
        <v>0</v>
      </c>
      <c r="G219" t="s">
        <v>433</v>
      </c>
    </row>
    <row r="220" spans="2:7" x14ac:dyDescent="0.15">
      <c r="B220" s="4" t="s">
        <v>206</v>
      </c>
      <c r="C220" s="1"/>
      <c r="D220" s="3" t="s">
        <v>22</v>
      </c>
      <c r="E220" s="3" t="s">
        <v>1175</v>
      </c>
      <c r="F220">
        <v>0</v>
      </c>
      <c r="G220" t="s">
        <v>433</v>
      </c>
    </row>
    <row r="221" spans="2:7" x14ac:dyDescent="0.15">
      <c r="B221" s="4" t="s">
        <v>988</v>
      </c>
      <c r="C221" s="1"/>
      <c r="D221" s="3" t="s">
        <v>22</v>
      </c>
      <c r="E221" s="3" t="s">
        <v>488</v>
      </c>
      <c r="F221">
        <v>0</v>
      </c>
      <c r="G221" t="s">
        <v>433</v>
      </c>
    </row>
    <row r="222" spans="2:7" x14ac:dyDescent="0.15">
      <c r="B222" s="4" t="s">
        <v>743</v>
      </c>
      <c r="C222" s="1"/>
      <c r="D222" s="3" t="s">
        <v>22</v>
      </c>
      <c r="E222" s="3" t="s">
        <v>1170</v>
      </c>
      <c r="F222">
        <v>0</v>
      </c>
      <c r="G222" t="s">
        <v>433</v>
      </c>
    </row>
    <row r="223" spans="2:7" x14ac:dyDescent="0.15">
      <c r="B223" s="4" t="s">
        <v>213</v>
      </c>
      <c r="C223" s="1"/>
      <c r="D223" s="3" t="s">
        <v>22</v>
      </c>
      <c r="E223" s="3" t="s">
        <v>236</v>
      </c>
      <c r="F223">
        <v>0</v>
      </c>
      <c r="G223" t="s">
        <v>433</v>
      </c>
    </row>
    <row r="224" spans="2:7" x14ac:dyDescent="0.15">
      <c r="B224" s="4" t="s">
        <v>937</v>
      </c>
      <c r="C224" s="1">
        <v>1</v>
      </c>
      <c r="D224" s="6">
        <v>2.7488425925925927E-2</v>
      </c>
      <c r="E224" s="3" t="s">
        <v>239</v>
      </c>
      <c r="F224">
        <f t="shared" ref="F224:F255" si="9">ROUNDUP((VLOOKUP(G224,$K$5:$N$9,2,FALSE)-D224)*10/VLOOKUP(G224,$K$5:$N$9,3,FALSE)+50,3)</f>
        <v>63.989999999999995</v>
      </c>
      <c r="G224" t="s">
        <v>430</v>
      </c>
    </row>
    <row r="225" spans="2:7" x14ac:dyDescent="0.15">
      <c r="B225" s="4" t="s">
        <v>1212</v>
      </c>
      <c r="C225" s="1">
        <v>2</v>
      </c>
      <c r="D225" s="6">
        <v>2.7974537037037034E-2</v>
      </c>
      <c r="E225" s="3" t="s">
        <v>239</v>
      </c>
      <c r="F225">
        <f t="shared" si="9"/>
        <v>63.562999999999995</v>
      </c>
      <c r="G225" t="s">
        <v>430</v>
      </c>
    </row>
    <row r="226" spans="2:7" x14ac:dyDescent="0.15">
      <c r="B226" s="4" t="s">
        <v>979</v>
      </c>
      <c r="C226" s="1">
        <v>3</v>
      </c>
      <c r="D226" s="6">
        <v>3.019675925925926E-2</v>
      </c>
      <c r="E226" s="3" t="s">
        <v>239</v>
      </c>
      <c r="F226">
        <f t="shared" si="9"/>
        <v>61.61</v>
      </c>
      <c r="G226" t="s">
        <v>828</v>
      </c>
    </row>
    <row r="227" spans="2:7" ht="27" x14ac:dyDescent="0.15">
      <c r="B227" s="4" t="s">
        <v>1213</v>
      </c>
      <c r="C227" s="1">
        <v>4</v>
      </c>
      <c r="D227" s="6">
        <v>3.1469907407407412E-2</v>
      </c>
      <c r="E227" s="3" t="s">
        <v>1166</v>
      </c>
      <c r="F227">
        <f t="shared" si="9"/>
        <v>60.491</v>
      </c>
      <c r="G227" t="s">
        <v>828</v>
      </c>
    </row>
    <row r="228" spans="2:7" x14ac:dyDescent="0.15">
      <c r="B228" s="4" t="s">
        <v>1214</v>
      </c>
      <c r="C228" s="1">
        <v>5</v>
      </c>
      <c r="D228" s="6">
        <v>3.1909722222222221E-2</v>
      </c>
      <c r="E228" s="3" t="s">
        <v>240</v>
      </c>
      <c r="F228">
        <f t="shared" si="9"/>
        <v>60.103999999999999</v>
      </c>
      <c r="G228" t="s">
        <v>828</v>
      </c>
    </row>
    <row r="229" spans="2:7" x14ac:dyDescent="0.15">
      <c r="B229" s="4" t="s">
        <v>1060</v>
      </c>
      <c r="C229" s="1">
        <v>6</v>
      </c>
      <c r="D229" s="6">
        <v>3.2048611111111111E-2</v>
      </c>
      <c r="E229" s="3" t="s">
        <v>38</v>
      </c>
      <c r="F229">
        <f t="shared" si="9"/>
        <v>59.981999999999999</v>
      </c>
      <c r="G229" t="s">
        <v>828</v>
      </c>
    </row>
    <row r="230" spans="2:7" x14ac:dyDescent="0.15">
      <c r="B230" s="4" t="s">
        <v>124</v>
      </c>
      <c r="C230" s="1">
        <v>7</v>
      </c>
      <c r="D230" s="6">
        <v>3.2719907407407406E-2</v>
      </c>
      <c r="E230" s="3" t="s">
        <v>37</v>
      </c>
      <c r="F230">
        <f t="shared" si="9"/>
        <v>59.391999999999996</v>
      </c>
      <c r="G230" t="s">
        <v>828</v>
      </c>
    </row>
    <row r="231" spans="2:7" x14ac:dyDescent="0.15">
      <c r="B231" s="4" t="s">
        <v>1215</v>
      </c>
      <c r="C231" s="1">
        <v>8</v>
      </c>
      <c r="D231" s="6">
        <v>3.2986111111111112E-2</v>
      </c>
      <c r="E231" s="3" t="s">
        <v>243</v>
      </c>
      <c r="F231">
        <f t="shared" si="9"/>
        <v>59.157999999999994</v>
      </c>
      <c r="G231" t="s">
        <v>828</v>
      </c>
    </row>
    <row r="232" spans="2:7" x14ac:dyDescent="0.15">
      <c r="B232" s="4" t="s">
        <v>946</v>
      </c>
      <c r="C232" s="1">
        <v>9</v>
      </c>
      <c r="D232" s="6">
        <v>3.318287037037037E-2</v>
      </c>
      <c r="E232" s="3" t="s">
        <v>297</v>
      </c>
      <c r="F232">
        <f t="shared" si="9"/>
        <v>58.984999999999999</v>
      </c>
      <c r="G232" t="s">
        <v>828</v>
      </c>
    </row>
    <row r="233" spans="2:7" ht="27" x14ac:dyDescent="0.15">
      <c r="B233" s="4" t="s">
        <v>1216</v>
      </c>
      <c r="C233" s="1">
        <v>10</v>
      </c>
      <c r="D233" s="6">
        <v>3.3923611111111113E-2</v>
      </c>
      <c r="E233" s="3" t="s">
        <v>1166</v>
      </c>
      <c r="F233">
        <f t="shared" si="9"/>
        <v>58.333999999999996</v>
      </c>
      <c r="G233" t="s">
        <v>828</v>
      </c>
    </row>
    <row r="234" spans="2:7" x14ac:dyDescent="0.15">
      <c r="B234" s="4" t="s">
        <v>46</v>
      </c>
      <c r="C234" s="1">
        <v>11</v>
      </c>
      <c r="D234" s="6">
        <v>3.4351851851851849E-2</v>
      </c>
      <c r="E234" s="3" t="s">
        <v>37</v>
      </c>
      <c r="F234">
        <f t="shared" si="9"/>
        <v>57.957999999999998</v>
      </c>
      <c r="G234" t="s">
        <v>828</v>
      </c>
    </row>
    <row r="235" spans="2:7" x14ac:dyDescent="0.15">
      <c r="B235" s="4" t="s">
        <v>1129</v>
      </c>
      <c r="C235" s="1">
        <v>12</v>
      </c>
      <c r="D235" s="6">
        <v>3.4502314814814812E-2</v>
      </c>
      <c r="E235" s="3" t="s">
        <v>243</v>
      </c>
      <c r="F235">
        <f t="shared" si="9"/>
        <v>57.826000000000001</v>
      </c>
      <c r="G235" t="s">
        <v>828</v>
      </c>
    </row>
    <row r="236" spans="2:7" x14ac:dyDescent="0.15">
      <c r="B236" s="4" t="s">
        <v>64</v>
      </c>
      <c r="C236" s="1">
        <v>13</v>
      </c>
      <c r="D236" s="6">
        <v>3.471064814814815E-2</v>
      </c>
      <c r="E236" s="3" t="s">
        <v>38</v>
      </c>
      <c r="F236">
        <f t="shared" si="9"/>
        <v>57.643000000000001</v>
      </c>
      <c r="G236" t="s">
        <v>828</v>
      </c>
    </row>
    <row r="237" spans="2:7" x14ac:dyDescent="0.15">
      <c r="B237" s="4" t="s">
        <v>948</v>
      </c>
      <c r="C237" s="1">
        <v>14</v>
      </c>
      <c r="D237" s="6">
        <v>3.5833333333333335E-2</v>
      </c>
      <c r="E237" s="3" t="s">
        <v>297</v>
      </c>
      <c r="F237">
        <f t="shared" si="9"/>
        <v>56.655999999999999</v>
      </c>
      <c r="G237" t="s">
        <v>828</v>
      </c>
    </row>
    <row r="238" spans="2:7" x14ac:dyDescent="0.15">
      <c r="B238" s="4" t="s">
        <v>922</v>
      </c>
      <c r="C238" s="1">
        <v>15</v>
      </c>
      <c r="D238" s="6">
        <v>3.5868055555555556E-2</v>
      </c>
      <c r="E238" s="3" t="s">
        <v>236</v>
      </c>
      <c r="F238">
        <f t="shared" si="9"/>
        <v>56.625999999999998</v>
      </c>
      <c r="G238" t="s">
        <v>828</v>
      </c>
    </row>
    <row r="239" spans="2:7" x14ac:dyDescent="0.15">
      <c r="B239" s="4" t="s">
        <v>749</v>
      </c>
      <c r="C239" s="1">
        <v>16</v>
      </c>
      <c r="D239" s="6">
        <v>3.5879629629629629E-2</v>
      </c>
      <c r="E239" s="3" t="s">
        <v>239</v>
      </c>
      <c r="F239">
        <f t="shared" si="9"/>
        <v>56.614999999999995</v>
      </c>
      <c r="G239" t="s">
        <v>828</v>
      </c>
    </row>
    <row r="240" spans="2:7" x14ac:dyDescent="0.15">
      <c r="B240" s="4" t="s">
        <v>49</v>
      </c>
      <c r="C240" s="1">
        <v>17</v>
      </c>
      <c r="D240" s="6">
        <v>3.5949074074074071E-2</v>
      </c>
      <c r="E240" s="3" t="s">
        <v>37</v>
      </c>
      <c r="F240">
        <f t="shared" si="9"/>
        <v>56.553999999999995</v>
      </c>
      <c r="G240" t="s">
        <v>828</v>
      </c>
    </row>
    <row r="241" spans="2:7" x14ac:dyDescent="0.15">
      <c r="B241" s="4" t="s">
        <v>942</v>
      </c>
      <c r="C241" s="1">
        <v>18</v>
      </c>
      <c r="D241" s="6">
        <v>3.9016203703703699E-2</v>
      </c>
      <c r="E241" s="3" t="s">
        <v>297</v>
      </c>
      <c r="F241">
        <f t="shared" si="9"/>
        <v>53.858999999999995</v>
      </c>
      <c r="G241" t="s">
        <v>828</v>
      </c>
    </row>
    <row r="242" spans="2:7" x14ac:dyDescent="0.15">
      <c r="B242" s="4" t="s">
        <v>65</v>
      </c>
      <c r="C242" s="1">
        <v>19</v>
      </c>
      <c r="D242" s="6">
        <v>3.9085648148148147E-2</v>
      </c>
      <c r="E242" s="3" t="s">
        <v>37</v>
      </c>
      <c r="F242">
        <f t="shared" si="9"/>
        <v>53.797999999999995</v>
      </c>
      <c r="G242" t="s">
        <v>828</v>
      </c>
    </row>
    <row r="243" spans="2:7" x14ac:dyDescent="0.15">
      <c r="B243" s="4" t="s">
        <v>54</v>
      </c>
      <c r="C243" s="1">
        <v>20</v>
      </c>
      <c r="D243" s="6">
        <v>3.9178240740740743E-2</v>
      </c>
      <c r="E243" s="3" t="s">
        <v>37</v>
      </c>
      <c r="F243">
        <f t="shared" si="9"/>
        <v>53.716000000000001</v>
      </c>
      <c r="G243" t="s">
        <v>828</v>
      </c>
    </row>
    <row r="244" spans="2:7" x14ac:dyDescent="0.15">
      <c r="B244" s="4" t="s">
        <v>903</v>
      </c>
      <c r="C244" s="1">
        <v>21</v>
      </c>
      <c r="D244" s="6">
        <v>3.9780092592592589E-2</v>
      </c>
      <c r="E244" s="3" t="s">
        <v>239</v>
      </c>
      <c r="F244">
        <f t="shared" si="9"/>
        <v>53.187999999999995</v>
      </c>
      <c r="G244" t="s">
        <v>828</v>
      </c>
    </row>
    <row r="245" spans="2:7" x14ac:dyDescent="0.15">
      <c r="B245" s="4" t="s">
        <v>987</v>
      </c>
      <c r="C245" s="1">
        <v>22</v>
      </c>
      <c r="D245" s="6">
        <v>4.0046296296296295E-2</v>
      </c>
      <c r="E245" s="3" t="s">
        <v>239</v>
      </c>
      <c r="F245">
        <f t="shared" si="9"/>
        <v>52.954000000000001</v>
      </c>
      <c r="G245" t="s">
        <v>828</v>
      </c>
    </row>
    <row r="246" spans="2:7" x14ac:dyDescent="0.15">
      <c r="B246" s="4" t="s">
        <v>1217</v>
      </c>
      <c r="C246" s="1">
        <v>23</v>
      </c>
      <c r="D246" s="6">
        <v>4.0358796296296295E-2</v>
      </c>
      <c r="E246" s="3" t="s">
        <v>240</v>
      </c>
      <c r="F246">
        <f t="shared" si="9"/>
        <v>52.678999999999995</v>
      </c>
      <c r="G246" t="s">
        <v>828</v>
      </c>
    </row>
    <row r="247" spans="2:7" x14ac:dyDescent="0.15">
      <c r="B247" s="4" t="s">
        <v>1160</v>
      </c>
      <c r="C247" s="1">
        <v>24</v>
      </c>
      <c r="D247" s="6">
        <v>4.0532407407407406E-2</v>
      </c>
      <c r="E247" s="3" t="s">
        <v>236</v>
      </c>
      <c r="F247">
        <f t="shared" si="9"/>
        <v>52.525999999999996</v>
      </c>
      <c r="G247" t="s">
        <v>828</v>
      </c>
    </row>
    <row r="248" spans="2:7" x14ac:dyDescent="0.15">
      <c r="B248" s="4" t="s">
        <v>96</v>
      </c>
      <c r="C248" s="1">
        <v>25</v>
      </c>
      <c r="D248" s="6">
        <v>4.08912037037037E-2</v>
      </c>
      <c r="E248" s="3" t="s">
        <v>39</v>
      </c>
      <c r="F248">
        <f t="shared" si="9"/>
        <v>52.210999999999999</v>
      </c>
      <c r="G248" t="s">
        <v>828</v>
      </c>
    </row>
    <row r="249" spans="2:7" x14ac:dyDescent="0.15">
      <c r="B249" s="4" t="s">
        <v>89</v>
      </c>
      <c r="C249" s="1">
        <v>26</v>
      </c>
      <c r="D249" s="6">
        <v>4.1203703703703708E-2</v>
      </c>
      <c r="E249" s="3" t="s">
        <v>37</v>
      </c>
      <c r="F249">
        <f t="shared" si="9"/>
        <v>51.936</v>
      </c>
      <c r="G249" t="s">
        <v>828</v>
      </c>
    </row>
    <row r="250" spans="2:7" x14ac:dyDescent="0.15">
      <c r="B250" s="4" t="s">
        <v>104</v>
      </c>
      <c r="C250" s="1">
        <v>27</v>
      </c>
      <c r="D250" s="6">
        <v>4.1377314814814818E-2</v>
      </c>
      <c r="E250" s="3" t="s">
        <v>37</v>
      </c>
      <c r="F250">
        <f t="shared" si="9"/>
        <v>51.783999999999999</v>
      </c>
      <c r="G250" t="s">
        <v>828</v>
      </c>
    </row>
    <row r="251" spans="2:7" x14ac:dyDescent="0.15">
      <c r="B251" s="4" t="s">
        <v>1218</v>
      </c>
      <c r="C251" s="1">
        <v>28</v>
      </c>
      <c r="D251" s="6">
        <v>4.1736111111111113E-2</v>
      </c>
      <c r="E251" s="3" t="s">
        <v>239</v>
      </c>
      <c r="F251">
        <f t="shared" si="9"/>
        <v>51.469000000000001</v>
      </c>
      <c r="G251" t="s">
        <v>828</v>
      </c>
    </row>
    <row r="252" spans="2:7" x14ac:dyDescent="0.15">
      <c r="B252" s="4" t="s">
        <v>910</v>
      </c>
      <c r="C252" s="1">
        <v>29</v>
      </c>
      <c r="D252" s="6">
        <v>4.2476851851851849E-2</v>
      </c>
      <c r="E252" s="3" t="s">
        <v>14</v>
      </c>
      <c r="F252">
        <f t="shared" si="9"/>
        <v>50.817999999999998</v>
      </c>
      <c r="G252" t="s">
        <v>828</v>
      </c>
    </row>
    <row r="253" spans="2:7" x14ac:dyDescent="0.15">
      <c r="B253" s="4" t="s">
        <v>959</v>
      </c>
      <c r="C253" s="1">
        <v>30</v>
      </c>
      <c r="D253" s="6">
        <v>4.2615740740740739E-2</v>
      </c>
      <c r="E253" s="3" t="s">
        <v>297</v>
      </c>
      <c r="F253">
        <f t="shared" si="9"/>
        <v>50.695</v>
      </c>
      <c r="G253" t="s">
        <v>828</v>
      </c>
    </row>
    <row r="254" spans="2:7" x14ac:dyDescent="0.15">
      <c r="B254" s="4" t="s">
        <v>116</v>
      </c>
      <c r="C254" s="1">
        <v>31</v>
      </c>
      <c r="D254" s="6">
        <v>4.4270833333333336E-2</v>
      </c>
      <c r="E254" s="3" t="s">
        <v>37</v>
      </c>
      <c r="F254">
        <f t="shared" si="9"/>
        <v>49.241</v>
      </c>
      <c r="G254" t="s">
        <v>828</v>
      </c>
    </row>
    <row r="255" spans="2:7" x14ac:dyDescent="0.15">
      <c r="B255" s="4" t="s">
        <v>1219</v>
      </c>
      <c r="C255" s="1">
        <v>32</v>
      </c>
      <c r="D255" s="6">
        <v>4.5474537037037042E-2</v>
      </c>
      <c r="E255" s="3" t="s">
        <v>239</v>
      </c>
      <c r="F255">
        <f t="shared" si="9"/>
        <v>48.183</v>
      </c>
      <c r="G255" t="s">
        <v>828</v>
      </c>
    </row>
    <row r="256" spans="2:7" x14ac:dyDescent="0.15">
      <c r="B256" s="4" t="s">
        <v>1220</v>
      </c>
      <c r="C256" s="1">
        <v>32</v>
      </c>
      <c r="D256" s="6">
        <v>4.5474537037037042E-2</v>
      </c>
      <c r="E256" s="3" t="s">
        <v>274</v>
      </c>
      <c r="F256">
        <f t="shared" ref="F256:F272" si="10">ROUNDUP((VLOOKUP(G256,$K$5:$N$9,2,FALSE)-D256)*10/VLOOKUP(G256,$K$5:$N$9,3,FALSE)+50,3)</f>
        <v>48.183</v>
      </c>
      <c r="G256" t="s">
        <v>828</v>
      </c>
    </row>
    <row r="257" spans="2:7" x14ac:dyDescent="0.15">
      <c r="B257" s="4" t="s">
        <v>87</v>
      </c>
      <c r="C257" s="1">
        <v>34</v>
      </c>
      <c r="D257" s="6">
        <v>4.5925925925925926E-2</v>
      </c>
      <c r="E257" s="3" t="s">
        <v>37</v>
      </c>
      <c r="F257">
        <f t="shared" si="10"/>
        <v>47.785999999999994</v>
      </c>
      <c r="G257" t="s">
        <v>828</v>
      </c>
    </row>
    <row r="258" spans="2:7" x14ac:dyDescent="0.15">
      <c r="B258" s="4" t="s">
        <v>978</v>
      </c>
      <c r="C258" s="1">
        <v>35</v>
      </c>
      <c r="D258" s="6">
        <v>4.6157407407407404E-2</v>
      </c>
      <c r="E258" s="3" t="s">
        <v>297</v>
      </c>
      <c r="F258">
        <f t="shared" si="10"/>
        <v>47.582999999999998</v>
      </c>
      <c r="G258" t="s">
        <v>828</v>
      </c>
    </row>
    <row r="259" spans="2:7" x14ac:dyDescent="0.15">
      <c r="B259" s="4" t="s">
        <v>916</v>
      </c>
      <c r="C259" s="1">
        <v>36</v>
      </c>
      <c r="D259" s="6">
        <v>4.7453703703703699E-2</v>
      </c>
      <c r="E259" s="3" t="s">
        <v>297</v>
      </c>
      <c r="F259">
        <f t="shared" si="10"/>
        <v>46.443999999999996</v>
      </c>
      <c r="G259" t="s">
        <v>828</v>
      </c>
    </row>
    <row r="260" spans="2:7" x14ac:dyDescent="0.15">
      <c r="B260" s="4" t="s">
        <v>1221</v>
      </c>
      <c r="C260" s="1">
        <v>37</v>
      </c>
      <c r="D260" s="6">
        <v>4.7708333333333332E-2</v>
      </c>
      <c r="E260" s="3" t="s">
        <v>243</v>
      </c>
      <c r="F260">
        <f t="shared" si="10"/>
        <v>46.22</v>
      </c>
      <c r="G260" t="s">
        <v>828</v>
      </c>
    </row>
    <row r="261" spans="2:7" x14ac:dyDescent="0.15">
      <c r="B261" s="4" t="s">
        <v>1066</v>
      </c>
      <c r="C261" s="1"/>
      <c r="D261" s="6">
        <v>4.9907407407407407E-2</v>
      </c>
      <c r="E261" s="3" t="s">
        <v>38</v>
      </c>
      <c r="F261">
        <f t="shared" si="10"/>
        <v>44.286999999999999</v>
      </c>
      <c r="G261" t="s">
        <v>828</v>
      </c>
    </row>
    <row r="262" spans="2:7" x14ac:dyDescent="0.15">
      <c r="B262" s="4" t="s">
        <v>947</v>
      </c>
      <c r="C262" s="1"/>
      <c r="D262" s="6">
        <v>5.1458333333333328E-2</v>
      </c>
      <c r="E262" s="3" t="s">
        <v>297</v>
      </c>
      <c r="F262">
        <f t="shared" si="10"/>
        <v>42.923999999999999</v>
      </c>
      <c r="G262" t="s">
        <v>828</v>
      </c>
    </row>
    <row r="263" spans="2:7" x14ac:dyDescent="0.15">
      <c r="B263" s="4" t="s">
        <v>1159</v>
      </c>
      <c r="C263" s="1"/>
      <c r="D263" s="6">
        <v>5.2534722222222219E-2</v>
      </c>
      <c r="E263" s="3" t="s">
        <v>236</v>
      </c>
      <c r="F263">
        <f t="shared" si="10"/>
        <v>41.977999999999994</v>
      </c>
      <c r="G263" t="s">
        <v>828</v>
      </c>
    </row>
    <row r="264" spans="2:7" x14ac:dyDescent="0.15">
      <c r="B264" s="4" t="s">
        <v>921</v>
      </c>
      <c r="C264" s="1"/>
      <c r="D264" s="6">
        <v>5.3275462962962962E-2</v>
      </c>
      <c r="E264" s="3" t="s">
        <v>297</v>
      </c>
      <c r="F264">
        <f t="shared" si="10"/>
        <v>41.326999999999998</v>
      </c>
      <c r="G264" t="s">
        <v>828</v>
      </c>
    </row>
    <row r="265" spans="2:7" x14ac:dyDescent="0.15">
      <c r="B265" s="4" t="s">
        <v>99</v>
      </c>
      <c r="C265" s="1"/>
      <c r="D265" s="6">
        <v>5.3287037037037042E-2</v>
      </c>
      <c r="E265" s="3" t="s">
        <v>39</v>
      </c>
      <c r="F265">
        <f t="shared" si="10"/>
        <v>41.317</v>
      </c>
      <c r="G265" t="s">
        <v>828</v>
      </c>
    </row>
    <row r="266" spans="2:7" x14ac:dyDescent="0.15">
      <c r="B266" s="4" t="s">
        <v>1222</v>
      </c>
      <c r="C266" s="1"/>
      <c r="D266" s="6">
        <v>5.5312499999999994E-2</v>
      </c>
      <c r="E266" s="3" t="s">
        <v>243</v>
      </c>
      <c r="F266">
        <f t="shared" si="10"/>
        <v>39.536999999999999</v>
      </c>
      <c r="G266" t="s">
        <v>828</v>
      </c>
    </row>
    <row r="267" spans="2:7" x14ac:dyDescent="0.15">
      <c r="B267" s="4" t="s">
        <v>1223</v>
      </c>
      <c r="C267" s="1"/>
      <c r="D267" s="6">
        <v>5.5659722222222228E-2</v>
      </c>
      <c r="E267" s="3" t="s">
        <v>239</v>
      </c>
      <c r="F267">
        <f t="shared" si="10"/>
        <v>39.231999999999999</v>
      </c>
      <c r="G267" t="s">
        <v>828</v>
      </c>
    </row>
    <row r="268" spans="2:7" x14ac:dyDescent="0.15">
      <c r="B268" s="4" t="s">
        <v>961</v>
      </c>
      <c r="C268" s="1"/>
      <c r="D268" s="6">
        <v>6.1701388888888896E-2</v>
      </c>
      <c r="E268" s="3" t="s">
        <v>236</v>
      </c>
      <c r="F268">
        <f t="shared" si="10"/>
        <v>33.922999999999995</v>
      </c>
      <c r="G268" t="s">
        <v>828</v>
      </c>
    </row>
    <row r="269" spans="2:7" x14ac:dyDescent="0.15">
      <c r="B269" s="4" t="s">
        <v>130</v>
      </c>
      <c r="C269" s="1"/>
      <c r="D269" s="6">
        <v>6.1875000000000006E-2</v>
      </c>
      <c r="E269" s="3" t="s">
        <v>38</v>
      </c>
      <c r="F269">
        <f t="shared" si="10"/>
        <v>33.769999999999996</v>
      </c>
      <c r="G269" t="s">
        <v>828</v>
      </c>
    </row>
    <row r="270" spans="2:7" x14ac:dyDescent="0.15">
      <c r="B270" s="4" t="s">
        <v>115</v>
      </c>
      <c r="C270" s="1"/>
      <c r="D270" s="6">
        <v>6.609953703703704E-2</v>
      </c>
      <c r="E270" s="3" t="s">
        <v>38</v>
      </c>
      <c r="F270">
        <f t="shared" si="10"/>
        <v>30.057000000000002</v>
      </c>
      <c r="G270" t="s">
        <v>828</v>
      </c>
    </row>
    <row r="271" spans="2:7" x14ac:dyDescent="0.15">
      <c r="B271" s="4" t="s">
        <v>1071</v>
      </c>
      <c r="C271" s="1"/>
      <c r="D271" s="6">
        <v>7.03125E-2</v>
      </c>
      <c r="E271" s="3" t="s">
        <v>292</v>
      </c>
      <c r="F271">
        <f t="shared" si="10"/>
        <v>26.355</v>
      </c>
      <c r="G271" t="s">
        <v>828</v>
      </c>
    </row>
    <row r="272" spans="2:7" x14ac:dyDescent="0.15">
      <c r="B272" s="4" t="s">
        <v>1224</v>
      </c>
      <c r="C272" s="1"/>
      <c r="D272" s="6">
        <v>8.3738425925925938E-2</v>
      </c>
      <c r="E272" s="3" t="s">
        <v>240</v>
      </c>
      <c r="F272">
        <f t="shared" si="10"/>
        <v>14.555999999999999</v>
      </c>
      <c r="G272" t="s">
        <v>828</v>
      </c>
    </row>
    <row r="273" spans="2:7" x14ac:dyDescent="0.15">
      <c r="B273" s="4" t="s">
        <v>955</v>
      </c>
      <c r="C273" s="1"/>
      <c r="D273" s="3" t="s">
        <v>22</v>
      </c>
      <c r="E273" s="3" t="s">
        <v>297</v>
      </c>
      <c r="F273">
        <v>0</v>
      </c>
      <c r="G273" t="s">
        <v>828</v>
      </c>
    </row>
    <row r="274" spans="2:7" x14ac:dyDescent="0.15">
      <c r="B274" s="4" t="s">
        <v>92</v>
      </c>
      <c r="C274" s="1"/>
      <c r="D274" s="3" t="s">
        <v>22</v>
      </c>
      <c r="E274" s="3" t="s">
        <v>38</v>
      </c>
      <c r="F274">
        <v>0</v>
      </c>
      <c r="G274" t="s">
        <v>828</v>
      </c>
    </row>
    <row r="275" spans="2:7" x14ac:dyDescent="0.15">
      <c r="B275" s="4" t="s">
        <v>1225</v>
      </c>
      <c r="C275" s="1"/>
      <c r="D275" s="3" t="s">
        <v>22</v>
      </c>
      <c r="E275" s="3" t="s">
        <v>243</v>
      </c>
      <c r="F275">
        <v>0</v>
      </c>
      <c r="G275" t="s">
        <v>828</v>
      </c>
    </row>
    <row r="276" spans="2:7" ht="27" x14ac:dyDescent="0.15">
      <c r="B276" s="4" t="s">
        <v>818</v>
      </c>
      <c r="C276" s="1"/>
      <c r="D276" s="3" t="s">
        <v>22</v>
      </c>
      <c r="E276" s="3" t="s">
        <v>1166</v>
      </c>
      <c r="F276">
        <v>0</v>
      </c>
      <c r="G276" t="s">
        <v>828</v>
      </c>
    </row>
    <row r="277" spans="2:7" x14ac:dyDescent="0.15">
      <c r="B277" s="4" t="s">
        <v>954</v>
      </c>
      <c r="C277" s="1"/>
      <c r="D277" s="3" t="s">
        <v>22</v>
      </c>
      <c r="E277" s="3" t="s">
        <v>236</v>
      </c>
      <c r="F277">
        <v>0</v>
      </c>
      <c r="G277" t="s">
        <v>828</v>
      </c>
    </row>
    <row r="278" spans="2:7" x14ac:dyDescent="0.15">
      <c r="B278" s="4" t="s">
        <v>1226</v>
      </c>
      <c r="C278" s="1"/>
      <c r="D278" s="3" t="s">
        <v>22</v>
      </c>
      <c r="E278" s="3" t="s">
        <v>554</v>
      </c>
      <c r="F278">
        <v>0</v>
      </c>
      <c r="G278" t="s">
        <v>828</v>
      </c>
    </row>
    <row r="279" spans="2:7" x14ac:dyDescent="0.15">
      <c r="B279" s="4" t="s">
        <v>967</v>
      </c>
      <c r="C279" s="1"/>
      <c r="D279" s="3" t="s">
        <v>22</v>
      </c>
      <c r="E279" s="3" t="s">
        <v>297</v>
      </c>
      <c r="F279">
        <v>0</v>
      </c>
      <c r="G279" t="s">
        <v>828</v>
      </c>
    </row>
    <row r="280" spans="2:7" x14ac:dyDescent="0.15">
      <c r="B280" s="4" t="s">
        <v>1227</v>
      </c>
      <c r="C280" s="1"/>
      <c r="D280" s="3" t="s">
        <v>22</v>
      </c>
      <c r="E280" s="3" t="s">
        <v>38</v>
      </c>
      <c r="F280">
        <v>0</v>
      </c>
      <c r="G280" t="s">
        <v>828</v>
      </c>
    </row>
    <row r="281" spans="2:7" x14ac:dyDescent="0.15">
      <c r="B281" s="4" t="s">
        <v>629</v>
      </c>
      <c r="C281" s="1">
        <v>1</v>
      </c>
      <c r="D281" s="6">
        <v>2.148148148148148E-2</v>
      </c>
      <c r="E281" s="3" t="s">
        <v>292</v>
      </c>
      <c r="F281">
        <f t="shared" ref="F281:F292" si="11">ROUNDUP((VLOOKUP(G281,$K$5:$N$15,2,FALSE)-D281)*10/VLOOKUP(G281,$K$5:$N$15,3,FALSE)+50,3)</f>
        <v>61.475999999999999</v>
      </c>
      <c r="G281" t="s">
        <v>1180</v>
      </c>
    </row>
    <row r="282" spans="2:7" x14ac:dyDescent="0.15">
      <c r="B282" s="4" t="s">
        <v>1228</v>
      </c>
      <c r="C282" s="1">
        <v>2</v>
      </c>
      <c r="D282" s="6">
        <v>2.3981481481481479E-2</v>
      </c>
      <c r="E282" s="3" t="s">
        <v>229</v>
      </c>
      <c r="F282">
        <f t="shared" si="11"/>
        <v>59.919999999999995</v>
      </c>
      <c r="G282" t="s">
        <v>1180</v>
      </c>
    </row>
    <row r="283" spans="2:7" x14ac:dyDescent="0.15">
      <c r="B283" s="4" t="s">
        <v>162</v>
      </c>
      <c r="C283" s="1">
        <v>3</v>
      </c>
      <c r="D283" s="6">
        <v>2.8310185185185185E-2</v>
      </c>
      <c r="E283" s="3" t="s">
        <v>236</v>
      </c>
      <c r="F283">
        <f t="shared" si="11"/>
        <v>57.224999999999994</v>
      </c>
      <c r="G283" t="s">
        <v>1180</v>
      </c>
    </row>
    <row r="284" spans="2:7" x14ac:dyDescent="0.15">
      <c r="B284" s="4" t="s">
        <v>122</v>
      </c>
      <c r="C284" s="1">
        <v>4</v>
      </c>
      <c r="D284" s="6">
        <v>3.1736111111111111E-2</v>
      </c>
      <c r="E284" s="3" t="s">
        <v>37</v>
      </c>
      <c r="F284">
        <f t="shared" si="11"/>
        <v>55.091999999999999</v>
      </c>
      <c r="G284" t="s">
        <v>1180</v>
      </c>
    </row>
    <row r="285" spans="2:7" x14ac:dyDescent="0.15">
      <c r="B285" s="4" t="s">
        <v>1134</v>
      </c>
      <c r="C285" s="1">
        <v>5</v>
      </c>
      <c r="D285" s="6">
        <v>3.4282407407407407E-2</v>
      </c>
      <c r="E285" s="3" t="s">
        <v>1176</v>
      </c>
      <c r="F285">
        <f t="shared" si="11"/>
        <v>53.506999999999998</v>
      </c>
      <c r="G285" t="s">
        <v>1180</v>
      </c>
    </row>
    <row r="286" spans="2:7" x14ac:dyDescent="0.15">
      <c r="B286" s="4" t="s">
        <v>1229</v>
      </c>
      <c r="C286" s="1">
        <v>6</v>
      </c>
      <c r="D286" s="6">
        <v>3.4849537037037033E-2</v>
      </c>
      <c r="E286" s="3" t="s">
        <v>371</v>
      </c>
      <c r="F286">
        <f t="shared" si="11"/>
        <v>53.153999999999996</v>
      </c>
      <c r="G286" t="s">
        <v>1180</v>
      </c>
    </row>
    <row r="287" spans="2:7" x14ac:dyDescent="0.15">
      <c r="B287" s="4" t="s">
        <v>1230</v>
      </c>
      <c r="C287" s="1">
        <v>7</v>
      </c>
      <c r="D287" s="6">
        <v>3.7395833333333336E-2</v>
      </c>
      <c r="E287" s="3"/>
      <c r="F287">
        <f t="shared" si="11"/>
        <v>51.567999999999998</v>
      </c>
      <c r="G287" t="s">
        <v>1180</v>
      </c>
    </row>
    <row r="288" spans="2:7" x14ac:dyDescent="0.15">
      <c r="B288" s="4" t="s">
        <v>1231</v>
      </c>
      <c r="C288" s="1">
        <v>8</v>
      </c>
      <c r="D288" s="6">
        <v>3.9328703703703706E-2</v>
      </c>
      <c r="E288" s="3" t="s">
        <v>1177</v>
      </c>
      <c r="F288">
        <f t="shared" si="11"/>
        <v>50.364999999999995</v>
      </c>
      <c r="G288" t="s">
        <v>1180</v>
      </c>
    </row>
    <row r="289" spans="2:7" ht="27" x14ac:dyDescent="0.15">
      <c r="B289" s="4" t="s">
        <v>1232</v>
      </c>
      <c r="C289" s="1">
        <v>9</v>
      </c>
      <c r="D289" s="6">
        <v>4.3043981481481482E-2</v>
      </c>
      <c r="E289" s="3" t="s">
        <v>1233</v>
      </c>
      <c r="F289">
        <f t="shared" si="11"/>
        <v>48.052</v>
      </c>
      <c r="G289" t="s">
        <v>1180</v>
      </c>
    </row>
    <row r="290" spans="2:7" x14ac:dyDescent="0.15">
      <c r="B290" s="4" t="s">
        <v>1061</v>
      </c>
      <c r="C290" s="1">
        <v>10</v>
      </c>
      <c r="D290" s="6">
        <v>4.6342592592592595E-2</v>
      </c>
      <c r="E290" s="3" t="s">
        <v>1049</v>
      </c>
      <c r="F290">
        <f t="shared" si="11"/>
        <v>45.997999999999998</v>
      </c>
      <c r="G290" t="s">
        <v>1180</v>
      </c>
    </row>
    <row r="291" spans="2:7" x14ac:dyDescent="0.15">
      <c r="B291" s="4" t="s">
        <v>1234</v>
      </c>
      <c r="C291" s="1">
        <v>11</v>
      </c>
      <c r="D291" s="6">
        <v>5.3599537037037036E-2</v>
      </c>
      <c r="E291" s="3" t="s">
        <v>298</v>
      </c>
      <c r="F291">
        <f t="shared" si="11"/>
        <v>41.48</v>
      </c>
      <c r="G291" t="s">
        <v>1180</v>
      </c>
    </row>
    <row r="292" spans="2:7" x14ac:dyDescent="0.15">
      <c r="B292" s="4" t="s">
        <v>1235</v>
      </c>
      <c r="C292" s="1"/>
      <c r="D292" s="6">
        <v>8.4618055555555557E-2</v>
      </c>
      <c r="E292" s="3" t="s">
        <v>307</v>
      </c>
      <c r="F292">
        <f t="shared" si="11"/>
        <v>22.169</v>
      </c>
      <c r="G292" t="s">
        <v>1180</v>
      </c>
    </row>
    <row r="293" spans="2:7" x14ac:dyDescent="0.15">
      <c r="B293" s="4" t="s">
        <v>1236</v>
      </c>
      <c r="C293" s="1"/>
      <c r="D293" s="3" t="s">
        <v>22</v>
      </c>
      <c r="E293" s="3" t="s">
        <v>1178</v>
      </c>
      <c r="F293">
        <v>0</v>
      </c>
      <c r="G293" t="s">
        <v>1180</v>
      </c>
    </row>
    <row r="294" spans="2:7" x14ac:dyDescent="0.15">
      <c r="B294" s="4" t="s">
        <v>1237</v>
      </c>
      <c r="C294" s="1"/>
      <c r="D294" s="3" t="s">
        <v>22</v>
      </c>
      <c r="E294" s="3"/>
      <c r="F294">
        <v>0</v>
      </c>
      <c r="G294" t="s">
        <v>1180</v>
      </c>
    </row>
    <row r="295" spans="2:7" x14ac:dyDescent="0.15">
      <c r="B295" s="4" t="s">
        <v>1238</v>
      </c>
      <c r="C295" s="1"/>
      <c r="D295" s="3" t="s">
        <v>22</v>
      </c>
      <c r="E295" s="3" t="s">
        <v>1179</v>
      </c>
      <c r="F295">
        <v>0</v>
      </c>
      <c r="G295" t="s">
        <v>1180</v>
      </c>
    </row>
    <row r="296" spans="2:7" x14ac:dyDescent="0.15">
      <c r="B296" s="4" t="s">
        <v>1239</v>
      </c>
      <c r="C296" s="1">
        <v>1</v>
      </c>
      <c r="D296" s="6">
        <v>2.3321759259259261E-2</v>
      </c>
      <c r="E296" s="3" t="s">
        <v>1240</v>
      </c>
      <c r="F296">
        <f t="shared" ref="F296:F304" si="12">ROUNDUP((VLOOKUP(G296,$K$5:$N$15,2,FALSE)-D296)*10/VLOOKUP(G296,$K$5:$N$15,3,FALSE)+50,3)</f>
        <v>69.557000000000002</v>
      </c>
      <c r="G296" t="s">
        <v>1184</v>
      </c>
    </row>
    <row r="297" spans="2:7" x14ac:dyDescent="0.15">
      <c r="B297" s="4" t="s">
        <v>1241</v>
      </c>
      <c r="C297" s="1">
        <v>2</v>
      </c>
      <c r="D297" s="6">
        <v>3.1180555555555555E-2</v>
      </c>
      <c r="E297" s="3" t="s">
        <v>1181</v>
      </c>
      <c r="F297">
        <f t="shared" si="12"/>
        <v>58.811999999999998</v>
      </c>
      <c r="G297" t="s">
        <v>1184</v>
      </c>
    </row>
    <row r="298" spans="2:7" x14ac:dyDescent="0.15">
      <c r="B298" s="4" t="s">
        <v>1242</v>
      </c>
      <c r="C298" s="1">
        <v>3</v>
      </c>
      <c r="D298" s="6">
        <v>3.2303240740740737E-2</v>
      </c>
      <c r="E298" s="3" t="s">
        <v>1182</v>
      </c>
      <c r="F298">
        <f t="shared" si="12"/>
        <v>57.277000000000001</v>
      </c>
      <c r="G298" t="s">
        <v>1183</v>
      </c>
    </row>
    <row r="299" spans="2:7" x14ac:dyDescent="0.15">
      <c r="B299" s="4" t="s">
        <v>1243</v>
      </c>
      <c r="C299" s="1">
        <v>4</v>
      </c>
      <c r="D299" s="6">
        <v>3.5752314814814813E-2</v>
      </c>
      <c r="E299" s="3" t="s">
        <v>1173</v>
      </c>
      <c r="F299">
        <f t="shared" si="12"/>
        <v>52.561</v>
      </c>
      <c r="G299" t="s">
        <v>1183</v>
      </c>
    </row>
    <row r="300" spans="2:7" x14ac:dyDescent="0.15">
      <c r="B300" s="4" t="s">
        <v>1244</v>
      </c>
      <c r="C300" s="1">
        <v>5</v>
      </c>
      <c r="D300" s="6">
        <v>4.0185185185185185E-2</v>
      </c>
      <c r="E300" s="3"/>
      <c r="F300">
        <f t="shared" si="12"/>
        <v>46.5</v>
      </c>
      <c r="G300" t="s">
        <v>1183</v>
      </c>
    </row>
    <row r="301" spans="2:7" x14ac:dyDescent="0.15">
      <c r="B301" s="4" t="s">
        <v>1245</v>
      </c>
      <c r="C301" s="1">
        <v>6</v>
      </c>
      <c r="D301" s="6">
        <v>4.0798611111111112E-2</v>
      </c>
      <c r="E301" s="3"/>
      <c r="F301">
        <f t="shared" si="12"/>
        <v>45.660999999999994</v>
      </c>
      <c r="G301" t="s">
        <v>1183</v>
      </c>
    </row>
    <row r="302" spans="2:7" x14ac:dyDescent="0.15">
      <c r="B302" s="4" t="s">
        <v>1246</v>
      </c>
      <c r="C302" s="1">
        <v>7</v>
      </c>
      <c r="D302" s="6">
        <v>4.1157407407407406E-2</v>
      </c>
      <c r="E302" s="3"/>
      <c r="F302">
        <f t="shared" si="12"/>
        <v>45.169999999999995</v>
      </c>
      <c r="G302" t="s">
        <v>1183</v>
      </c>
    </row>
    <row r="303" spans="2:7" x14ac:dyDescent="0.15">
      <c r="B303" s="4" t="s">
        <v>1247</v>
      </c>
      <c r="C303" s="1">
        <v>8</v>
      </c>
      <c r="D303" s="6">
        <v>4.6875E-2</v>
      </c>
      <c r="E303" s="3" t="s">
        <v>18</v>
      </c>
      <c r="F303">
        <f t="shared" si="12"/>
        <v>37.352999999999994</v>
      </c>
      <c r="G303" t="s">
        <v>1183</v>
      </c>
    </row>
    <row r="304" spans="2:7" x14ac:dyDescent="0.15">
      <c r="B304" s="4" t="s">
        <v>1248</v>
      </c>
      <c r="C304" s="1">
        <v>9</v>
      </c>
      <c r="D304" s="6">
        <v>4.704861111111111E-2</v>
      </c>
      <c r="E304" s="3" t="s">
        <v>293</v>
      </c>
      <c r="F304">
        <f t="shared" si="12"/>
        <v>37.114999999999995</v>
      </c>
      <c r="G304" t="s">
        <v>1183</v>
      </c>
    </row>
    <row r="305" spans="2:7" x14ac:dyDescent="0.15">
      <c r="B305" s="4" t="s">
        <v>1249</v>
      </c>
      <c r="C305" s="1"/>
      <c r="D305" s="3" t="s">
        <v>22</v>
      </c>
      <c r="E305" s="3"/>
      <c r="F305">
        <v>0</v>
      </c>
      <c r="G305" t="s">
        <v>1183</v>
      </c>
    </row>
    <row r="306" spans="2:7" x14ac:dyDescent="0.15">
      <c r="B306" s="4" t="s">
        <v>1250</v>
      </c>
      <c r="C306" s="1"/>
      <c r="D306" s="3" t="s">
        <v>22</v>
      </c>
      <c r="E306" s="3" t="s">
        <v>38</v>
      </c>
      <c r="F306">
        <v>0</v>
      </c>
      <c r="G306" t="s">
        <v>1183</v>
      </c>
    </row>
    <row r="307" spans="2:7" x14ac:dyDescent="0.15">
      <c r="B307" s="4" t="s">
        <v>126</v>
      </c>
      <c r="C307" s="1"/>
      <c r="D307" s="3" t="s">
        <v>22</v>
      </c>
      <c r="E307" s="3" t="s">
        <v>37</v>
      </c>
      <c r="F307">
        <v>0</v>
      </c>
      <c r="G307" t="s">
        <v>1183</v>
      </c>
    </row>
    <row r="308" spans="2:7" x14ac:dyDescent="0.15">
      <c r="B308" s="4" t="s">
        <v>1251</v>
      </c>
      <c r="C308" s="1">
        <v>1</v>
      </c>
      <c r="D308" s="6">
        <v>2.614583333333333E-2</v>
      </c>
      <c r="E308" s="3" t="s">
        <v>1170</v>
      </c>
      <c r="F308">
        <f t="shared" ref="F308:F319" si="13">ROUNDUP((VLOOKUP(G308,$K$5:$N$15,2,FALSE)-D308)*10/VLOOKUP(G308,$K$5:$N$15,3,FALSE)+50,3)</f>
        <v>65.344999999999999</v>
      </c>
      <c r="G308" t="s">
        <v>1186</v>
      </c>
    </row>
    <row r="309" spans="2:7" x14ac:dyDescent="0.15">
      <c r="B309" s="4" t="s">
        <v>1252</v>
      </c>
      <c r="C309" s="1">
        <v>2</v>
      </c>
      <c r="D309" s="6">
        <v>2.7118055555555552E-2</v>
      </c>
      <c r="E309" s="3" t="s">
        <v>38</v>
      </c>
      <c r="F309">
        <f t="shared" si="13"/>
        <v>63.415999999999997</v>
      </c>
      <c r="G309" t="s">
        <v>1186</v>
      </c>
    </row>
    <row r="310" spans="2:7" x14ac:dyDescent="0.15">
      <c r="B310" s="4" t="s">
        <v>103</v>
      </c>
      <c r="C310" s="1">
        <v>3</v>
      </c>
      <c r="D310" s="6">
        <v>2.9189814814814811E-2</v>
      </c>
      <c r="E310" s="3" t="s">
        <v>37</v>
      </c>
      <c r="F310">
        <f t="shared" si="13"/>
        <v>59.305</v>
      </c>
      <c r="G310" t="s">
        <v>1185</v>
      </c>
    </row>
    <row r="311" spans="2:7" x14ac:dyDescent="0.15">
      <c r="B311" s="4" t="s">
        <v>97</v>
      </c>
      <c r="C311" s="1">
        <v>4</v>
      </c>
      <c r="D311" s="6">
        <v>3.1122685185185187E-2</v>
      </c>
      <c r="E311" s="3" t="s">
        <v>37</v>
      </c>
      <c r="F311">
        <f t="shared" si="13"/>
        <v>55.47</v>
      </c>
      <c r="G311" t="s">
        <v>1185</v>
      </c>
    </row>
    <row r="312" spans="2:7" x14ac:dyDescent="0.15">
      <c r="B312" s="4" t="s">
        <v>1073</v>
      </c>
      <c r="C312" s="1">
        <v>5</v>
      </c>
      <c r="D312" s="6">
        <v>3.142361111111111E-2</v>
      </c>
      <c r="E312" s="3" t="s">
        <v>37</v>
      </c>
      <c r="F312">
        <f t="shared" si="13"/>
        <v>54.872999999999998</v>
      </c>
      <c r="G312" t="s">
        <v>1185</v>
      </c>
    </row>
    <row r="313" spans="2:7" x14ac:dyDescent="0.15">
      <c r="B313" s="4" t="s">
        <v>1069</v>
      </c>
      <c r="C313" s="1">
        <v>6</v>
      </c>
      <c r="D313" s="6">
        <v>3.3530092592592591E-2</v>
      </c>
      <c r="E313" s="3" t="s">
        <v>38</v>
      </c>
      <c r="F313">
        <f t="shared" si="13"/>
        <v>50.692999999999998</v>
      </c>
      <c r="G313" t="s">
        <v>1185</v>
      </c>
    </row>
    <row r="314" spans="2:7" x14ac:dyDescent="0.15">
      <c r="B314" s="4" t="s">
        <v>1253</v>
      </c>
      <c r="C314" s="1">
        <v>7</v>
      </c>
      <c r="D314" s="6">
        <v>3.408564814814815E-2</v>
      </c>
      <c r="E314" s="3" t="s">
        <v>239</v>
      </c>
      <c r="F314">
        <f t="shared" si="13"/>
        <v>49.591000000000001</v>
      </c>
      <c r="G314" t="s">
        <v>1185</v>
      </c>
    </row>
    <row r="315" spans="2:7" x14ac:dyDescent="0.15">
      <c r="B315" s="4" t="s">
        <v>84</v>
      </c>
      <c r="C315" s="1">
        <v>8</v>
      </c>
      <c r="D315" s="6">
        <v>3.5034722222222224E-2</v>
      </c>
      <c r="E315" s="3" t="s">
        <v>38</v>
      </c>
      <c r="F315">
        <f t="shared" si="13"/>
        <v>47.707999999999998</v>
      </c>
      <c r="G315" t="s">
        <v>1185</v>
      </c>
    </row>
    <row r="316" spans="2:7" x14ac:dyDescent="0.15">
      <c r="B316" s="4" t="s">
        <v>107</v>
      </c>
      <c r="C316" s="1">
        <v>9</v>
      </c>
      <c r="D316" s="6">
        <v>3.6273148148148145E-2</v>
      </c>
      <c r="E316" s="3" t="s">
        <v>38</v>
      </c>
      <c r="F316">
        <f t="shared" si="13"/>
        <v>45.250999999999998</v>
      </c>
      <c r="G316" t="s">
        <v>1185</v>
      </c>
    </row>
    <row r="317" spans="2:7" x14ac:dyDescent="0.15">
      <c r="B317" s="4" t="s">
        <v>120</v>
      </c>
      <c r="C317" s="1">
        <v>10</v>
      </c>
      <c r="D317" s="6">
        <v>3.9409722222222221E-2</v>
      </c>
      <c r="E317" s="3" t="s">
        <v>37</v>
      </c>
      <c r="F317">
        <f t="shared" si="13"/>
        <v>39.027000000000001</v>
      </c>
      <c r="G317" t="s">
        <v>1185</v>
      </c>
    </row>
    <row r="318" spans="2:7" x14ac:dyDescent="0.15">
      <c r="B318" s="4" t="s">
        <v>1254</v>
      </c>
      <c r="C318" s="1">
        <v>11</v>
      </c>
      <c r="D318" s="6">
        <v>3.982638888888889E-2</v>
      </c>
      <c r="E318" s="3" t="s">
        <v>1170</v>
      </c>
      <c r="F318">
        <f t="shared" si="13"/>
        <v>38.199999999999996</v>
      </c>
      <c r="G318" t="s">
        <v>1185</v>
      </c>
    </row>
    <row r="319" spans="2:7" x14ac:dyDescent="0.15">
      <c r="B319" s="4" t="s">
        <v>1255</v>
      </c>
      <c r="C319" s="1">
        <v>12</v>
      </c>
      <c r="D319" s="6">
        <v>4.3391203703703703E-2</v>
      </c>
      <c r="E319" s="3" t="s">
        <v>1170</v>
      </c>
      <c r="F319">
        <f t="shared" si="13"/>
        <v>31.127000000000002</v>
      </c>
      <c r="G319" t="s">
        <v>1185</v>
      </c>
    </row>
    <row r="320" spans="2:7" ht="27" x14ac:dyDescent="0.15">
      <c r="B320" s="4" t="s">
        <v>1256</v>
      </c>
      <c r="C320" s="1"/>
      <c r="D320" s="3" t="s">
        <v>22</v>
      </c>
      <c r="E320" s="3" t="s">
        <v>1166</v>
      </c>
      <c r="F320">
        <v>0</v>
      </c>
      <c r="G320" t="s">
        <v>1185</v>
      </c>
    </row>
    <row r="321" spans="2:7" x14ac:dyDescent="0.15">
      <c r="B321" s="4" t="s">
        <v>110</v>
      </c>
      <c r="C321" s="1"/>
      <c r="D321" s="3" t="s">
        <v>22</v>
      </c>
      <c r="E321" s="3" t="s">
        <v>38</v>
      </c>
      <c r="F321">
        <v>0</v>
      </c>
      <c r="G321" t="s">
        <v>1185</v>
      </c>
    </row>
    <row r="322" spans="2:7" x14ac:dyDescent="0.15">
      <c r="B322" s="4" t="s">
        <v>121</v>
      </c>
      <c r="C322" s="1"/>
      <c r="D322" s="3" t="s">
        <v>22</v>
      </c>
      <c r="E322" s="3" t="s">
        <v>37</v>
      </c>
      <c r="F322">
        <v>0</v>
      </c>
      <c r="G322" t="s">
        <v>1185</v>
      </c>
    </row>
    <row r="323" spans="2:7" x14ac:dyDescent="0.15">
      <c r="B323" s="4" t="s">
        <v>114</v>
      </c>
      <c r="C323" s="1"/>
      <c r="D323" s="3" t="s">
        <v>22</v>
      </c>
      <c r="E323" s="3" t="s">
        <v>37</v>
      </c>
      <c r="F323">
        <v>0</v>
      </c>
      <c r="G323" t="s">
        <v>1185</v>
      </c>
    </row>
  </sheetData>
  <phoneticPr fontId="3"/>
  <hyperlinks>
    <hyperlink ref="B4" r:id="rId1" display="https://mulka2.com/lapcenter/lapcombat2/runner.jsp?event=4894&amp;file=1&amp;runner=0"/>
    <hyperlink ref="B5" r:id="rId2" display="https://mulka2.com/lapcenter/lapcombat2/runner.jsp?event=4894&amp;file=1&amp;runner=1"/>
    <hyperlink ref="B6" r:id="rId3" display="https://mulka2.com/lapcenter/lapcombat2/runner.jsp?event=4894&amp;file=1&amp;runner=2"/>
    <hyperlink ref="B7" r:id="rId4" display="https://mulka2.com/lapcenter/lapcombat2/runner.jsp?event=4894&amp;file=1&amp;runner=3"/>
    <hyperlink ref="B8" r:id="rId5" display="https://mulka2.com/lapcenter/lapcombat2/runner.jsp?event=4894&amp;file=1&amp;runner=4"/>
    <hyperlink ref="B9" r:id="rId6" display="https://mulka2.com/lapcenter/lapcombat2/runner.jsp?event=4894&amp;file=1&amp;runner=5"/>
    <hyperlink ref="B10" r:id="rId7" display="https://mulka2.com/lapcenter/lapcombat2/runner.jsp?event=4894&amp;file=1&amp;runner=6"/>
    <hyperlink ref="B11" r:id="rId8" display="https://mulka2.com/lapcenter/lapcombat2/runner.jsp?event=4894&amp;file=1&amp;runner=7"/>
    <hyperlink ref="B12" r:id="rId9" display="https://mulka2.com/lapcenter/lapcombat2/runner.jsp?event=4894&amp;file=1&amp;runner=8"/>
    <hyperlink ref="B13" r:id="rId10" display="https://mulka2.com/lapcenter/lapcombat2/runner.jsp?event=4894&amp;file=1&amp;runner=9"/>
    <hyperlink ref="B14" r:id="rId11" display="https://mulka2.com/lapcenter/lapcombat2/runner.jsp?event=4894&amp;file=1&amp;runner=10"/>
    <hyperlink ref="B15" r:id="rId12" display="https://mulka2.com/lapcenter/lapcombat2/runner.jsp?event=4894&amp;file=1&amp;runner=11"/>
    <hyperlink ref="B16" r:id="rId13" display="https://mulka2.com/lapcenter/lapcombat2/runner.jsp?event=4894&amp;file=1&amp;runner=12"/>
    <hyperlink ref="B17" r:id="rId14" display="https://mulka2.com/lapcenter/lapcombat2/runner.jsp?event=4894&amp;file=1&amp;runner=13"/>
    <hyperlink ref="B18" r:id="rId15" display="https://mulka2.com/lapcenter/lapcombat2/runner.jsp?event=4894&amp;file=1&amp;runner=14"/>
    <hyperlink ref="B19" r:id="rId16" display="https://mulka2.com/lapcenter/lapcombat2/runner.jsp?event=4894&amp;file=1&amp;runner=15"/>
    <hyperlink ref="B20" r:id="rId17" display="https://mulka2.com/lapcenter/lapcombat2/runner.jsp?event=4894&amp;file=1&amp;runner=16"/>
    <hyperlink ref="B21" r:id="rId18" display="https://mulka2.com/lapcenter/lapcombat2/runner.jsp?event=4894&amp;file=1&amp;runner=17"/>
    <hyperlink ref="B22" r:id="rId19" display="https://mulka2.com/lapcenter/lapcombat2/runner.jsp?event=4894&amp;file=1&amp;runner=18"/>
    <hyperlink ref="B23" r:id="rId20" display="https://mulka2.com/lapcenter/lapcombat2/runner.jsp?event=4894&amp;file=1&amp;runner=19"/>
    <hyperlink ref="B24" r:id="rId21" display="https://mulka2.com/lapcenter/lapcombat2/runner.jsp?event=4894&amp;file=1&amp;runner=20"/>
    <hyperlink ref="B25" r:id="rId22" display="https://mulka2.com/lapcenter/lapcombat2/runner.jsp?event=4894&amp;file=1&amp;runner=21"/>
    <hyperlink ref="B26" r:id="rId23" display="https://mulka2.com/lapcenter/lapcombat2/runner.jsp?event=4894&amp;file=1&amp;runner=22"/>
    <hyperlink ref="B27" r:id="rId24" display="https://mulka2.com/lapcenter/lapcombat2/runner.jsp?event=4894&amp;file=1&amp;runner=23"/>
    <hyperlink ref="B28" r:id="rId25" display="https://mulka2.com/lapcenter/lapcombat2/runner.jsp?event=4894&amp;file=1&amp;runner=24"/>
    <hyperlink ref="B29" r:id="rId26" display="https://mulka2.com/lapcenter/lapcombat2/runner.jsp?event=4894&amp;file=1&amp;runner=25"/>
    <hyperlink ref="B30" r:id="rId27" display="https://mulka2.com/lapcenter/lapcombat2/runner.jsp?event=4894&amp;file=1&amp;runner=26"/>
    <hyperlink ref="B31" r:id="rId28" display="https://mulka2.com/lapcenter/lapcombat2/runner.jsp?event=4894&amp;file=1&amp;runner=27"/>
    <hyperlink ref="B32" r:id="rId29" display="https://mulka2.com/lapcenter/lapcombat2/runner.jsp?event=4894&amp;file=1&amp;runner=28"/>
    <hyperlink ref="B33" r:id="rId30" display="https://mulka2.com/lapcenter/lapcombat2/runner.jsp?event=4894&amp;file=1&amp;runner=29"/>
    <hyperlink ref="B34" r:id="rId31" display="https://mulka2.com/lapcenter/lapcombat2/runner.jsp?event=4894&amp;file=1&amp;runner=30"/>
    <hyperlink ref="B35" r:id="rId32" display="https://mulka2.com/lapcenter/lapcombat2/runner.jsp?event=4894&amp;file=1&amp;runner=31"/>
    <hyperlink ref="B36" r:id="rId33" display="https://mulka2.com/lapcenter/lapcombat2/runner.jsp?event=4894&amp;file=1&amp;runner=32"/>
    <hyperlink ref="B37" r:id="rId34" display="https://mulka2.com/lapcenter/lapcombat2/runner.jsp?event=4894&amp;file=1&amp;runner=33"/>
    <hyperlink ref="B38" r:id="rId35" display="https://mulka2.com/lapcenter/lapcombat2/runner.jsp?event=4894&amp;file=1&amp;runner=34"/>
    <hyperlink ref="B39" r:id="rId36" display="https://mulka2.com/lapcenter/lapcombat2/runner.jsp?event=4894&amp;file=1&amp;runner=35"/>
    <hyperlink ref="B40" r:id="rId37" display="https://mulka2.com/lapcenter/lapcombat2/runner.jsp?event=4894&amp;file=1&amp;runner=36"/>
    <hyperlink ref="B41" r:id="rId38" display="https://mulka2.com/lapcenter/lapcombat2/runner.jsp?event=4894&amp;file=1&amp;runner=39"/>
    <hyperlink ref="B42" r:id="rId39" display="https://mulka2.com/lapcenter/lapcombat2/runner.jsp?event=4894&amp;file=1&amp;runner=40"/>
    <hyperlink ref="B43" r:id="rId40" display="https://mulka2.com/lapcenter/lapcombat2/runner.jsp?event=4894&amp;file=1&amp;runner=38"/>
    <hyperlink ref="B44" r:id="rId41" display="https://mulka2.com/lapcenter/lapcombat2/runner.jsp?event=4894&amp;file=1&amp;runner=41"/>
    <hyperlink ref="B45" r:id="rId42" display="https://mulka2.com/lapcenter/lapcombat2/runner.jsp?event=4894&amp;file=1&amp;runner=37"/>
    <hyperlink ref="B46" r:id="rId43" display="https://mulka2.com/lapcenter/lapcombat2/runner.jsp?event=4894&amp;file=1&amp;runner=63"/>
    <hyperlink ref="B47" r:id="rId44" display="https://mulka2.com/lapcenter/lapcombat2/runner.jsp?event=4894&amp;file=1&amp;runner=64"/>
    <hyperlink ref="B48" r:id="rId45" display="https://mulka2.com/lapcenter/lapcombat2/runner.jsp?event=4894&amp;file=1&amp;runner=65"/>
    <hyperlink ref="B49" r:id="rId46" display="https://mulka2.com/lapcenter/lapcombat2/runner.jsp?event=4894&amp;file=1&amp;runner=66"/>
    <hyperlink ref="B50" r:id="rId47" display="https://mulka2.com/lapcenter/lapcombat2/runner.jsp?event=4894&amp;file=1&amp;runner=67"/>
    <hyperlink ref="B51" r:id="rId48" display="https://mulka2.com/lapcenter/lapcombat2/runner.jsp?event=4894&amp;file=1&amp;runner=68"/>
    <hyperlink ref="B52" r:id="rId49" display="https://mulka2.com/lapcenter/lapcombat2/runner.jsp?event=4894&amp;file=1&amp;runner=69"/>
    <hyperlink ref="B53" r:id="rId50" display="https://mulka2.com/lapcenter/lapcombat2/runner.jsp?event=4894&amp;file=1&amp;runner=70"/>
    <hyperlink ref="B54" r:id="rId51" display="https://mulka2.com/lapcenter/lapcombat2/runner.jsp?event=4894&amp;file=1&amp;runner=71"/>
    <hyperlink ref="B55" r:id="rId52" display="https://mulka2.com/lapcenter/lapcombat2/runner.jsp?event=4894&amp;file=1&amp;runner=72"/>
    <hyperlink ref="B56" r:id="rId53" display="https://mulka2.com/lapcenter/lapcombat2/runner.jsp?event=4894&amp;file=1&amp;runner=73"/>
    <hyperlink ref="B57" r:id="rId54" display="https://mulka2.com/lapcenter/lapcombat2/runner.jsp?event=4894&amp;file=1&amp;runner=74"/>
    <hyperlink ref="B58" r:id="rId55" display="https://mulka2.com/lapcenter/lapcombat2/runner.jsp?event=4894&amp;file=1&amp;runner=75"/>
    <hyperlink ref="B59" r:id="rId56" display="https://mulka2.com/lapcenter/lapcombat2/runner.jsp?event=4894&amp;file=1&amp;runner=76"/>
    <hyperlink ref="B60" r:id="rId57" display="https://mulka2.com/lapcenter/lapcombat2/runner.jsp?event=4894&amp;file=1&amp;runner=77"/>
    <hyperlink ref="B61" r:id="rId58" display="https://mulka2.com/lapcenter/lapcombat2/runner.jsp?event=4894&amp;file=1&amp;runner=78"/>
    <hyperlink ref="B62" r:id="rId59" display="https://mulka2.com/lapcenter/lapcombat2/runner.jsp?event=4894&amp;file=1&amp;runner=79"/>
    <hyperlink ref="B63" r:id="rId60" display="https://mulka2.com/lapcenter/lapcombat2/runner.jsp?event=4894&amp;file=1&amp;runner=80"/>
    <hyperlink ref="B64" r:id="rId61" display="https://mulka2.com/lapcenter/lapcombat2/runner.jsp?event=4894&amp;file=1&amp;runner=81"/>
    <hyperlink ref="B65" r:id="rId62" display="https://mulka2.com/lapcenter/lapcombat2/runner.jsp?event=4894&amp;file=1&amp;runner=82"/>
    <hyperlink ref="B66" r:id="rId63" display="https://mulka2.com/lapcenter/lapcombat2/runner.jsp?event=4894&amp;file=1&amp;runner=86"/>
    <hyperlink ref="B67" r:id="rId64" display="https://mulka2.com/lapcenter/lapcombat2/runner.jsp?event=4894&amp;file=1&amp;runner=83"/>
    <hyperlink ref="B68" r:id="rId65" display="https://mulka2.com/lapcenter/lapcombat2/runner.jsp?event=4894&amp;file=1&amp;runner=85"/>
    <hyperlink ref="B69" r:id="rId66" display="https://mulka2.com/lapcenter/lapcombat2/runner.jsp?event=4894&amp;file=1&amp;runner=84"/>
    <hyperlink ref="B70" r:id="rId67" display="https://mulka2.com/lapcenter/lapcombat2/runner.jsp?event=4894&amp;file=1&amp;runner=96"/>
    <hyperlink ref="B71" r:id="rId68" display="https://mulka2.com/lapcenter/lapcombat2/runner.jsp?event=4894&amp;file=1&amp;runner=97"/>
    <hyperlink ref="B72" r:id="rId69" display="https://mulka2.com/lapcenter/lapcombat2/runner.jsp?event=4894&amp;file=1&amp;runner=98"/>
    <hyperlink ref="B73" r:id="rId70" display="https://mulka2.com/lapcenter/lapcombat2/runner.jsp?event=4894&amp;file=1&amp;runner=99"/>
    <hyperlink ref="B74" r:id="rId71" display="https://mulka2.com/lapcenter/lapcombat2/runner.jsp?event=4894&amp;file=1&amp;runner=100"/>
    <hyperlink ref="B75" r:id="rId72" display="https://mulka2.com/lapcenter/lapcombat2/runner.jsp?event=4894&amp;file=1&amp;runner=101"/>
    <hyperlink ref="B76" r:id="rId73" display="https://mulka2.com/lapcenter/lapcombat2/runner.jsp?event=4894&amp;file=1&amp;runner=102"/>
    <hyperlink ref="B77" r:id="rId74" display="https://mulka2.com/lapcenter/lapcombat2/runner.jsp?event=4894&amp;file=1&amp;runner=103"/>
    <hyperlink ref="B78" r:id="rId75" display="https://mulka2.com/lapcenter/lapcombat2/runner.jsp?event=4894&amp;file=1&amp;runner=104"/>
    <hyperlink ref="B79" r:id="rId76" display="https://mulka2.com/lapcenter/lapcombat2/runner.jsp?event=4894&amp;file=1&amp;runner=105"/>
    <hyperlink ref="B80" r:id="rId77" display="https://mulka2.com/lapcenter/lapcombat2/runner.jsp?event=4894&amp;file=1&amp;runner=106"/>
    <hyperlink ref="B81" r:id="rId78" display="https://mulka2.com/lapcenter/lapcombat2/runner.jsp?event=4894&amp;file=1&amp;runner=107"/>
    <hyperlink ref="B82" r:id="rId79" display="https://mulka2.com/lapcenter/lapcombat2/runner.jsp?event=4894&amp;file=1&amp;runner=108"/>
    <hyperlink ref="B83" r:id="rId80" display="https://mulka2.com/lapcenter/lapcombat2/runner.jsp?event=4894&amp;file=1&amp;runner=109"/>
    <hyperlink ref="B84" r:id="rId81" display="https://mulka2.com/lapcenter/lapcombat2/runner.jsp?event=4894&amp;file=1&amp;runner=110"/>
    <hyperlink ref="B85" r:id="rId82" display="https://mulka2.com/lapcenter/lapcombat2/runner.jsp?event=4894&amp;file=1&amp;runner=111"/>
    <hyperlink ref="B86" r:id="rId83" display="https://mulka2.com/lapcenter/lapcombat2/runner.jsp?event=4894&amp;file=1&amp;runner=112"/>
    <hyperlink ref="B87" r:id="rId84" display="https://mulka2.com/lapcenter/lapcombat2/runner.jsp?event=4894&amp;file=1&amp;runner=113"/>
    <hyperlink ref="B88" r:id="rId85" display="https://mulka2.com/lapcenter/lapcombat2/runner.jsp?event=4894&amp;file=1&amp;runner=114"/>
    <hyperlink ref="B89" r:id="rId86" display="https://mulka2.com/lapcenter/lapcombat2/runner.jsp?event=4894&amp;file=1&amp;runner=115"/>
    <hyperlink ref="B90" r:id="rId87" display="https://mulka2.com/lapcenter/lapcombat2/runner.jsp?event=4894&amp;file=1&amp;runner=116"/>
    <hyperlink ref="B91" r:id="rId88" display="https://mulka2.com/lapcenter/lapcombat2/runner.jsp?event=4894&amp;file=1&amp;runner=117"/>
    <hyperlink ref="B92" r:id="rId89" display="https://mulka2.com/lapcenter/lapcombat2/runner.jsp?event=4894&amp;file=1&amp;runner=118"/>
    <hyperlink ref="B93" r:id="rId90" display="https://mulka2.com/lapcenter/lapcombat2/runner.jsp?event=4894&amp;file=1&amp;runner=119"/>
    <hyperlink ref="B94" r:id="rId91" display="https://mulka2.com/lapcenter/lapcombat2/runner.jsp?event=4894&amp;file=1&amp;runner=120"/>
    <hyperlink ref="B95" r:id="rId92" display="https://mulka2.com/lapcenter/lapcombat2/runner.jsp?event=4894&amp;file=1&amp;runner=121"/>
    <hyperlink ref="B96" r:id="rId93" display="https://mulka2.com/lapcenter/lapcombat2/runner.jsp?event=4894&amp;file=1&amp;runner=122"/>
    <hyperlink ref="B97" r:id="rId94" display="https://mulka2.com/lapcenter/lapcombat2/runner.jsp?event=4894&amp;file=1&amp;runner=123"/>
    <hyperlink ref="B98" r:id="rId95" display="https://mulka2.com/lapcenter/lapcombat2/runner.jsp?event=4894&amp;file=1&amp;runner=124"/>
    <hyperlink ref="B99" r:id="rId96" display="https://mulka2.com/lapcenter/lapcombat2/runner.jsp?event=4894&amp;file=1&amp;runner=125"/>
    <hyperlink ref="B100" r:id="rId97" display="https://mulka2.com/lapcenter/lapcombat2/runner.jsp?event=4894&amp;file=1&amp;runner=126"/>
    <hyperlink ref="B101" r:id="rId98" display="https://mulka2.com/lapcenter/lapcombat2/runner.jsp?event=4894&amp;file=1&amp;runner=127"/>
    <hyperlink ref="B102" r:id="rId99" display="https://mulka2.com/lapcenter/lapcombat2/runner.jsp?event=4894&amp;file=1&amp;runner=128"/>
    <hyperlink ref="B103" r:id="rId100" display="https://mulka2.com/lapcenter/lapcombat2/runner.jsp?event=4894&amp;file=1&amp;runner=129"/>
    <hyperlink ref="B104" r:id="rId101" display="https://mulka2.com/lapcenter/lapcombat2/runner.jsp?event=4894&amp;file=1&amp;runner=130"/>
    <hyperlink ref="B105" r:id="rId102" display="https://mulka2.com/lapcenter/lapcombat2/runner.jsp?event=4894&amp;file=1&amp;runner=131"/>
    <hyperlink ref="B106" r:id="rId103" display="https://mulka2.com/lapcenter/lapcombat2/runner.jsp?event=4894&amp;file=1&amp;runner=132"/>
    <hyperlink ref="B107" r:id="rId104" display="https://mulka2.com/lapcenter/lapcombat2/runner.jsp?event=4894&amp;file=1&amp;runner=133"/>
    <hyperlink ref="B108" r:id="rId105" display="https://mulka2.com/lapcenter/lapcombat2/runner.jsp?event=4894&amp;file=1&amp;runner=134"/>
    <hyperlink ref="B109" r:id="rId106" display="https://mulka2.com/lapcenter/lapcombat2/runner.jsp?event=4894&amp;file=1&amp;runner=135"/>
    <hyperlink ref="B110" r:id="rId107" display="https://mulka2.com/lapcenter/lapcombat2/runner.jsp?event=4894&amp;file=1&amp;runner=136"/>
    <hyperlink ref="B111" r:id="rId108" display="https://mulka2.com/lapcenter/lapcombat2/runner.jsp?event=4894&amp;file=1&amp;runner=137"/>
    <hyperlink ref="B112" r:id="rId109" display="https://mulka2.com/lapcenter/lapcombat2/runner.jsp?event=4894&amp;file=1&amp;runner=138"/>
    <hyperlink ref="B113" r:id="rId110" display="https://mulka2.com/lapcenter/lapcombat2/runner.jsp?event=4894&amp;file=1&amp;runner=139"/>
    <hyperlink ref="B114" r:id="rId111" display="https://mulka2.com/lapcenter/lapcombat2/runner.jsp?event=4894&amp;file=1&amp;runner=140"/>
    <hyperlink ref="B115" r:id="rId112" display="https://mulka2.com/lapcenter/lapcombat2/runner.jsp?event=4894&amp;file=1&amp;runner=141"/>
    <hyperlink ref="B116" r:id="rId113" display="https://mulka2.com/lapcenter/lapcombat2/runner.jsp?event=4894&amp;file=1&amp;runner=142"/>
    <hyperlink ref="B117" r:id="rId114" display="https://mulka2.com/lapcenter/lapcombat2/runner.jsp?event=4894&amp;file=1&amp;runner=143"/>
    <hyperlink ref="B118" r:id="rId115" display="https://mulka2.com/lapcenter/lapcombat2/runner.jsp?event=4894&amp;file=1&amp;runner=144"/>
    <hyperlink ref="B119" r:id="rId116" display="https://mulka2.com/lapcenter/lapcombat2/runner.jsp?event=4894&amp;file=1&amp;runner=145"/>
    <hyperlink ref="B120" r:id="rId117" display="https://mulka2.com/lapcenter/lapcombat2/runner.jsp?event=4894&amp;file=1&amp;runner=146"/>
    <hyperlink ref="B121" r:id="rId118" display="https://mulka2.com/lapcenter/lapcombat2/runner.jsp?event=4894&amp;file=1&amp;runner=147"/>
    <hyperlink ref="B122" r:id="rId119" display="https://mulka2.com/lapcenter/lapcombat2/runner.jsp?event=4894&amp;file=1&amp;runner=149"/>
    <hyperlink ref="B123" r:id="rId120" display="https://mulka2.com/lapcenter/lapcombat2/runner.jsp?event=4894&amp;file=1&amp;runner=148"/>
    <hyperlink ref="B124" r:id="rId121" display="https://mulka2.com/lapcenter/lapcombat2/runner.jsp?event=4894&amp;file=1&amp;runner=150"/>
    <hyperlink ref="B125" r:id="rId122" display="https://mulka2.com/lapcenter/lapcombat2/runner.jsp?event=4894&amp;file=1&amp;runner=151"/>
    <hyperlink ref="B126" r:id="rId123" display="https://mulka2.com/lapcenter/lapcombat2/runner.jsp?event=4894&amp;file=1&amp;runner=152"/>
    <hyperlink ref="B127" r:id="rId124" display="https://mulka2.com/lapcenter/lapcombat2/runner.jsp?event=4894&amp;file=1&amp;runner=153"/>
    <hyperlink ref="B128" r:id="rId125" display="https://mulka2.com/lapcenter/lapcombat2/runner.jsp?event=4894&amp;file=1&amp;runner=154"/>
    <hyperlink ref="B129" r:id="rId126" display="https://mulka2.com/lapcenter/lapcombat2/runner.jsp?event=4894&amp;file=1&amp;runner=155"/>
    <hyperlink ref="B130" r:id="rId127" display="https://mulka2.com/lapcenter/lapcombat2/runner.jsp?event=4894&amp;file=1&amp;runner=156"/>
    <hyperlink ref="B131" r:id="rId128" display="https://mulka2.com/lapcenter/lapcombat2/runner.jsp?event=4894&amp;file=1&amp;runner=157"/>
    <hyperlink ref="B132" r:id="rId129" display="https://mulka2.com/lapcenter/lapcombat2/runner.jsp?event=4894&amp;file=1&amp;runner=158"/>
    <hyperlink ref="B133" r:id="rId130" display="https://mulka2.com/lapcenter/lapcombat2/runner.jsp?event=4894&amp;file=1&amp;runner=159"/>
    <hyperlink ref="B134" r:id="rId131" display="https://mulka2.com/lapcenter/lapcombat2/runner.jsp?event=4894&amp;file=1&amp;runner=160"/>
    <hyperlink ref="B135" r:id="rId132" display="https://mulka2.com/lapcenter/lapcombat2/runner.jsp?event=4894&amp;file=1&amp;runner=161"/>
    <hyperlink ref="B136" r:id="rId133" display="https://mulka2.com/lapcenter/lapcombat2/runner.jsp?event=4894&amp;file=1&amp;runner=162"/>
    <hyperlink ref="B137" r:id="rId134" display="https://mulka2.com/lapcenter/lapcombat2/runner.jsp?event=4894&amp;file=1&amp;runner=163"/>
    <hyperlink ref="B138" r:id="rId135" display="https://mulka2.com/lapcenter/lapcombat2/runner.jsp?event=4894&amp;file=1&amp;runner=164"/>
    <hyperlink ref="B139" r:id="rId136" display="https://mulka2.com/lapcenter/lapcombat2/runner.jsp?event=4894&amp;file=1&amp;runner=165"/>
    <hyperlink ref="B140" r:id="rId137" display="https://mulka2.com/lapcenter/lapcombat2/runner.jsp?event=4894&amp;file=1&amp;runner=169"/>
    <hyperlink ref="B141" r:id="rId138" display="https://mulka2.com/lapcenter/lapcombat2/runner.jsp?event=4894&amp;file=1&amp;runner=170"/>
    <hyperlink ref="B142" r:id="rId139" display="https://mulka2.com/lapcenter/lapcombat2/runner.jsp?event=4894&amp;file=1&amp;runner=172"/>
    <hyperlink ref="B143" r:id="rId140" display="https://mulka2.com/lapcenter/lapcombat2/runner.jsp?event=4894&amp;file=1&amp;runner=166"/>
    <hyperlink ref="B144" r:id="rId141" display="https://mulka2.com/lapcenter/lapcombat2/runner.jsp?event=4894&amp;file=1&amp;runner=168"/>
    <hyperlink ref="B145" r:id="rId142" display="https://mulka2.com/lapcenter/lapcombat2/runner.jsp?event=4894&amp;file=1&amp;runner=171"/>
    <hyperlink ref="B146" r:id="rId143" display="https://mulka2.com/lapcenter/lapcombat2/runner.jsp?event=4894&amp;file=1&amp;runner=167"/>
    <hyperlink ref="B147" r:id="rId144" display="https://mulka2.com/lapcenter/lapcombat2/runner.jsp?event=4894&amp;file=1&amp;runner=173"/>
    <hyperlink ref="B148" r:id="rId145" display="https://mulka2.com/lapcenter/lapcombat2/runner.jsp?event=4894&amp;file=1&amp;runner=174"/>
    <hyperlink ref="B149" r:id="rId146" display="https://mulka2.com/lapcenter/lapcombat2/runner.jsp?event=4894&amp;file=1&amp;runner=175"/>
    <hyperlink ref="B150" r:id="rId147" display="https://mulka2.com/lapcenter/lapcombat2/runner.jsp?event=4894&amp;file=1&amp;runner=176"/>
    <hyperlink ref="B151" r:id="rId148" display="https://mulka2.com/lapcenter/lapcombat2/runner.jsp?event=4894&amp;file=1&amp;runner=177"/>
    <hyperlink ref="B152" r:id="rId149" display="https://mulka2.com/lapcenter/lapcombat2/runner.jsp?event=4894&amp;file=1&amp;runner=178"/>
    <hyperlink ref="B153" r:id="rId150" display="https://mulka2.com/lapcenter/lapcombat2/runner.jsp?event=4894&amp;file=1&amp;runner=179"/>
    <hyperlink ref="B154" r:id="rId151" display="https://mulka2.com/lapcenter/lapcombat2/runner.jsp?event=4894&amp;file=1&amp;runner=180"/>
    <hyperlink ref="B155" r:id="rId152" display="https://mulka2.com/lapcenter/lapcombat2/runner.jsp?event=4894&amp;file=1&amp;runner=181"/>
    <hyperlink ref="B156" r:id="rId153" display="https://mulka2.com/lapcenter/lapcombat2/runner.jsp?event=4894&amp;file=1&amp;runner=182"/>
    <hyperlink ref="B157" r:id="rId154" display="https://mulka2.com/lapcenter/lapcombat2/runner.jsp?event=4894&amp;file=1&amp;runner=183"/>
    <hyperlink ref="B158" r:id="rId155" display="https://mulka2.com/lapcenter/lapcombat2/runner.jsp?event=4894&amp;file=1&amp;runner=184"/>
    <hyperlink ref="B159" r:id="rId156" display="https://mulka2.com/lapcenter/lapcombat2/runner.jsp?event=4894&amp;file=1&amp;runner=185"/>
    <hyperlink ref="B160" r:id="rId157" display="https://mulka2.com/lapcenter/lapcombat2/runner.jsp?event=4894&amp;file=1&amp;runner=187"/>
    <hyperlink ref="B161" r:id="rId158" display="https://mulka2.com/lapcenter/lapcombat2/runner.jsp?event=4894&amp;file=1&amp;runner=186"/>
    <hyperlink ref="B162" r:id="rId159" display="https://mulka2.com/lapcenter/lapcombat2/runner.jsp?event=4894&amp;file=1&amp;runner=188"/>
    <hyperlink ref="B163" r:id="rId160" display="https://mulka2.com/lapcenter/lapcombat2/runner.jsp?event=4894&amp;file=1&amp;runner=189"/>
    <hyperlink ref="B164" r:id="rId161" display="https://mulka2.com/lapcenter/lapcombat2/runner.jsp?event=4894&amp;file=1&amp;runner=190"/>
    <hyperlink ref="B165" r:id="rId162" display="https://mulka2.com/lapcenter/lapcombat2/runner.jsp?event=4894&amp;file=1&amp;runner=191"/>
    <hyperlink ref="B166" r:id="rId163" display="https://mulka2.com/lapcenter/lapcombat2/runner.jsp?event=4894&amp;file=1&amp;runner=192"/>
    <hyperlink ref="B167" r:id="rId164" display="https://mulka2.com/lapcenter/lapcombat2/runner.jsp?event=4894&amp;file=1&amp;runner=193"/>
    <hyperlink ref="B168" r:id="rId165" display="https://mulka2.com/lapcenter/lapcombat2/runner.jsp?event=4894&amp;file=1&amp;runner=194"/>
    <hyperlink ref="B169" r:id="rId166" display="https://mulka2.com/lapcenter/lapcombat2/runner.jsp?event=4894&amp;file=1&amp;runner=195"/>
    <hyperlink ref="B170" r:id="rId167" display="https://mulka2.com/lapcenter/lapcombat2/runner.jsp?event=4894&amp;file=1&amp;runner=196"/>
    <hyperlink ref="B171" r:id="rId168" display="https://mulka2.com/lapcenter/lapcombat2/runner.jsp?event=4894&amp;file=1&amp;runner=197"/>
    <hyperlink ref="B172" r:id="rId169" display="https://mulka2.com/lapcenter/lapcombat2/runner.jsp?event=4894&amp;file=1&amp;runner=198"/>
    <hyperlink ref="B173" r:id="rId170" display="https://mulka2.com/lapcenter/lapcombat2/runner.jsp?event=4894&amp;file=1&amp;runner=199"/>
    <hyperlink ref="B174" r:id="rId171" display="https://mulka2.com/lapcenter/lapcombat2/runner.jsp?event=4894&amp;file=1&amp;runner=200"/>
    <hyperlink ref="B175" r:id="rId172" display="https://mulka2.com/lapcenter/lapcombat2/runner.jsp?event=4894&amp;file=1&amp;runner=201"/>
    <hyperlink ref="B176" r:id="rId173" display="https://mulka2.com/lapcenter/lapcombat2/runner.jsp?event=4894&amp;file=1&amp;runner=202"/>
    <hyperlink ref="B177" r:id="rId174" display="https://mulka2.com/lapcenter/lapcombat2/runner.jsp?event=4894&amp;file=1&amp;runner=203"/>
    <hyperlink ref="B178" r:id="rId175" display="https://mulka2.com/lapcenter/lapcombat2/runner.jsp?event=4894&amp;file=1&amp;runner=204"/>
    <hyperlink ref="B179" r:id="rId176" display="https://mulka2.com/lapcenter/lapcombat2/runner.jsp?event=4894&amp;file=1&amp;runner=205"/>
    <hyperlink ref="B180" r:id="rId177" display="https://mulka2.com/lapcenter/lapcombat2/runner.jsp?event=4894&amp;file=1&amp;runner=206"/>
    <hyperlink ref="B181" r:id="rId178" display="https://mulka2.com/lapcenter/lapcombat2/runner.jsp?event=4894&amp;file=1&amp;runner=207"/>
    <hyperlink ref="B182" r:id="rId179" display="https://mulka2.com/lapcenter/lapcombat2/runner.jsp?event=4894&amp;file=1&amp;runner=208"/>
    <hyperlink ref="B183" r:id="rId180" display="https://mulka2.com/lapcenter/lapcombat2/runner.jsp?event=4894&amp;file=1&amp;runner=209"/>
    <hyperlink ref="B184" r:id="rId181" display="https://mulka2.com/lapcenter/lapcombat2/runner.jsp?event=4894&amp;file=1&amp;runner=210"/>
    <hyperlink ref="B185" r:id="rId182" display="https://mulka2.com/lapcenter/lapcombat2/runner.jsp?event=4894&amp;file=1&amp;runner=211"/>
    <hyperlink ref="B186" r:id="rId183" display="https://mulka2.com/lapcenter/lapcombat2/runner.jsp?event=4894&amp;file=1&amp;runner=212"/>
    <hyperlink ref="B187" r:id="rId184" display="https://mulka2.com/lapcenter/lapcombat2/runner.jsp?event=4894&amp;file=1&amp;runner=213"/>
    <hyperlink ref="B188" r:id="rId185" display="https://mulka2.com/lapcenter/lapcombat2/runner.jsp?event=4894&amp;file=1&amp;runner=214"/>
    <hyperlink ref="B189" r:id="rId186" display="https://mulka2.com/lapcenter/lapcombat2/runner.jsp?event=4894&amp;file=1&amp;runner=215"/>
    <hyperlink ref="B190" r:id="rId187" display="https://mulka2.com/lapcenter/lapcombat2/runner.jsp?event=4894&amp;file=1&amp;runner=216"/>
    <hyperlink ref="B191" r:id="rId188" display="https://mulka2.com/lapcenter/lapcombat2/runner.jsp?event=4894&amp;file=1&amp;runner=217"/>
    <hyperlink ref="B192" r:id="rId189" display="https://mulka2.com/lapcenter/lapcombat2/runner.jsp?event=4894&amp;file=1&amp;runner=218"/>
    <hyperlink ref="B193" r:id="rId190" display="https://mulka2.com/lapcenter/lapcombat2/runner.jsp?event=4894&amp;file=1&amp;runner=219"/>
    <hyperlink ref="B194" r:id="rId191" display="https://mulka2.com/lapcenter/lapcombat2/runner.jsp?event=4894&amp;file=1&amp;runner=220"/>
    <hyperlink ref="B195" r:id="rId192" display="https://mulka2.com/lapcenter/lapcombat2/runner.jsp?event=4894&amp;file=1&amp;runner=221"/>
    <hyperlink ref="B196" r:id="rId193" display="https://mulka2.com/lapcenter/lapcombat2/runner.jsp?event=4894&amp;file=1&amp;runner=222"/>
    <hyperlink ref="B197" r:id="rId194" display="https://mulka2.com/lapcenter/lapcombat2/runner.jsp?event=4894&amp;file=1&amp;runner=223"/>
    <hyperlink ref="B198" r:id="rId195" display="https://mulka2.com/lapcenter/lapcombat2/runner.jsp?event=4894&amp;file=1&amp;runner=224"/>
    <hyperlink ref="B199" r:id="rId196" display="https://mulka2.com/lapcenter/lapcombat2/runner.jsp?event=4894&amp;file=1&amp;runner=225"/>
    <hyperlink ref="B200" r:id="rId197" display="https://mulka2.com/lapcenter/lapcombat2/runner.jsp?event=4894&amp;file=1&amp;runner=226"/>
    <hyperlink ref="B201" r:id="rId198" display="https://mulka2.com/lapcenter/lapcombat2/runner.jsp?event=4894&amp;file=1&amp;runner=227"/>
    <hyperlink ref="B202" r:id="rId199" display="https://mulka2.com/lapcenter/lapcombat2/runner.jsp?event=4894&amp;file=1&amp;runner=228"/>
    <hyperlink ref="B203" r:id="rId200" display="https://mulka2.com/lapcenter/lapcombat2/runner.jsp?event=4894&amp;file=1&amp;runner=229"/>
    <hyperlink ref="B204" r:id="rId201" display="https://mulka2.com/lapcenter/lapcombat2/runner.jsp?event=4894&amp;file=1&amp;runner=230"/>
    <hyperlink ref="B205" r:id="rId202" display="https://mulka2.com/lapcenter/lapcombat2/runner.jsp?event=4894&amp;file=1&amp;runner=231"/>
    <hyperlink ref="B206" r:id="rId203" display="https://mulka2.com/lapcenter/lapcombat2/runner.jsp?event=4894&amp;file=1&amp;runner=232"/>
    <hyperlink ref="B207" r:id="rId204" display="https://mulka2.com/lapcenter/lapcombat2/runner.jsp?event=4894&amp;file=1&amp;runner=233"/>
    <hyperlink ref="B208" r:id="rId205" display="https://mulka2.com/lapcenter/lapcombat2/runner.jsp?event=4894&amp;file=1&amp;runner=234"/>
    <hyperlink ref="B209" r:id="rId206" display="https://mulka2.com/lapcenter/lapcombat2/runner.jsp?event=4894&amp;file=1&amp;runner=235"/>
    <hyperlink ref="B210" r:id="rId207" display="https://mulka2.com/lapcenter/lapcombat2/runner.jsp?event=4894&amp;file=1&amp;runner=236"/>
    <hyperlink ref="B211" r:id="rId208" display="https://mulka2.com/lapcenter/lapcombat2/runner.jsp?event=4894&amp;file=1&amp;runner=237"/>
    <hyperlink ref="B212" r:id="rId209" display="https://mulka2.com/lapcenter/lapcombat2/runner.jsp?event=4894&amp;file=1&amp;runner=238"/>
    <hyperlink ref="B213" r:id="rId210" display="https://mulka2.com/lapcenter/lapcombat2/runner.jsp?event=4894&amp;file=1&amp;runner=239"/>
    <hyperlink ref="B214" r:id="rId211" display="https://mulka2.com/lapcenter/lapcombat2/runner.jsp?event=4894&amp;file=1&amp;runner=240"/>
    <hyperlink ref="B215" r:id="rId212" display="https://mulka2.com/lapcenter/lapcombat2/runner.jsp?event=4894&amp;file=1&amp;runner=241"/>
    <hyperlink ref="B216" r:id="rId213" display="https://mulka2.com/lapcenter/lapcombat2/runner.jsp?event=4894&amp;file=1&amp;runner=242"/>
    <hyperlink ref="B217" r:id="rId214" display="https://mulka2.com/lapcenter/lapcombat2/runner.jsp?event=4894&amp;file=1&amp;runner=246"/>
    <hyperlink ref="B218" r:id="rId215" display="https://mulka2.com/lapcenter/lapcombat2/runner.jsp?event=4894&amp;file=1&amp;runner=247"/>
    <hyperlink ref="B219" r:id="rId216" display="https://mulka2.com/lapcenter/lapcombat2/runner.jsp?event=4894&amp;file=1&amp;runner=249"/>
    <hyperlink ref="B220" r:id="rId217" display="https://mulka2.com/lapcenter/lapcombat2/runner.jsp?event=4894&amp;file=1&amp;runner=248"/>
    <hyperlink ref="B221" r:id="rId218" display="https://mulka2.com/lapcenter/lapcombat2/runner.jsp?event=4894&amp;file=1&amp;runner=243"/>
    <hyperlink ref="B222" r:id="rId219" display="https://mulka2.com/lapcenter/lapcombat2/runner.jsp?event=4894&amp;file=1&amp;runner=244"/>
    <hyperlink ref="B223" r:id="rId220" display="https://mulka2.com/lapcenter/lapcombat2/runner.jsp?event=4894&amp;file=1&amp;runner=245"/>
    <hyperlink ref="B280" r:id="rId221" display="https://mulka2.com/lapcenter/lapcombat2/runner.jsp?event=4894&amp;file=1&amp;runner=412"/>
    <hyperlink ref="B279" r:id="rId222" display="https://mulka2.com/lapcenter/lapcombat2/runner.jsp?event=4894&amp;file=1&amp;runner=417"/>
    <hyperlink ref="B278" r:id="rId223" display="https://mulka2.com/lapcenter/lapcombat2/runner.jsp?event=4894&amp;file=1&amp;runner=413"/>
    <hyperlink ref="B277" r:id="rId224" display="https://mulka2.com/lapcenter/lapcombat2/runner.jsp?event=4894&amp;file=1&amp;runner=414"/>
    <hyperlink ref="B276" r:id="rId225" display="https://mulka2.com/lapcenter/lapcombat2/runner.jsp?event=4894&amp;file=1&amp;runner=419"/>
    <hyperlink ref="B275" r:id="rId226" display="https://mulka2.com/lapcenter/lapcombat2/runner.jsp?event=4894&amp;file=1&amp;runner=418"/>
    <hyperlink ref="B274" r:id="rId227" display="https://mulka2.com/lapcenter/lapcombat2/runner.jsp?event=4894&amp;file=1&amp;runner=416"/>
    <hyperlink ref="B273" r:id="rId228" display="https://mulka2.com/lapcenter/lapcombat2/runner.jsp?event=4894&amp;file=1&amp;runner=415"/>
    <hyperlink ref="B272" r:id="rId229" display="https://mulka2.com/lapcenter/lapcombat2/runner.jsp?event=4894&amp;file=1&amp;runner=411"/>
    <hyperlink ref="B271" r:id="rId230" display="https://mulka2.com/lapcenter/lapcombat2/runner.jsp?event=4894&amp;file=1&amp;runner=410"/>
    <hyperlink ref="B270" r:id="rId231" display="https://mulka2.com/lapcenter/lapcombat2/runner.jsp?event=4894&amp;file=1&amp;runner=409"/>
    <hyperlink ref="B269" r:id="rId232" display="https://mulka2.com/lapcenter/lapcombat2/runner.jsp?event=4894&amp;file=1&amp;runner=408"/>
    <hyperlink ref="B268" r:id="rId233" display="https://mulka2.com/lapcenter/lapcombat2/runner.jsp?event=4894&amp;file=1&amp;runner=407"/>
    <hyperlink ref="B267" r:id="rId234" display="https://mulka2.com/lapcenter/lapcombat2/runner.jsp?event=4894&amp;file=1&amp;runner=406"/>
    <hyperlink ref="B266" r:id="rId235" display="https://mulka2.com/lapcenter/lapcombat2/runner.jsp?event=4894&amp;file=1&amp;runner=405"/>
    <hyperlink ref="B265" r:id="rId236" display="https://mulka2.com/lapcenter/lapcombat2/runner.jsp?event=4894&amp;file=1&amp;runner=404"/>
    <hyperlink ref="B264" r:id="rId237" display="https://mulka2.com/lapcenter/lapcombat2/runner.jsp?event=4894&amp;file=1&amp;runner=403"/>
    <hyperlink ref="B263" r:id="rId238" display="https://mulka2.com/lapcenter/lapcombat2/runner.jsp?event=4894&amp;file=1&amp;runner=402"/>
    <hyperlink ref="B262" r:id="rId239" display="https://mulka2.com/lapcenter/lapcombat2/runner.jsp?event=4894&amp;file=1&amp;runner=401"/>
    <hyperlink ref="B261" r:id="rId240" display="https://mulka2.com/lapcenter/lapcombat2/runner.jsp?event=4894&amp;file=1&amp;runner=400"/>
    <hyperlink ref="B260" r:id="rId241" display="https://mulka2.com/lapcenter/lapcombat2/runner.jsp?event=4894&amp;file=1&amp;runner=399"/>
    <hyperlink ref="B259" r:id="rId242" display="https://mulka2.com/lapcenter/lapcombat2/runner.jsp?event=4894&amp;file=1&amp;runner=398"/>
    <hyperlink ref="B258" r:id="rId243" display="https://mulka2.com/lapcenter/lapcombat2/runner.jsp?event=4894&amp;file=1&amp;runner=397"/>
    <hyperlink ref="B257" r:id="rId244" display="https://mulka2.com/lapcenter/lapcombat2/runner.jsp?event=4894&amp;file=1&amp;runner=396"/>
    <hyperlink ref="B256" r:id="rId245" display="https://mulka2.com/lapcenter/lapcombat2/runner.jsp?event=4894&amp;file=1&amp;runner=394"/>
    <hyperlink ref="B255" r:id="rId246" display="https://mulka2.com/lapcenter/lapcombat2/runner.jsp?event=4894&amp;file=1&amp;runner=395"/>
    <hyperlink ref="B254" r:id="rId247" display="https://mulka2.com/lapcenter/lapcombat2/runner.jsp?event=4894&amp;file=1&amp;runner=393"/>
    <hyperlink ref="B253" r:id="rId248" display="https://mulka2.com/lapcenter/lapcombat2/runner.jsp?event=4894&amp;file=1&amp;runner=392"/>
    <hyperlink ref="B252" r:id="rId249" display="https://mulka2.com/lapcenter/lapcombat2/runner.jsp?event=4894&amp;file=1&amp;runner=391"/>
    <hyperlink ref="B251" r:id="rId250" display="https://mulka2.com/lapcenter/lapcombat2/runner.jsp?event=4894&amp;file=1&amp;runner=390"/>
    <hyperlink ref="B250" r:id="rId251" display="https://mulka2.com/lapcenter/lapcombat2/runner.jsp?event=4894&amp;file=1&amp;runner=389"/>
    <hyperlink ref="B249" r:id="rId252" display="https://mulka2.com/lapcenter/lapcombat2/runner.jsp?event=4894&amp;file=1&amp;runner=388"/>
    <hyperlink ref="B248" r:id="rId253" display="https://mulka2.com/lapcenter/lapcombat2/runner.jsp?event=4894&amp;file=1&amp;runner=387"/>
    <hyperlink ref="B247" r:id="rId254" display="https://mulka2.com/lapcenter/lapcombat2/runner.jsp?event=4894&amp;file=1&amp;runner=386"/>
    <hyperlink ref="B246" r:id="rId255" display="https://mulka2.com/lapcenter/lapcombat2/runner.jsp?event=4894&amp;file=1&amp;runner=385"/>
    <hyperlink ref="B245" r:id="rId256" display="https://mulka2.com/lapcenter/lapcombat2/runner.jsp?event=4894&amp;file=1&amp;runner=384"/>
    <hyperlink ref="B244" r:id="rId257" display="https://mulka2.com/lapcenter/lapcombat2/runner.jsp?event=4894&amp;file=1&amp;runner=383"/>
    <hyperlink ref="B243" r:id="rId258" display="https://mulka2.com/lapcenter/lapcombat2/runner.jsp?event=4894&amp;file=1&amp;runner=382"/>
    <hyperlink ref="B242" r:id="rId259" display="https://mulka2.com/lapcenter/lapcombat2/runner.jsp?event=4894&amp;file=1&amp;runner=381"/>
    <hyperlink ref="B241" r:id="rId260" display="https://mulka2.com/lapcenter/lapcombat2/runner.jsp?event=4894&amp;file=1&amp;runner=380"/>
    <hyperlink ref="B240" r:id="rId261" display="https://mulka2.com/lapcenter/lapcombat2/runner.jsp?event=4894&amp;file=1&amp;runner=379"/>
    <hyperlink ref="B239" r:id="rId262" display="https://mulka2.com/lapcenter/lapcombat2/runner.jsp?event=4894&amp;file=1&amp;runner=378"/>
    <hyperlink ref="B238" r:id="rId263" display="https://mulka2.com/lapcenter/lapcombat2/runner.jsp?event=4894&amp;file=1&amp;runner=377"/>
    <hyperlink ref="B237" r:id="rId264" display="https://mulka2.com/lapcenter/lapcombat2/runner.jsp?event=4894&amp;file=1&amp;runner=376"/>
    <hyperlink ref="B236" r:id="rId265" display="https://mulka2.com/lapcenter/lapcombat2/runner.jsp?event=4894&amp;file=1&amp;runner=375"/>
    <hyperlink ref="B235" r:id="rId266" display="https://mulka2.com/lapcenter/lapcombat2/runner.jsp?event=4894&amp;file=1&amp;runner=374"/>
    <hyperlink ref="B234" r:id="rId267" display="https://mulka2.com/lapcenter/lapcombat2/runner.jsp?event=4894&amp;file=1&amp;runner=373"/>
    <hyperlink ref="B233" r:id="rId268" display="https://mulka2.com/lapcenter/lapcombat2/runner.jsp?event=4894&amp;file=1&amp;runner=372"/>
    <hyperlink ref="B232" r:id="rId269" display="https://mulka2.com/lapcenter/lapcombat2/runner.jsp?event=4894&amp;file=1&amp;runner=371"/>
    <hyperlink ref="B231" r:id="rId270" display="https://mulka2.com/lapcenter/lapcombat2/runner.jsp?event=4894&amp;file=1&amp;runner=370"/>
    <hyperlink ref="B230" r:id="rId271" display="https://mulka2.com/lapcenter/lapcombat2/runner.jsp?event=4894&amp;file=1&amp;runner=369"/>
    <hyperlink ref="B229" r:id="rId272" display="https://mulka2.com/lapcenter/lapcombat2/runner.jsp?event=4894&amp;file=1&amp;runner=368"/>
    <hyperlink ref="B228" r:id="rId273" display="https://mulka2.com/lapcenter/lapcombat2/runner.jsp?event=4894&amp;file=1&amp;runner=367"/>
    <hyperlink ref="B227" r:id="rId274" display="https://mulka2.com/lapcenter/lapcombat2/runner.jsp?event=4894&amp;file=1&amp;runner=366"/>
    <hyperlink ref="B226" r:id="rId275" display="https://mulka2.com/lapcenter/lapcombat2/runner.jsp?event=4894&amp;file=1&amp;runner=365"/>
    <hyperlink ref="B225" r:id="rId276" display="https://mulka2.com/lapcenter/lapcombat2/runner.jsp?event=4894&amp;file=1&amp;runner=364"/>
    <hyperlink ref="B224" r:id="rId277" display="https://mulka2.com/lapcenter/lapcombat2/runner.jsp?event=4894&amp;file=1&amp;runner=363"/>
    <hyperlink ref="B281" r:id="rId278" display="https://mulka2.com/lapcenter/lapcombat2/runner.jsp?event=4894&amp;file=1&amp;runner=586"/>
    <hyperlink ref="B282" r:id="rId279" display="https://mulka2.com/lapcenter/lapcombat2/runner.jsp?event=4894&amp;file=1&amp;runner=587"/>
    <hyperlink ref="B283" r:id="rId280" display="https://mulka2.com/lapcenter/lapcombat2/runner.jsp?event=4894&amp;file=1&amp;runner=588"/>
    <hyperlink ref="B284" r:id="rId281" display="https://mulka2.com/lapcenter/lapcombat2/runner.jsp?event=4894&amp;file=1&amp;runner=589"/>
    <hyperlink ref="B285" r:id="rId282" display="https://mulka2.com/lapcenter/lapcombat2/runner.jsp?event=4894&amp;file=1&amp;runner=590"/>
    <hyperlink ref="B286" r:id="rId283" display="https://mulka2.com/lapcenter/lapcombat2/runner.jsp?event=4894&amp;file=1&amp;runner=591"/>
    <hyperlink ref="B287" r:id="rId284" display="https://mulka2.com/lapcenter/lapcombat2/runner.jsp?event=4894&amp;file=1&amp;runner=592"/>
    <hyperlink ref="B288" r:id="rId285" display="https://mulka2.com/lapcenter/lapcombat2/runner.jsp?event=4894&amp;file=1&amp;runner=593"/>
    <hyperlink ref="B289" r:id="rId286" display="https://mulka2.com/lapcenter/lapcombat2/runner.jsp?event=4894&amp;file=1&amp;runner=594"/>
    <hyperlink ref="B290" r:id="rId287" display="https://mulka2.com/lapcenter/lapcombat2/runner.jsp?event=4894&amp;file=1&amp;runner=595"/>
    <hyperlink ref="B291" r:id="rId288" display="https://mulka2.com/lapcenter/lapcombat2/runner.jsp?event=4894&amp;file=1&amp;runner=596"/>
    <hyperlink ref="B292" r:id="rId289" display="https://mulka2.com/lapcenter/lapcombat2/runner.jsp?event=4894&amp;file=1&amp;runner=597"/>
    <hyperlink ref="B293" r:id="rId290" display="https://mulka2.com/lapcenter/lapcombat2/runner.jsp?event=4894&amp;file=1&amp;runner=600"/>
    <hyperlink ref="B294" r:id="rId291" display="https://mulka2.com/lapcenter/lapcombat2/runner.jsp?event=4894&amp;file=1&amp;runner=598"/>
    <hyperlink ref="B295" r:id="rId292" display="https://mulka2.com/lapcenter/lapcombat2/runner.jsp?event=4894&amp;file=1&amp;runner=599"/>
    <hyperlink ref="B296" r:id="rId293" display="https://mulka2.com/lapcenter/lapcombat2/runner.jsp?event=4894&amp;file=1&amp;runner=537"/>
    <hyperlink ref="B297" r:id="rId294" display="https://mulka2.com/lapcenter/lapcombat2/runner.jsp?event=4894&amp;file=1&amp;runner=538"/>
    <hyperlink ref="B298" r:id="rId295" display="https://mulka2.com/lapcenter/lapcombat2/runner.jsp?event=4894&amp;file=1&amp;runner=539"/>
    <hyperlink ref="B299" r:id="rId296" display="https://mulka2.com/lapcenter/lapcombat2/runner.jsp?event=4894&amp;file=1&amp;runner=540"/>
    <hyperlink ref="B300" r:id="rId297" display="https://mulka2.com/lapcenter/lapcombat2/runner.jsp?event=4894&amp;file=1&amp;runner=541"/>
    <hyperlink ref="B301" r:id="rId298" display="https://mulka2.com/lapcenter/lapcombat2/runner.jsp?event=4894&amp;file=1&amp;runner=542"/>
    <hyperlink ref="B302" r:id="rId299" display="https://mulka2.com/lapcenter/lapcombat2/runner.jsp?event=4894&amp;file=1&amp;runner=543"/>
    <hyperlink ref="B303" r:id="rId300" display="https://mulka2.com/lapcenter/lapcombat2/runner.jsp?event=4894&amp;file=1&amp;runner=544"/>
    <hyperlink ref="B304" r:id="rId301" display="https://mulka2.com/lapcenter/lapcombat2/runner.jsp?event=4894&amp;file=1&amp;runner=545"/>
    <hyperlink ref="B305" r:id="rId302" display="https://mulka2.com/lapcenter/lapcombat2/runner.jsp?event=4894&amp;file=1&amp;runner=546"/>
    <hyperlink ref="B306" r:id="rId303" display="https://mulka2.com/lapcenter/lapcombat2/runner.jsp?event=4894&amp;file=1&amp;runner=547"/>
    <hyperlink ref="B307" r:id="rId304" display="https://mulka2.com/lapcenter/lapcombat2/runner.jsp?event=4894&amp;file=1&amp;runner=548"/>
    <hyperlink ref="B308" r:id="rId305" display="https://mulka2.com/lapcenter/lapcombat2/runner.jsp?event=4894&amp;file=1&amp;runner=556"/>
    <hyperlink ref="B309" r:id="rId306" display="https://mulka2.com/lapcenter/lapcombat2/runner.jsp?event=4894&amp;file=1&amp;runner=557"/>
    <hyperlink ref="B310" r:id="rId307" display="https://mulka2.com/lapcenter/lapcombat2/runner.jsp?event=4894&amp;file=1&amp;runner=558"/>
    <hyperlink ref="B311" r:id="rId308" display="https://mulka2.com/lapcenter/lapcombat2/runner.jsp?event=4894&amp;file=1&amp;runner=559"/>
    <hyperlink ref="B312" r:id="rId309" display="https://mulka2.com/lapcenter/lapcombat2/runner.jsp?event=4894&amp;file=1&amp;runner=560"/>
    <hyperlink ref="B313" r:id="rId310" display="https://mulka2.com/lapcenter/lapcombat2/runner.jsp?event=4894&amp;file=1&amp;runner=561"/>
    <hyperlink ref="B314" r:id="rId311" display="https://mulka2.com/lapcenter/lapcombat2/runner.jsp?event=4894&amp;file=1&amp;runner=562"/>
    <hyperlink ref="B315" r:id="rId312" display="https://mulka2.com/lapcenter/lapcombat2/runner.jsp?event=4894&amp;file=1&amp;runner=563"/>
    <hyperlink ref="B316" r:id="rId313" display="https://mulka2.com/lapcenter/lapcombat2/runner.jsp?event=4894&amp;file=1&amp;runner=564"/>
    <hyperlink ref="B317" r:id="rId314" display="https://mulka2.com/lapcenter/lapcombat2/runner.jsp?event=4894&amp;file=1&amp;runner=565"/>
    <hyperlink ref="B318" r:id="rId315" display="https://mulka2.com/lapcenter/lapcombat2/runner.jsp?event=4894&amp;file=1&amp;runner=566"/>
    <hyperlink ref="B319" r:id="rId316" display="https://mulka2.com/lapcenter/lapcombat2/runner.jsp?event=4894&amp;file=1&amp;runner=567"/>
    <hyperlink ref="B320" r:id="rId317" display="https://mulka2.com/lapcenter/lapcombat2/runner.jsp?event=4894&amp;file=1&amp;runner=569"/>
    <hyperlink ref="B321" r:id="rId318" display="https://mulka2.com/lapcenter/lapcombat2/runner.jsp?event=4894&amp;file=1&amp;runner=568"/>
    <hyperlink ref="B322" r:id="rId319" display="https://mulka2.com/lapcenter/lapcombat2/runner.jsp?event=4894&amp;file=1&amp;runner=571"/>
    <hyperlink ref="B323" r:id="rId320" display="https://mulka2.com/lapcenter/lapcombat2/runner.jsp?event=4894&amp;file=1&amp;runner=570"/>
  </hyperlinks>
  <pageMargins left="0.7" right="0.7" top="0.75" bottom="0.75" header="0.3" footer="0.3"/>
  <pageSetup paperSize="9" orientation="portrait" horizontalDpi="4294967293" verticalDpi="0" r:id="rId32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03"/>
  <sheetViews>
    <sheetView topLeftCell="A19" workbookViewId="0">
      <selection activeCell="D19" sqref="D19"/>
    </sheetView>
  </sheetViews>
  <sheetFormatPr defaultRowHeight="13.5" x14ac:dyDescent="0.15"/>
  <cols>
    <col min="2" max="2" width="12.5" customWidth="1"/>
    <col min="3" max="3" width="6.37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4" x14ac:dyDescent="0.15">
      <c r="B4" s="1" t="s">
        <v>379</v>
      </c>
      <c r="C4" s="4">
        <v>1</v>
      </c>
      <c r="D4" s="6">
        <v>2.7557870370370368E-2</v>
      </c>
      <c r="E4" s="3" t="s">
        <v>361</v>
      </c>
      <c r="F4">
        <f t="shared" ref="F4:F51" si="0">ROUNDUP((VLOOKUP(G4,$K$5:$N$8,2,FALSE)-D4)*10/VLOOKUP(G4,$K$5:$N$8,3,FALSE)+50,3)</f>
        <v>63.156999999999996</v>
      </c>
      <c r="G4" t="s">
        <v>442</v>
      </c>
      <c r="L4" t="s">
        <v>23</v>
      </c>
      <c r="M4" t="s">
        <v>26</v>
      </c>
      <c r="N4" t="s">
        <v>25</v>
      </c>
    </row>
    <row r="5" spans="2:14" x14ac:dyDescent="0.15">
      <c r="B5" s="1" t="s">
        <v>250</v>
      </c>
      <c r="C5" s="4">
        <v>2</v>
      </c>
      <c r="D5" s="6">
        <v>2.7685185185185188E-2</v>
      </c>
      <c r="E5" s="3" t="s">
        <v>228</v>
      </c>
      <c r="F5">
        <f t="shared" si="0"/>
        <v>62.942</v>
      </c>
      <c r="G5" t="s">
        <v>442</v>
      </c>
      <c r="K5" t="s">
        <v>442</v>
      </c>
      <c r="L5" s="5">
        <f t="shared" ref="L5:L12" si="1">AVERAGEIF($G$4:$G$331,K5,$D$4:$D$331)</f>
        <v>3.536723572530865E-2</v>
      </c>
      <c r="M5">
        <f t="array" ref="M5">_xlfn.STDEV.P(IF($G$4:$G$331=K5,$D$4:$D$331,""))</f>
        <v>5.9357934152782458E-3</v>
      </c>
    </row>
    <row r="6" spans="2:14" x14ac:dyDescent="0.15">
      <c r="B6" s="1" t="s">
        <v>193</v>
      </c>
      <c r="C6" s="4">
        <v>3</v>
      </c>
      <c r="D6" s="6">
        <v>2.8009259259259262E-2</v>
      </c>
      <c r="E6" s="3" t="s">
        <v>239</v>
      </c>
      <c r="F6">
        <f t="shared" si="0"/>
        <v>62.396000000000001</v>
      </c>
      <c r="G6" t="s">
        <v>831</v>
      </c>
      <c r="K6" t="s">
        <v>432</v>
      </c>
      <c r="L6" s="5">
        <f t="shared" si="1"/>
        <v>3.2450038580246927E-2</v>
      </c>
      <c r="M6">
        <f t="array" ref="M6">_xlfn.STDEV.P(IF($G$4:$G$331=K6,$D$4:$D$331,""))</f>
        <v>7.6222252344482731E-3</v>
      </c>
    </row>
    <row r="7" spans="2:14" x14ac:dyDescent="0.15">
      <c r="B7" s="1" t="s">
        <v>253</v>
      </c>
      <c r="C7" s="4">
        <v>4</v>
      </c>
      <c r="D7" s="6">
        <v>2.855324074074074E-2</v>
      </c>
      <c r="E7" s="3" t="s">
        <v>231</v>
      </c>
      <c r="F7">
        <f t="shared" si="0"/>
        <v>61.48</v>
      </c>
      <c r="G7" t="s">
        <v>831</v>
      </c>
      <c r="K7" t="s">
        <v>434</v>
      </c>
      <c r="L7" s="5">
        <f t="shared" si="1"/>
        <v>3.2267554012345677E-2</v>
      </c>
      <c r="M7">
        <f t="array" ref="M7">_xlfn.STDEV.P(IF($G$4:$G$331=K7,$D$4:$D$331,""))</f>
        <v>8.028966494150417E-3</v>
      </c>
    </row>
    <row r="8" spans="2:14" x14ac:dyDescent="0.15">
      <c r="B8" s="1" t="s">
        <v>619</v>
      </c>
      <c r="C8" s="4">
        <v>5</v>
      </c>
      <c r="D8" s="6">
        <v>2.8796296296296296E-2</v>
      </c>
      <c r="E8" s="3" t="s">
        <v>243</v>
      </c>
      <c r="F8">
        <f t="shared" si="0"/>
        <v>61.070999999999998</v>
      </c>
      <c r="G8" t="s">
        <v>831</v>
      </c>
      <c r="K8" t="s">
        <v>430</v>
      </c>
      <c r="L8" s="5">
        <f t="shared" si="1"/>
        <v>3.1624228395061731E-2</v>
      </c>
      <c r="M8">
        <f t="array" ref="M8">_xlfn.STDEV.P(IF($G$4:$G$331=K8,$D$4:$D$331,""))</f>
        <v>7.6577768176342995E-3</v>
      </c>
    </row>
    <row r="9" spans="2:14" x14ac:dyDescent="0.15">
      <c r="B9" s="1" t="s">
        <v>190</v>
      </c>
      <c r="C9" s="4">
        <v>6</v>
      </c>
      <c r="D9" s="6">
        <v>2.9456018518518517E-2</v>
      </c>
      <c r="E9" s="3"/>
      <c r="F9">
        <f t="shared" si="0"/>
        <v>59.958999999999996</v>
      </c>
      <c r="G9" t="s">
        <v>831</v>
      </c>
      <c r="K9" t="s">
        <v>1180</v>
      </c>
      <c r="L9" s="5" t="e">
        <f t="shared" si="1"/>
        <v>#DIV/0!</v>
      </c>
      <c r="M9" t="e">
        <f t="array" ref="M9">_xlfn.STDEV.P(IF($G$4:$G$331=K9,$D$4:$D$331,""))</f>
        <v>#DIV/0!</v>
      </c>
    </row>
    <row r="10" spans="2:14" x14ac:dyDescent="0.15">
      <c r="B10" s="1" t="s">
        <v>270</v>
      </c>
      <c r="C10" s="4">
        <v>7</v>
      </c>
      <c r="D10" s="6">
        <v>2.9502314814814815E-2</v>
      </c>
      <c r="E10" s="3" t="s">
        <v>8</v>
      </c>
      <c r="F10">
        <f t="shared" si="0"/>
        <v>59.881</v>
      </c>
      <c r="G10" t="s">
        <v>831</v>
      </c>
      <c r="K10" t="s">
        <v>1184</v>
      </c>
      <c r="L10" s="5" t="e">
        <f t="shared" si="1"/>
        <v>#DIV/0!</v>
      </c>
      <c r="M10" t="e">
        <f t="array" ref="M10">_xlfn.STDEV.P(IF($G$4:$G$331=K10,$D$4:$D$331,""))</f>
        <v>#DIV/0!</v>
      </c>
    </row>
    <row r="11" spans="2:14" x14ac:dyDescent="0.15">
      <c r="B11" s="1" t="s">
        <v>40</v>
      </c>
      <c r="C11" s="4">
        <v>8</v>
      </c>
      <c r="D11" s="6">
        <v>2.990740740740741E-2</v>
      </c>
      <c r="E11" s="3" t="s">
        <v>37</v>
      </c>
      <c r="F11">
        <f t="shared" si="0"/>
        <v>59.198999999999998</v>
      </c>
      <c r="G11" t="s">
        <v>831</v>
      </c>
      <c r="K11" t="s">
        <v>1186</v>
      </c>
      <c r="L11" s="5" t="e">
        <f t="shared" si="1"/>
        <v>#DIV/0!</v>
      </c>
      <c r="M11" t="e">
        <f t="array" ref="M11">_xlfn.STDEV.P(IF($G$4:$G$331=K11,$D$4:$D$331,""))</f>
        <v>#DIV/0!</v>
      </c>
    </row>
    <row r="12" spans="2:14" x14ac:dyDescent="0.15">
      <c r="B12" s="1" t="s">
        <v>260</v>
      </c>
      <c r="C12" s="4">
        <v>9</v>
      </c>
      <c r="D12" s="6">
        <v>3.0081018518518521E-2</v>
      </c>
      <c r="E12" s="3" t="s">
        <v>999</v>
      </c>
      <c r="F12">
        <f t="shared" si="0"/>
        <v>58.905999999999999</v>
      </c>
      <c r="G12" t="s">
        <v>831</v>
      </c>
      <c r="L12" s="5" t="e">
        <f t="shared" si="1"/>
        <v>#DIV/0!</v>
      </c>
      <c r="M12">
        <f t="array" ref="M12">_xlfn.STDEV.P(IF($G$4:$G$331=K12,$D$4:$D$331,""))</f>
        <v>0</v>
      </c>
    </row>
    <row r="13" spans="2:14" x14ac:dyDescent="0.15">
      <c r="B13" s="1" t="s">
        <v>321</v>
      </c>
      <c r="C13" s="4">
        <v>10</v>
      </c>
      <c r="D13" s="6">
        <v>3.0613425925925929E-2</v>
      </c>
      <c r="E13" s="3" t="s">
        <v>229</v>
      </c>
      <c r="F13">
        <f t="shared" si="0"/>
        <v>58.009</v>
      </c>
      <c r="G13" t="s">
        <v>831</v>
      </c>
    </row>
    <row r="14" spans="2:14" x14ac:dyDescent="0.15">
      <c r="B14" s="1" t="s">
        <v>151</v>
      </c>
      <c r="C14" s="4">
        <v>11</v>
      </c>
      <c r="D14" s="6">
        <v>3.0995370370370371E-2</v>
      </c>
      <c r="E14" s="3" t="s">
        <v>521</v>
      </c>
      <c r="F14">
        <f t="shared" si="0"/>
        <v>57.366</v>
      </c>
      <c r="G14" t="s">
        <v>831</v>
      </c>
    </row>
    <row r="15" spans="2:14" x14ac:dyDescent="0.15">
      <c r="B15" s="1" t="s">
        <v>315</v>
      </c>
      <c r="C15" s="4">
        <v>12</v>
      </c>
      <c r="D15" s="6">
        <v>3.1319444444444448E-2</v>
      </c>
      <c r="E15" s="3" t="s">
        <v>275</v>
      </c>
      <c r="F15">
        <f t="shared" si="0"/>
        <v>56.82</v>
      </c>
      <c r="G15" t="s">
        <v>831</v>
      </c>
    </row>
    <row r="16" spans="2:14" x14ac:dyDescent="0.15">
      <c r="B16" s="1" t="s">
        <v>197</v>
      </c>
      <c r="C16" s="4">
        <v>13</v>
      </c>
      <c r="D16" s="6">
        <v>3.1331018518518515E-2</v>
      </c>
      <c r="E16" s="3" t="s">
        <v>240</v>
      </c>
      <c r="F16">
        <f t="shared" si="0"/>
        <v>56.8</v>
      </c>
      <c r="G16" t="s">
        <v>831</v>
      </c>
    </row>
    <row r="17" spans="2:7" x14ac:dyDescent="0.15">
      <c r="B17" s="1" t="s">
        <v>148</v>
      </c>
      <c r="C17" s="4">
        <v>14</v>
      </c>
      <c r="D17" s="6">
        <v>3.1400462962962963E-2</v>
      </c>
      <c r="E17" s="3" t="s">
        <v>243</v>
      </c>
      <c r="F17">
        <f t="shared" si="0"/>
        <v>56.683</v>
      </c>
      <c r="G17" t="s">
        <v>831</v>
      </c>
    </row>
    <row r="18" spans="2:7" x14ac:dyDescent="0.15">
      <c r="B18" s="1" t="s">
        <v>263</v>
      </c>
      <c r="C18" s="4">
        <v>15</v>
      </c>
      <c r="D18" s="6">
        <v>3.1689814814814816E-2</v>
      </c>
      <c r="E18" s="3" t="s">
        <v>226</v>
      </c>
      <c r="F18">
        <f t="shared" si="0"/>
        <v>56.195999999999998</v>
      </c>
      <c r="G18" t="s">
        <v>831</v>
      </c>
    </row>
    <row r="19" spans="2:7" x14ac:dyDescent="0.15">
      <c r="B19" s="1" t="s">
        <v>388</v>
      </c>
      <c r="C19" s="4">
        <v>16</v>
      </c>
      <c r="D19" s="6">
        <v>3.1967592592592589E-2</v>
      </c>
      <c r="E19" s="3" t="s">
        <v>311</v>
      </c>
      <c r="F19">
        <f t="shared" si="0"/>
        <v>55.727999999999994</v>
      </c>
      <c r="G19" t="s">
        <v>831</v>
      </c>
    </row>
    <row r="20" spans="2:7" x14ac:dyDescent="0.15">
      <c r="B20" s="1" t="s">
        <v>318</v>
      </c>
      <c r="C20" s="4">
        <v>17</v>
      </c>
      <c r="D20" s="6">
        <v>3.2048611111111111E-2</v>
      </c>
      <c r="E20" s="3" t="s">
        <v>231</v>
      </c>
      <c r="F20">
        <f t="shared" si="0"/>
        <v>55.591000000000001</v>
      </c>
      <c r="G20" t="s">
        <v>831</v>
      </c>
    </row>
    <row r="21" spans="2:7" x14ac:dyDescent="0.15">
      <c r="B21" s="1" t="s">
        <v>280</v>
      </c>
      <c r="C21" s="4">
        <v>18</v>
      </c>
      <c r="D21" s="6">
        <v>3.2256944444444442E-2</v>
      </c>
      <c r="E21" s="3" t="s">
        <v>243</v>
      </c>
      <c r="F21">
        <f t="shared" si="0"/>
        <v>55.239999999999995</v>
      </c>
      <c r="G21" t="s">
        <v>831</v>
      </c>
    </row>
    <row r="22" spans="2:7" x14ac:dyDescent="0.15">
      <c r="B22" s="1" t="s">
        <v>267</v>
      </c>
      <c r="C22" s="4">
        <v>19</v>
      </c>
      <c r="D22" s="6">
        <v>3.2476851851851847E-2</v>
      </c>
      <c r="E22" s="3" t="s">
        <v>229</v>
      </c>
      <c r="F22">
        <f t="shared" si="0"/>
        <v>54.87</v>
      </c>
      <c r="G22" t="s">
        <v>831</v>
      </c>
    </row>
    <row r="23" spans="2:7" x14ac:dyDescent="0.15">
      <c r="B23" s="1" t="s">
        <v>204</v>
      </c>
      <c r="C23" s="4">
        <v>20</v>
      </c>
      <c r="D23" s="6">
        <v>3.2581018518518516E-2</v>
      </c>
      <c r="E23" s="3" t="s">
        <v>243</v>
      </c>
      <c r="F23">
        <f t="shared" si="0"/>
        <v>54.693999999999996</v>
      </c>
      <c r="G23" t="s">
        <v>831</v>
      </c>
    </row>
    <row r="24" spans="2:7" x14ac:dyDescent="0.15">
      <c r="B24" s="1" t="s">
        <v>272</v>
      </c>
      <c r="C24" s="4">
        <v>21</v>
      </c>
      <c r="D24" s="6">
        <v>3.260416666666667E-2</v>
      </c>
      <c r="E24" s="3" t="s">
        <v>1258</v>
      </c>
      <c r="F24">
        <f t="shared" si="0"/>
        <v>54.655000000000001</v>
      </c>
      <c r="G24" t="s">
        <v>831</v>
      </c>
    </row>
    <row r="25" spans="2:7" x14ac:dyDescent="0.15">
      <c r="B25" s="1" t="s">
        <v>157</v>
      </c>
      <c r="C25" s="4">
        <v>22</v>
      </c>
      <c r="D25" s="6">
        <v>3.2824074074074075E-2</v>
      </c>
      <c r="E25" s="3" t="s">
        <v>231</v>
      </c>
      <c r="F25">
        <f t="shared" si="0"/>
        <v>54.284999999999997</v>
      </c>
      <c r="G25" t="s">
        <v>831</v>
      </c>
    </row>
    <row r="26" spans="2:7" x14ac:dyDescent="0.15">
      <c r="B26" s="1" t="s">
        <v>255</v>
      </c>
      <c r="C26" s="4">
        <v>23</v>
      </c>
      <c r="D26" s="6">
        <v>3.3159722222222222E-2</v>
      </c>
      <c r="E26" s="3" t="s">
        <v>232</v>
      </c>
      <c r="F26">
        <f t="shared" si="0"/>
        <v>53.719000000000001</v>
      </c>
      <c r="G26" t="s">
        <v>831</v>
      </c>
    </row>
    <row r="27" spans="2:7" x14ac:dyDescent="0.15">
      <c r="B27" s="1" t="s">
        <v>254</v>
      </c>
      <c r="C27" s="4">
        <v>24</v>
      </c>
      <c r="D27" s="6">
        <v>3.3287037037037039E-2</v>
      </c>
      <c r="E27" s="3" t="s">
        <v>232</v>
      </c>
      <c r="F27">
        <f t="shared" si="0"/>
        <v>53.504999999999995</v>
      </c>
      <c r="G27" t="s">
        <v>831</v>
      </c>
    </row>
    <row r="28" spans="2:7" x14ac:dyDescent="0.15">
      <c r="B28" s="1" t="s">
        <v>257</v>
      </c>
      <c r="C28" s="4">
        <v>25</v>
      </c>
      <c r="D28" s="6">
        <v>3.3784722222222223E-2</v>
      </c>
      <c r="E28" s="3" t="s">
        <v>229</v>
      </c>
      <c r="F28">
        <f t="shared" si="0"/>
        <v>52.666999999999994</v>
      </c>
      <c r="G28" t="s">
        <v>831</v>
      </c>
    </row>
    <row r="29" spans="2:7" x14ac:dyDescent="0.15">
      <c r="B29" s="1" t="s">
        <v>376</v>
      </c>
      <c r="C29" s="4">
        <v>26</v>
      </c>
      <c r="D29" s="6">
        <v>3.3935185185185186E-2</v>
      </c>
      <c r="E29" s="3" t="s">
        <v>359</v>
      </c>
      <c r="F29">
        <f t="shared" si="0"/>
        <v>52.412999999999997</v>
      </c>
      <c r="G29" t="s">
        <v>831</v>
      </c>
    </row>
    <row r="30" spans="2:7" x14ac:dyDescent="0.15">
      <c r="B30" s="1" t="s">
        <v>387</v>
      </c>
      <c r="C30" s="4">
        <v>27</v>
      </c>
      <c r="D30" s="6">
        <v>3.4270833333333334E-2</v>
      </c>
      <c r="E30" s="3" t="s">
        <v>1259</v>
      </c>
      <c r="F30">
        <f t="shared" si="0"/>
        <v>51.847999999999999</v>
      </c>
      <c r="G30" t="s">
        <v>831</v>
      </c>
    </row>
    <row r="31" spans="2:7" x14ac:dyDescent="0.15">
      <c r="B31" s="1" t="s">
        <v>145</v>
      </c>
      <c r="C31" s="4">
        <v>28</v>
      </c>
      <c r="D31" s="6">
        <v>3.4467592592592591E-2</v>
      </c>
      <c r="E31" s="3" t="s">
        <v>239</v>
      </c>
      <c r="F31">
        <f t="shared" si="0"/>
        <v>51.515999999999998</v>
      </c>
      <c r="G31" t="s">
        <v>831</v>
      </c>
    </row>
    <row r="32" spans="2:7" x14ac:dyDescent="0.15">
      <c r="B32" s="1" t="s">
        <v>268</v>
      </c>
      <c r="C32" s="4">
        <v>29</v>
      </c>
      <c r="D32" s="6">
        <v>3.4768518518518525E-2</v>
      </c>
      <c r="E32" s="3" t="s">
        <v>229</v>
      </c>
      <c r="F32">
        <f t="shared" si="0"/>
        <v>51.009</v>
      </c>
      <c r="G32" t="s">
        <v>831</v>
      </c>
    </row>
    <row r="33" spans="2:7" x14ac:dyDescent="0.15">
      <c r="B33" s="1" t="s">
        <v>42</v>
      </c>
      <c r="C33" s="4">
        <v>30</v>
      </c>
      <c r="D33" s="6">
        <v>3.5219907407407408E-2</v>
      </c>
      <c r="E33" s="3" t="s">
        <v>37</v>
      </c>
      <c r="F33">
        <f t="shared" si="0"/>
        <v>50.248999999999995</v>
      </c>
      <c r="G33" t="s">
        <v>831</v>
      </c>
    </row>
    <row r="34" spans="2:7" x14ac:dyDescent="0.15">
      <c r="B34" s="1" t="s">
        <v>266</v>
      </c>
      <c r="C34" s="4">
        <v>31</v>
      </c>
      <c r="D34" s="6">
        <v>3.560185185185185E-2</v>
      </c>
      <c r="E34" s="3" t="s">
        <v>232</v>
      </c>
      <c r="F34">
        <f t="shared" si="0"/>
        <v>49.604999999999997</v>
      </c>
      <c r="G34" t="s">
        <v>831</v>
      </c>
    </row>
    <row r="35" spans="2:7" x14ac:dyDescent="0.15">
      <c r="B35" s="1" t="s">
        <v>493</v>
      </c>
      <c r="C35" s="4">
        <v>32</v>
      </c>
      <c r="D35" s="6">
        <v>3.5868055555555556E-2</v>
      </c>
      <c r="E35" s="3" t="s">
        <v>247</v>
      </c>
      <c r="F35">
        <f t="shared" si="0"/>
        <v>49.156999999999996</v>
      </c>
      <c r="G35" t="s">
        <v>831</v>
      </c>
    </row>
    <row r="36" spans="2:7" x14ac:dyDescent="0.15">
      <c r="B36" s="1" t="s">
        <v>159</v>
      </c>
      <c r="C36" s="4">
        <v>33</v>
      </c>
      <c r="D36" s="6">
        <v>3.6909722222222226E-2</v>
      </c>
      <c r="E36" s="3" t="s">
        <v>239</v>
      </c>
      <c r="F36">
        <f t="shared" si="0"/>
        <v>47.402000000000001</v>
      </c>
      <c r="G36" t="s">
        <v>831</v>
      </c>
    </row>
    <row r="37" spans="2:7" x14ac:dyDescent="0.15">
      <c r="B37" s="1" t="s">
        <v>883</v>
      </c>
      <c r="C37" s="4">
        <v>34</v>
      </c>
      <c r="D37" s="6">
        <v>3.7453703703703704E-2</v>
      </c>
      <c r="E37" s="3" t="s">
        <v>879</v>
      </c>
      <c r="F37">
        <f t="shared" si="0"/>
        <v>46.484999999999999</v>
      </c>
      <c r="G37" t="s">
        <v>831</v>
      </c>
    </row>
    <row r="38" spans="2:7" x14ac:dyDescent="0.15">
      <c r="B38" s="1" t="s">
        <v>180</v>
      </c>
      <c r="C38" s="4">
        <v>35</v>
      </c>
      <c r="D38" s="6">
        <v>3.7824074074074072E-2</v>
      </c>
      <c r="E38" s="3" t="s">
        <v>292</v>
      </c>
      <c r="F38">
        <f t="shared" si="0"/>
        <v>45.860999999999997</v>
      </c>
      <c r="G38" t="s">
        <v>831</v>
      </c>
    </row>
    <row r="39" spans="2:7" x14ac:dyDescent="0.15">
      <c r="B39" s="1" t="s">
        <v>265</v>
      </c>
      <c r="C39" s="4">
        <v>36</v>
      </c>
      <c r="D39" s="6">
        <v>3.8518518518518521E-2</v>
      </c>
      <c r="E39" s="3" t="s">
        <v>298</v>
      </c>
      <c r="F39">
        <f t="shared" si="0"/>
        <v>44.692</v>
      </c>
      <c r="G39" t="s">
        <v>831</v>
      </c>
    </row>
    <row r="40" spans="2:7" x14ac:dyDescent="0.15">
      <c r="B40" s="1" t="s">
        <v>185</v>
      </c>
      <c r="C40" s="4">
        <v>37</v>
      </c>
      <c r="D40" s="6">
        <v>3.9710648148148148E-2</v>
      </c>
      <c r="E40" s="3" t="s">
        <v>295</v>
      </c>
      <c r="F40">
        <f t="shared" si="0"/>
        <v>42.683</v>
      </c>
      <c r="G40" t="s">
        <v>831</v>
      </c>
    </row>
    <row r="41" spans="2:7" x14ac:dyDescent="0.15">
      <c r="B41" s="1" t="s">
        <v>173</v>
      </c>
      <c r="C41" s="4">
        <v>38</v>
      </c>
      <c r="D41" s="6">
        <v>4.0590277777777781E-2</v>
      </c>
      <c r="E41" s="3" t="s">
        <v>16</v>
      </c>
      <c r="F41">
        <f t="shared" si="0"/>
        <v>41.201000000000001</v>
      </c>
      <c r="G41" t="s">
        <v>831</v>
      </c>
    </row>
    <row r="42" spans="2:7" ht="27" x14ac:dyDescent="0.15">
      <c r="B42" s="1" t="s">
        <v>325</v>
      </c>
      <c r="C42" s="4">
        <v>39</v>
      </c>
      <c r="D42" s="6">
        <v>4.0798611111111112E-2</v>
      </c>
      <c r="E42" s="3" t="s">
        <v>296</v>
      </c>
      <c r="F42">
        <f t="shared" si="0"/>
        <v>40.849999999999994</v>
      </c>
      <c r="G42" t="s">
        <v>831</v>
      </c>
    </row>
    <row r="43" spans="2:7" x14ac:dyDescent="0.15">
      <c r="B43" s="1" t="s">
        <v>380</v>
      </c>
      <c r="C43" s="4">
        <v>40</v>
      </c>
      <c r="D43" s="6">
        <v>4.1238425925925921E-2</v>
      </c>
      <c r="E43" s="3" t="s">
        <v>362</v>
      </c>
      <c r="F43">
        <f t="shared" si="0"/>
        <v>40.108999999999995</v>
      </c>
      <c r="G43" t="s">
        <v>831</v>
      </c>
    </row>
    <row r="44" spans="2:7" x14ac:dyDescent="0.15">
      <c r="B44" s="1" t="s">
        <v>172</v>
      </c>
      <c r="C44" s="4">
        <v>41</v>
      </c>
      <c r="D44" s="6">
        <v>4.1319444444444443E-2</v>
      </c>
      <c r="E44" s="3" t="s">
        <v>239</v>
      </c>
      <c r="F44">
        <f t="shared" si="0"/>
        <v>39.972999999999999</v>
      </c>
      <c r="G44" t="s">
        <v>831</v>
      </c>
    </row>
    <row r="45" spans="2:7" x14ac:dyDescent="0.15">
      <c r="B45" s="1" t="s">
        <v>871</v>
      </c>
      <c r="C45" s="4">
        <v>42</v>
      </c>
      <c r="D45" s="6">
        <v>4.1863425925925929E-2</v>
      </c>
      <c r="E45" s="3" t="s">
        <v>999</v>
      </c>
      <c r="F45">
        <f t="shared" si="0"/>
        <v>39.055999999999997</v>
      </c>
      <c r="G45" t="s">
        <v>442</v>
      </c>
    </row>
    <row r="46" spans="2:7" x14ac:dyDescent="0.15">
      <c r="B46" s="1" t="s">
        <v>861</v>
      </c>
      <c r="C46" s="4">
        <v>43</v>
      </c>
      <c r="D46" s="6">
        <v>4.3194444444444445E-2</v>
      </c>
      <c r="E46" s="3" t="s">
        <v>293</v>
      </c>
      <c r="F46">
        <f t="shared" si="0"/>
        <v>36.814</v>
      </c>
      <c r="G46" t="s">
        <v>831</v>
      </c>
    </row>
    <row r="47" spans="2:7" x14ac:dyDescent="0.15">
      <c r="B47" s="1" t="s">
        <v>264</v>
      </c>
      <c r="C47" s="4">
        <v>44</v>
      </c>
      <c r="D47" s="6">
        <v>4.3229166666666673E-2</v>
      </c>
      <c r="E47" s="3" t="s">
        <v>232</v>
      </c>
      <c r="F47">
        <f t="shared" si="0"/>
        <v>36.756</v>
      </c>
      <c r="G47" t="s">
        <v>831</v>
      </c>
    </row>
    <row r="48" spans="2:7" x14ac:dyDescent="0.15">
      <c r="B48" s="1" t="s">
        <v>405</v>
      </c>
      <c r="C48" s="4">
        <v>45</v>
      </c>
      <c r="D48" s="6">
        <v>4.6793981481481478E-2</v>
      </c>
      <c r="E48" s="3" t="s">
        <v>371</v>
      </c>
      <c r="F48">
        <f t="shared" si="0"/>
        <v>30.75</v>
      </c>
      <c r="G48" t="s">
        <v>831</v>
      </c>
    </row>
    <row r="49" spans="2:7" x14ac:dyDescent="0.15">
      <c r="B49" s="1" t="s">
        <v>195</v>
      </c>
      <c r="C49" s="4">
        <v>46</v>
      </c>
      <c r="D49" s="6">
        <v>4.8148148148148141E-2</v>
      </c>
      <c r="E49" s="3"/>
      <c r="F49">
        <f t="shared" si="0"/>
        <v>28.469000000000001</v>
      </c>
      <c r="G49" t="s">
        <v>831</v>
      </c>
    </row>
    <row r="50" spans="2:7" x14ac:dyDescent="0.15">
      <c r="B50" s="1" t="s">
        <v>773</v>
      </c>
      <c r="C50" s="4">
        <v>47</v>
      </c>
      <c r="D50" s="6">
        <v>5.0243055555555555E-2</v>
      </c>
      <c r="E50" s="3" t="s">
        <v>239</v>
      </c>
      <c r="F50">
        <f t="shared" si="0"/>
        <v>24.939</v>
      </c>
      <c r="G50" t="s">
        <v>831</v>
      </c>
    </row>
    <row r="51" spans="2:7" x14ac:dyDescent="0.15">
      <c r="B51" s="1" t="s">
        <v>327</v>
      </c>
      <c r="C51" s="4">
        <v>48</v>
      </c>
      <c r="D51" s="6">
        <v>5.1770833333333328E-2</v>
      </c>
      <c r="E51" s="3" t="s">
        <v>298</v>
      </c>
      <c r="F51">
        <f t="shared" si="0"/>
        <v>22.365000000000002</v>
      </c>
      <c r="G51" t="s">
        <v>831</v>
      </c>
    </row>
    <row r="52" spans="2:7" x14ac:dyDescent="0.15">
      <c r="B52" s="1" t="s">
        <v>143</v>
      </c>
      <c r="C52" s="4"/>
      <c r="D52" s="6" t="s">
        <v>22</v>
      </c>
      <c r="E52" s="3" t="s">
        <v>239</v>
      </c>
      <c r="F52">
        <v>0</v>
      </c>
      <c r="G52" t="s">
        <v>831</v>
      </c>
    </row>
    <row r="53" spans="2:7" x14ac:dyDescent="0.15">
      <c r="B53" s="1" t="s">
        <v>377</v>
      </c>
      <c r="C53" s="4"/>
      <c r="D53" s="6" t="s">
        <v>22</v>
      </c>
      <c r="E53" s="3" t="s">
        <v>360</v>
      </c>
      <c r="F53">
        <v>0</v>
      </c>
      <c r="G53" t="s">
        <v>831</v>
      </c>
    </row>
    <row r="54" spans="2:7" x14ac:dyDescent="0.15">
      <c r="B54" s="4" t="s">
        <v>686</v>
      </c>
      <c r="C54" s="1">
        <v>1</v>
      </c>
      <c r="D54" s="6">
        <v>2.1250000000000002E-2</v>
      </c>
      <c r="E54" s="3" t="s">
        <v>243</v>
      </c>
      <c r="F54">
        <f t="shared" ref="F54:F85" si="2">ROUNDUP((VLOOKUP(G54,$K$5:$N$8,2,FALSE)-D54)*10/VLOOKUP(G54,$K$5:$N$8,3,FALSE)+50,3)</f>
        <v>64.694000000000003</v>
      </c>
      <c r="G54" t="s">
        <v>432</v>
      </c>
    </row>
    <row r="55" spans="2:7" x14ac:dyDescent="0.15">
      <c r="B55" s="4" t="s">
        <v>199</v>
      </c>
      <c r="C55" s="1">
        <v>2</v>
      </c>
      <c r="D55" s="6">
        <v>2.2280092592592591E-2</v>
      </c>
      <c r="E55" s="3" t="s">
        <v>14</v>
      </c>
      <c r="F55">
        <f t="shared" si="2"/>
        <v>63.342999999999996</v>
      </c>
      <c r="G55" t="s">
        <v>432</v>
      </c>
    </row>
    <row r="56" spans="2:7" x14ac:dyDescent="0.15">
      <c r="B56" s="4" t="s">
        <v>392</v>
      </c>
      <c r="C56" s="1">
        <v>3</v>
      </c>
      <c r="D56" s="6">
        <v>2.359953703703704E-2</v>
      </c>
      <c r="E56" s="3" t="s">
        <v>311</v>
      </c>
      <c r="F56">
        <f t="shared" si="2"/>
        <v>61.611999999999995</v>
      </c>
      <c r="G56" t="s">
        <v>431</v>
      </c>
    </row>
    <row r="57" spans="2:7" x14ac:dyDescent="0.15">
      <c r="B57" s="4" t="s">
        <v>214</v>
      </c>
      <c r="C57" s="1">
        <v>4</v>
      </c>
      <c r="D57" s="6">
        <v>2.4212962962962964E-2</v>
      </c>
      <c r="E57" s="3" t="s">
        <v>488</v>
      </c>
      <c r="F57">
        <f t="shared" si="2"/>
        <v>60.806999999999995</v>
      </c>
      <c r="G57" t="s">
        <v>431</v>
      </c>
    </row>
    <row r="58" spans="2:7" x14ac:dyDescent="0.15">
      <c r="B58" s="4" t="s">
        <v>355</v>
      </c>
      <c r="C58" s="1">
        <v>5</v>
      </c>
      <c r="D58" s="6">
        <v>2.4247685185185181E-2</v>
      </c>
      <c r="E58" s="3" t="s">
        <v>5</v>
      </c>
      <c r="F58">
        <f t="shared" si="2"/>
        <v>60.762</v>
      </c>
      <c r="G58" t="s">
        <v>431</v>
      </c>
    </row>
    <row r="59" spans="2:7" x14ac:dyDescent="0.15">
      <c r="B59" s="4" t="s">
        <v>196</v>
      </c>
      <c r="C59" s="1">
        <v>6</v>
      </c>
      <c r="D59" s="6">
        <v>2.4525462962962968E-2</v>
      </c>
      <c r="E59" s="3" t="s">
        <v>294</v>
      </c>
      <c r="F59">
        <f t="shared" si="2"/>
        <v>60.396999999999998</v>
      </c>
      <c r="G59" t="s">
        <v>431</v>
      </c>
    </row>
    <row r="60" spans="2:7" x14ac:dyDescent="0.15">
      <c r="B60" s="4" t="s">
        <v>50</v>
      </c>
      <c r="C60" s="1">
        <v>7</v>
      </c>
      <c r="D60" s="6">
        <v>2.5138888888888891E-2</v>
      </c>
      <c r="E60" s="3" t="s">
        <v>37</v>
      </c>
      <c r="F60">
        <f t="shared" si="2"/>
        <v>59.591999999999999</v>
      </c>
      <c r="G60" t="s">
        <v>431</v>
      </c>
    </row>
    <row r="61" spans="2:7" x14ac:dyDescent="0.15">
      <c r="B61" s="4" t="s">
        <v>569</v>
      </c>
      <c r="C61" s="1">
        <v>8</v>
      </c>
      <c r="D61" s="6">
        <v>2.5266203703703704E-2</v>
      </c>
      <c r="E61" s="3" t="s">
        <v>243</v>
      </c>
      <c r="F61">
        <f t="shared" si="2"/>
        <v>59.424999999999997</v>
      </c>
      <c r="G61" t="s">
        <v>431</v>
      </c>
    </row>
    <row r="62" spans="2:7" x14ac:dyDescent="0.15">
      <c r="B62" s="4" t="s">
        <v>330</v>
      </c>
      <c r="C62" s="1">
        <v>9</v>
      </c>
      <c r="D62" s="6">
        <v>2.5613425925925925E-2</v>
      </c>
      <c r="E62" s="3" t="s">
        <v>301</v>
      </c>
      <c r="F62">
        <f t="shared" si="2"/>
        <v>58.97</v>
      </c>
      <c r="G62" t="s">
        <v>431</v>
      </c>
    </row>
    <row r="63" spans="2:7" x14ac:dyDescent="0.15">
      <c r="B63" s="4" t="s">
        <v>331</v>
      </c>
      <c r="C63" s="1">
        <v>10</v>
      </c>
      <c r="D63" s="6">
        <v>2.5717592592592594E-2</v>
      </c>
      <c r="E63" s="3" t="s">
        <v>301</v>
      </c>
      <c r="F63">
        <f t="shared" si="2"/>
        <v>58.832999999999998</v>
      </c>
      <c r="G63" t="s">
        <v>431</v>
      </c>
    </row>
    <row r="64" spans="2:7" x14ac:dyDescent="0.15">
      <c r="B64" s="4" t="s">
        <v>629</v>
      </c>
      <c r="C64" s="1">
        <v>11</v>
      </c>
      <c r="D64" s="6">
        <v>2.585648148148148E-2</v>
      </c>
      <c r="E64" s="3" t="s">
        <v>292</v>
      </c>
      <c r="F64">
        <f t="shared" si="2"/>
        <v>58.650999999999996</v>
      </c>
      <c r="G64" t="s">
        <v>431</v>
      </c>
    </row>
    <row r="65" spans="2:7" x14ac:dyDescent="0.15">
      <c r="B65" s="4" t="s">
        <v>338</v>
      </c>
      <c r="C65" s="1">
        <v>12</v>
      </c>
      <c r="D65" s="6">
        <v>2.5891203703703704E-2</v>
      </c>
      <c r="E65" s="3" t="s">
        <v>239</v>
      </c>
      <c r="F65">
        <f t="shared" si="2"/>
        <v>58.604999999999997</v>
      </c>
      <c r="G65" t="s">
        <v>431</v>
      </c>
    </row>
    <row r="66" spans="2:7" x14ac:dyDescent="0.15">
      <c r="B66" s="4" t="s">
        <v>690</v>
      </c>
      <c r="C66" s="1">
        <v>13</v>
      </c>
      <c r="D66" s="6">
        <v>2.6215277777777778E-2</v>
      </c>
      <c r="E66" s="3" t="s">
        <v>239</v>
      </c>
      <c r="F66">
        <f t="shared" si="2"/>
        <v>58.18</v>
      </c>
      <c r="G66" t="s">
        <v>431</v>
      </c>
    </row>
    <row r="67" spans="2:7" x14ac:dyDescent="0.15">
      <c r="B67" s="4" t="s">
        <v>548</v>
      </c>
      <c r="C67" s="1">
        <v>14</v>
      </c>
      <c r="D67" s="6">
        <v>2.6469907407407411E-2</v>
      </c>
      <c r="E67" s="3" t="s">
        <v>292</v>
      </c>
      <c r="F67">
        <f t="shared" si="2"/>
        <v>57.845999999999997</v>
      </c>
      <c r="G67" t="s">
        <v>431</v>
      </c>
    </row>
    <row r="68" spans="2:7" x14ac:dyDescent="0.15">
      <c r="B68" s="4" t="s">
        <v>466</v>
      </c>
      <c r="C68" s="1">
        <v>15</v>
      </c>
      <c r="D68" s="6">
        <v>2.6770833333333331E-2</v>
      </c>
      <c r="E68" s="3" t="s">
        <v>240</v>
      </c>
      <c r="F68">
        <f t="shared" si="2"/>
        <v>57.451000000000001</v>
      </c>
      <c r="G68" t="s">
        <v>431</v>
      </c>
    </row>
    <row r="69" spans="2:7" x14ac:dyDescent="0.15">
      <c r="B69" s="4" t="s">
        <v>212</v>
      </c>
      <c r="C69" s="1">
        <v>16</v>
      </c>
      <c r="D69" s="6">
        <v>2.7349537037037037E-2</v>
      </c>
      <c r="E69" s="3" t="s">
        <v>239</v>
      </c>
      <c r="F69">
        <f t="shared" si="2"/>
        <v>56.692</v>
      </c>
      <c r="G69" t="s">
        <v>431</v>
      </c>
    </row>
    <row r="70" spans="2:7" x14ac:dyDescent="0.15">
      <c r="B70" s="4" t="s">
        <v>163</v>
      </c>
      <c r="C70" s="1">
        <v>17</v>
      </c>
      <c r="D70" s="6">
        <v>2.7407407407407408E-2</v>
      </c>
      <c r="E70" s="3" t="s">
        <v>297</v>
      </c>
      <c r="F70">
        <f t="shared" si="2"/>
        <v>56.616</v>
      </c>
      <c r="G70" t="s">
        <v>431</v>
      </c>
    </row>
    <row r="71" spans="2:7" x14ac:dyDescent="0.15">
      <c r="B71" s="4" t="s">
        <v>411</v>
      </c>
      <c r="C71" s="1">
        <v>18</v>
      </c>
      <c r="D71" s="6">
        <v>2.7662037037037041E-2</v>
      </c>
      <c r="E71" s="3" t="s">
        <v>38</v>
      </c>
      <c r="F71">
        <f t="shared" si="2"/>
        <v>56.281999999999996</v>
      </c>
      <c r="G71" t="s">
        <v>431</v>
      </c>
    </row>
    <row r="72" spans="2:7" x14ac:dyDescent="0.15">
      <c r="B72" s="4" t="s">
        <v>336</v>
      </c>
      <c r="C72" s="1">
        <v>19</v>
      </c>
      <c r="D72" s="6">
        <v>2.7731481481481478E-2</v>
      </c>
      <c r="E72" s="3" t="s">
        <v>311</v>
      </c>
      <c r="F72">
        <f t="shared" si="2"/>
        <v>56.190999999999995</v>
      </c>
      <c r="G72" t="s">
        <v>431</v>
      </c>
    </row>
    <row r="73" spans="2:7" x14ac:dyDescent="0.15">
      <c r="B73" s="4" t="s">
        <v>1264</v>
      </c>
      <c r="C73" s="1">
        <v>20</v>
      </c>
      <c r="D73" s="6">
        <v>2.7916666666666669E-2</v>
      </c>
      <c r="E73" s="3" t="s">
        <v>243</v>
      </c>
      <c r="F73">
        <f t="shared" si="2"/>
        <v>55.948</v>
      </c>
      <c r="G73" t="s">
        <v>431</v>
      </c>
    </row>
    <row r="74" spans="2:7" x14ac:dyDescent="0.15">
      <c r="B74" s="4" t="s">
        <v>158</v>
      </c>
      <c r="C74" s="1">
        <v>20</v>
      </c>
      <c r="D74" s="6">
        <v>2.7916666666666669E-2</v>
      </c>
      <c r="E74" s="3" t="s">
        <v>488</v>
      </c>
      <c r="F74">
        <f t="shared" si="2"/>
        <v>55.948</v>
      </c>
      <c r="G74" t="s">
        <v>431</v>
      </c>
    </row>
    <row r="75" spans="2:7" x14ac:dyDescent="0.15">
      <c r="B75" s="4" t="s">
        <v>633</v>
      </c>
      <c r="C75" s="1">
        <v>22</v>
      </c>
      <c r="D75" s="6">
        <v>2.7939814814814817E-2</v>
      </c>
      <c r="E75" s="3" t="s">
        <v>239</v>
      </c>
      <c r="F75">
        <f t="shared" si="2"/>
        <v>55.917999999999999</v>
      </c>
      <c r="G75" t="s">
        <v>431</v>
      </c>
    </row>
    <row r="76" spans="2:7" x14ac:dyDescent="0.15">
      <c r="B76" s="4" t="s">
        <v>570</v>
      </c>
      <c r="C76" s="1">
        <v>23</v>
      </c>
      <c r="D76" s="6">
        <v>2.8530092592592593E-2</v>
      </c>
      <c r="E76" s="3" t="s">
        <v>1170</v>
      </c>
      <c r="F76">
        <f t="shared" si="2"/>
        <v>55.143000000000001</v>
      </c>
      <c r="G76" t="s">
        <v>431</v>
      </c>
    </row>
    <row r="77" spans="2:7" x14ac:dyDescent="0.15">
      <c r="B77" s="4" t="s">
        <v>496</v>
      </c>
      <c r="C77" s="1">
        <v>24</v>
      </c>
      <c r="D77" s="6">
        <v>2.8599537037037034E-2</v>
      </c>
      <c r="E77" s="3" t="s">
        <v>488</v>
      </c>
      <c r="F77">
        <f t="shared" si="2"/>
        <v>55.052</v>
      </c>
      <c r="G77" t="s">
        <v>431</v>
      </c>
    </row>
    <row r="78" spans="2:7" x14ac:dyDescent="0.15">
      <c r="B78" s="4" t="s">
        <v>1265</v>
      </c>
      <c r="C78" s="1">
        <v>25</v>
      </c>
      <c r="D78" s="6">
        <v>2.8981481481481483E-2</v>
      </c>
      <c r="E78" s="3" t="s">
        <v>243</v>
      </c>
      <c r="F78">
        <f t="shared" si="2"/>
        <v>54.550999999999995</v>
      </c>
      <c r="G78" t="s">
        <v>431</v>
      </c>
    </row>
    <row r="79" spans="2:7" x14ac:dyDescent="0.15">
      <c r="B79" s="4" t="s">
        <v>424</v>
      </c>
      <c r="C79" s="1">
        <v>26</v>
      </c>
      <c r="D79" s="6">
        <v>2.9374999999999998E-2</v>
      </c>
      <c r="E79" s="3" t="s">
        <v>239</v>
      </c>
      <c r="F79">
        <f t="shared" si="2"/>
        <v>54.034999999999997</v>
      </c>
      <c r="G79" t="s">
        <v>431</v>
      </c>
    </row>
    <row r="80" spans="2:7" x14ac:dyDescent="0.15">
      <c r="B80" s="4" t="s">
        <v>535</v>
      </c>
      <c r="C80" s="1">
        <v>27</v>
      </c>
      <c r="D80" s="6">
        <v>2.9502314814814815E-2</v>
      </c>
      <c r="E80" s="3" t="s">
        <v>311</v>
      </c>
      <c r="F80">
        <f t="shared" si="2"/>
        <v>53.867999999999995</v>
      </c>
      <c r="G80" t="s">
        <v>431</v>
      </c>
    </row>
    <row r="81" spans="2:7" x14ac:dyDescent="0.15">
      <c r="B81" s="4" t="s">
        <v>401</v>
      </c>
      <c r="C81" s="1">
        <v>28</v>
      </c>
      <c r="D81" s="6">
        <v>2.9664351851851855E-2</v>
      </c>
      <c r="E81" s="3" t="s">
        <v>298</v>
      </c>
      <c r="F81">
        <f t="shared" si="2"/>
        <v>53.655000000000001</v>
      </c>
      <c r="G81" t="s">
        <v>431</v>
      </c>
    </row>
    <row r="82" spans="2:7" x14ac:dyDescent="0.15">
      <c r="B82" s="4" t="s">
        <v>774</v>
      </c>
      <c r="C82" s="1">
        <v>29</v>
      </c>
      <c r="D82" s="6">
        <v>2.991898148148148E-2</v>
      </c>
      <c r="E82" s="3" t="s">
        <v>240</v>
      </c>
      <c r="F82">
        <f t="shared" si="2"/>
        <v>53.320999999999998</v>
      </c>
      <c r="G82" t="s">
        <v>431</v>
      </c>
    </row>
    <row r="83" spans="2:7" x14ac:dyDescent="0.15">
      <c r="B83" s="4" t="s">
        <v>495</v>
      </c>
      <c r="C83" s="1">
        <v>30</v>
      </c>
      <c r="D83" s="6">
        <v>3.0185185185185186E-2</v>
      </c>
      <c r="E83" s="3" t="s">
        <v>231</v>
      </c>
      <c r="F83">
        <f t="shared" si="2"/>
        <v>52.971999999999994</v>
      </c>
      <c r="G83" t="s">
        <v>431</v>
      </c>
    </row>
    <row r="84" spans="2:7" x14ac:dyDescent="0.15">
      <c r="B84" s="4" t="s">
        <v>628</v>
      </c>
      <c r="C84" s="1">
        <v>31</v>
      </c>
      <c r="D84" s="6">
        <v>3.0416666666666665E-2</v>
      </c>
      <c r="E84" s="3" t="s">
        <v>243</v>
      </c>
      <c r="F84">
        <f t="shared" si="2"/>
        <v>52.667999999999999</v>
      </c>
      <c r="G84" t="s">
        <v>431</v>
      </c>
    </row>
    <row r="85" spans="2:7" x14ac:dyDescent="0.15">
      <c r="B85" s="4" t="s">
        <v>564</v>
      </c>
      <c r="C85" s="1">
        <v>32</v>
      </c>
      <c r="D85" s="6">
        <v>3.0532407407407411E-2</v>
      </c>
      <c r="E85" s="3" t="s">
        <v>292</v>
      </c>
      <c r="F85">
        <f t="shared" si="2"/>
        <v>52.515999999999998</v>
      </c>
      <c r="G85" t="s">
        <v>431</v>
      </c>
    </row>
    <row r="86" spans="2:7" x14ac:dyDescent="0.15">
      <c r="B86" s="4" t="s">
        <v>497</v>
      </c>
      <c r="C86" s="1">
        <v>33</v>
      </c>
      <c r="D86" s="6">
        <v>3.0555555555555555E-2</v>
      </c>
      <c r="E86" s="3" t="s">
        <v>311</v>
      </c>
      <c r="F86">
        <f t="shared" ref="F86:F113" si="3">ROUNDUP((VLOOKUP(G86,$K$5:$N$8,2,FALSE)-D86)*10/VLOOKUP(G86,$K$5:$N$8,3,FALSE)+50,3)</f>
        <v>52.485999999999997</v>
      </c>
      <c r="G86" t="s">
        <v>431</v>
      </c>
    </row>
    <row r="87" spans="2:7" x14ac:dyDescent="0.15">
      <c r="B87" s="4" t="s">
        <v>215</v>
      </c>
      <c r="C87" s="1">
        <v>34</v>
      </c>
      <c r="D87" s="6">
        <v>3.0717592592592591E-2</v>
      </c>
      <c r="E87" s="3" t="s">
        <v>368</v>
      </c>
      <c r="F87">
        <f t="shared" si="3"/>
        <v>52.272999999999996</v>
      </c>
      <c r="G87" t="s">
        <v>431</v>
      </c>
    </row>
    <row r="88" spans="2:7" x14ac:dyDescent="0.15">
      <c r="B88" s="4" t="s">
        <v>218</v>
      </c>
      <c r="C88" s="1">
        <v>35</v>
      </c>
      <c r="D88" s="6">
        <v>3.123842592592593E-2</v>
      </c>
      <c r="E88" s="3" t="s">
        <v>240</v>
      </c>
      <c r="F88">
        <f t="shared" si="3"/>
        <v>51.589999999999996</v>
      </c>
      <c r="G88" t="s">
        <v>431</v>
      </c>
    </row>
    <row r="89" spans="2:7" x14ac:dyDescent="0.15">
      <c r="B89" s="4" t="s">
        <v>407</v>
      </c>
      <c r="C89" s="1">
        <v>36</v>
      </c>
      <c r="D89" s="6">
        <v>3.1747685185185184E-2</v>
      </c>
      <c r="E89" s="3" t="s">
        <v>16</v>
      </c>
      <c r="F89">
        <f t="shared" si="3"/>
        <v>50.921999999999997</v>
      </c>
      <c r="G89" t="s">
        <v>431</v>
      </c>
    </row>
    <row r="90" spans="2:7" x14ac:dyDescent="0.15">
      <c r="B90" s="4" t="s">
        <v>406</v>
      </c>
      <c r="C90" s="1">
        <v>37</v>
      </c>
      <c r="D90" s="6">
        <v>3.1990740740740743E-2</v>
      </c>
      <c r="E90" s="3" t="s">
        <v>368</v>
      </c>
      <c r="F90">
        <f t="shared" si="3"/>
        <v>50.602999999999994</v>
      </c>
      <c r="G90" t="s">
        <v>431</v>
      </c>
    </row>
    <row r="91" spans="2:7" x14ac:dyDescent="0.15">
      <c r="B91" s="4" t="s">
        <v>596</v>
      </c>
      <c r="C91" s="1">
        <v>38</v>
      </c>
      <c r="D91" s="6">
        <v>3.2476851851851847E-2</v>
      </c>
      <c r="E91" s="3" t="s">
        <v>521</v>
      </c>
      <c r="F91">
        <f t="shared" si="3"/>
        <v>49.964999999999996</v>
      </c>
      <c r="G91" t="s">
        <v>431</v>
      </c>
    </row>
    <row r="92" spans="2:7" x14ac:dyDescent="0.15">
      <c r="B92" s="4" t="s">
        <v>404</v>
      </c>
      <c r="C92" s="1">
        <v>39</v>
      </c>
      <c r="D92" s="6">
        <v>3.335648148148148E-2</v>
      </c>
      <c r="E92" s="3" t="s">
        <v>243</v>
      </c>
      <c r="F92">
        <f t="shared" si="3"/>
        <v>48.811</v>
      </c>
      <c r="G92" t="s">
        <v>431</v>
      </c>
    </row>
    <row r="93" spans="2:7" x14ac:dyDescent="0.15">
      <c r="B93" s="4" t="s">
        <v>647</v>
      </c>
      <c r="C93" s="1">
        <v>40</v>
      </c>
      <c r="D93" s="6">
        <v>3.4097222222222223E-2</v>
      </c>
      <c r="E93" s="3" t="s">
        <v>239</v>
      </c>
      <c r="F93">
        <f t="shared" si="3"/>
        <v>47.838999999999999</v>
      </c>
      <c r="G93" t="s">
        <v>431</v>
      </c>
    </row>
    <row r="94" spans="2:7" x14ac:dyDescent="0.15">
      <c r="B94" s="4" t="s">
        <v>538</v>
      </c>
      <c r="C94" s="1">
        <v>41</v>
      </c>
      <c r="D94" s="6">
        <v>3.4293981481481481E-2</v>
      </c>
      <c r="E94" s="3" t="s">
        <v>297</v>
      </c>
      <c r="F94">
        <f t="shared" si="3"/>
        <v>47.580999999999996</v>
      </c>
      <c r="G94" t="s">
        <v>431</v>
      </c>
    </row>
    <row r="95" spans="2:7" x14ac:dyDescent="0.15">
      <c r="B95" s="4" t="s">
        <v>698</v>
      </c>
      <c r="C95" s="1">
        <v>42</v>
      </c>
      <c r="D95" s="6">
        <v>3.4479166666666665E-2</v>
      </c>
      <c r="E95" s="3" t="s">
        <v>297</v>
      </c>
      <c r="F95">
        <f t="shared" si="3"/>
        <v>47.338000000000001</v>
      </c>
      <c r="G95" t="s">
        <v>431</v>
      </c>
    </row>
    <row r="96" spans="2:7" x14ac:dyDescent="0.15">
      <c r="B96" s="4" t="s">
        <v>412</v>
      </c>
      <c r="C96" s="1">
        <v>43</v>
      </c>
      <c r="D96" s="6">
        <v>3.5671296296296298E-2</v>
      </c>
      <c r="E96" s="3" t="s">
        <v>1260</v>
      </c>
      <c r="F96">
        <f t="shared" si="3"/>
        <v>45.774000000000001</v>
      </c>
      <c r="G96" t="s">
        <v>431</v>
      </c>
    </row>
    <row r="97" spans="2:7" x14ac:dyDescent="0.15">
      <c r="B97" s="4" t="s">
        <v>747</v>
      </c>
      <c r="C97" s="1">
        <v>44</v>
      </c>
      <c r="D97" s="6">
        <v>3.6041666666666666E-2</v>
      </c>
      <c r="E97" s="3" t="s">
        <v>243</v>
      </c>
      <c r="F97">
        <f t="shared" si="3"/>
        <v>45.287999999999997</v>
      </c>
      <c r="G97" t="s">
        <v>431</v>
      </c>
    </row>
    <row r="98" spans="2:7" x14ac:dyDescent="0.15">
      <c r="B98" s="4" t="s">
        <v>1150</v>
      </c>
      <c r="C98" s="1">
        <v>45</v>
      </c>
      <c r="D98" s="6">
        <v>3.6631944444444446E-2</v>
      </c>
      <c r="E98" s="3" t="s">
        <v>231</v>
      </c>
      <c r="F98">
        <f t="shared" si="3"/>
        <v>44.513999999999996</v>
      </c>
      <c r="G98" t="s">
        <v>431</v>
      </c>
    </row>
    <row r="99" spans="2:7" x14ac:dyDescent="0.15">
      <c r="B99" s="4" t="s">
        <v>591</v>
      </c>
      <c r="C99" s="1">
        <v>46</v>
      </c>
      <c r="D99" s="6">
        <v>3.7592592592592594E-2</v>
      </c>
      <c r="E99" s="3" t="s">
        <v>1170</v>
      </c>
      <c r="F99">
        <f t="shared" si="3"/>
        <v>43.253999999999998</v>
      </c>
      <c r="G99" t="s">
        <v>431</v>
      </c>
    </row>
    <row r="100" spans="2:7" x14ac:dyDescent="0.15">
      <c r="B100" s="4" t="s">
        <v>659</v>
      </c>
      <c r="C100" s="1">
        <v>47</v>
      </c>
      <c r="D100" s="6">
        <v>3.7604166666666668E-2</v>
      </c>
      <c r="E100" s="3" t="s">
        <v>239</v>
      </c>
      <c r="F100">
        <f t="shared" si="3"/>
        <v>43.238999999999997</v>
      </c>
      <c r="G100" t="s">
        <v>431</v>
      </c>
    </row>
    <row r="101" spans="2:7" x14ac:dyDescent="0.15">
      <c r="B101" s="4" t="s">
        <v>1266</v>
      </c>
      <c r="C101" s="1">
        <v>48</v>
      </c>
      <c r="D101" s="6">
        <v>3.7916666666666668E-2</v>
      </c>
      <c r="E101" s="3" t="s">
        <v>298</v>
      </c>
      <c r="F101">
        <f t="shared" si="3"/>
        <v>42.829000000000001</v>
      </c>
      <c r="G101" t="s">
        <v>431</v>
      </c>
    </row>
    <row r="102" spans="2:7" x14ac:dyDescent="0.15">
      <c r="B102" s="4" t="s">
        <v>1267</v>
      </c>
      <c r="C102" s="1">
        <v>49</v>
      </c>
      <c r="D102" s="6">
        <v>3.8680555555555558E-2</v>
      </c>
      <c r="E102" s="3" t="s">
        <v>295</v>
      </c>
      <c r="F102">
        <f t="shared" si="3"/>
        <v>41.826000000000001</v>
      </c>
      <c r="G102" t="s">
        <v>431</v>
      </c>
    </row>
    <row r="103" spans="2:7" x14ac:dyDescent="0.15">
      <c r="B103" s="4" t="s">
        <v>1268</v>
      </c>
      <c r="C103" s="1">
        <v>50</v>
      </c>
      <c r="D103" s="6">
        <v>3.9293981481481485E-2</v>
      </c>
      <c r="E103" s="3" t="s">
        <v>17</v>
      </c>
      <c r="F103">
        <f t="shared" si="3"/>
        <v>41.021999999999998</v>
      </c>
      <c r="G103" t="s">
        <v>431</v>
      </c>
    </row>
    <row r="104" spans="2:7" x14ac:dyDescent="0.15">
      <c r="B104" s="4" t="s">
        <v>710</v>
      </c>
      <c r="C104" s="1">
        <v>51</v>
      </c>
      <c r="D104" s="6">
        <v>3.9675925925925927E-2</v>
      </c>
      <c r="E104" s="3" t="s">
        <v>297</v>
      </c>
      <c r="F104">
        <f t="shared" si="3"/>
        <v>40.519999999999996</v>
      </c>
      <c r="G104" t="s">
        <v>431</v>
      </c>
    </row>
    <row r="105" spans="2:7" x14ac:dyDescent="0.15">
      <c r="B105" s="4" t="s">
        <v>68</v>
      </c>
      <c r="C105" s="1">
        <v>52</v>
      </c>
      <c r="D105" s="6">
        <v>4.0729166666666664E-2</v>
      </c>
      <c r="E105" s="3" t="s">
        <v>38</v>
      </c>
      <c r="F105">
        <f t="shared" si="3"/>
        <v>39.138999999999996</v>
      </c>
      <c r="G105" t="s">
        <v>431</v>
      </c>
    </row>
    <row r="106" spans="2:7" x14ac:dyDescent="0.15">
      <c r="B106" s="4" t="s">
        <v>399</v>
      </c>
      <c r="C106" s="1">
        <v>53</v>
      </c>
      <c r="D106" s="6">
        <v>4.0787037037037038E-2</v>
      </c>
      <c r="E106" s="3" t="s">
        <v>368</v>
      </c>
      <c r="F106">
        <f t="shared" si="3"/>
        <v>39.062999999999995</v>
      </c>
      <c r="G106" t="s">
        <v>431</v>
      </c>
    </row>
    <row r="107" spans="2:7" x14ac:dyDescent="0.15">
      <c r="B107" s="4" t="s">
        <v>423</v>
      </c>
      <c r="C107" s="1">
        <v>54</v>
      </c>
      <c r="D107" s="6">
        <v>4.1701388888888885E-2</v>
      </c>
      <c r="E107" s="3" t="s">
        <v>297</v>
      </c>
      <c r="F107">
        <f t="shared" si="3"/>
        <v>37.863</v>
      </c>
      <c r="G107" t="s">
        <v>431</v>
      </c>
    </row>
    <row r="108" spans="2:7" x14ac:dyDescent="0.15">
      <c r="B108" s="4" t="s">
        <v>133</v>
      </c>
      <c r="C108" s="1">
        <v>55</v>
      </c>
      <c r="D108" s="6">
        <v>4.5243055555555557E-2</v>
      </c>
      <c r="E108" s="3" t="s">
        <v>37</v>
      </c>
      <c r="F108">
        <f t="shared" si="3"/>
        <v>33.216999999999999</v>
      </c>
      <c r="G108" t="s">
        <v>431</v>
      </c>
    </row>
    <row r="109" spans="2:7" x14ac:dyDescent="0.15">
      <c r="B109" s="4" t="s">
        <v>352</v>
      </c>
      <c r="C109" s="1">
        <v>56</v>
      </c>
      <c r="D109" s="6">
        <v>4.5543981481481477E-2</v>
      </c>
      <c r="E109" s="3" t="s">
        <v>14</v>
      </c>
      <c r="F109">
        <f t="shared" si="3"/>
        <v>32.821999999999996</v>
      </c>
      <c r="G109" t="s">
        <v>431</v>
      </c>
    </row>
    <row r="110" spans="2:7" x14ac:dyDescent="0.15">
      <c r="B110" s="4" t="s">
        <v>723</v>
      </c>
      <c r="C110" s="1">
        <v>57</v>
      </c>
      <c r="D110" s="6">
        <v>4.6180555555555558E-2</v>
      </c>
      <c r="E110" s="3" t="s">
        <v>239</v>
      </c>
      <c r="F110">
        <f t="shared" si="3"/>
        <v>31.987000000000002</v>
      </c>
      <c r="G110" t="s">
        <v>431</v>
      </c>
    </row>
    <row r="111" spans="2:7" x14ac:dyDescent="0.15">
      <c r="B111" s="4" t="s">
        <v>595</v>
      </c>
      <c r="C111" s="1">
        <v>58</v>
      </c>
      <c r="D111" s="6">
        <v>5.2083333333333336E-2</v>
      </c>
      <c r="E111" s="3" t="s">
        <v>292</v>
      </c>
      <c r="F111">
        <f t="shared" si="3"/>
        <v>24.243000000000002</v>
      </c>
      <c r="G111" t="s">
        <v>431</v>
      </c>
    </row>
    <row r="112" spans="2:7" x14ac:dyDescent="0.15">
      <c r="B112" s="4" t="s">
        <v>975</v>
      </c>
      <c r="C112" s="1">
        <v>59</v>
      </c>
      <c r="D112" s="6">
        <v>5.2893518518518513E-2</v>
      </c>
      <c r="E112" s="3" t="s">
        <v>368</v>
      </c>
      <c r="F112">
        <f t="shared" si="3"/>
        <v>23.18</v>
      </c>
      <c r="G112" t="s">
        <v>431</v>
      </c>
    </row>
    <row r="113" spans="2:7" x14ac:dyDescent="0.15">
      <c r="B113" s="4" t="s">
        <v>1066</v>
      </c>
      <c r="C113" s="1">
        <v>60</v>
      </c>
      <c r="D113" s="6">
        <v>5.5092592592592589E-2</v>
      </c>
      <c r="E113" s="3" t="s">
        <v>38</v>
      </c>
      <c r="F113">
        <f t="shared" si="3"/>
        <v>20.295000000000002</v>
      </c>
      <c r="G113" t="s">
        <v>431</v>
      </c>
    </row>
    <row r="114" spans="2:7" x14ac:dyDescent="0.15">
      <c r="B114" s="4" t="s">
        <v>1211</v>
      </c>
      <c r="C114" s="1"/>
      <c r="D114" s="3" t="s">
        <v>22</v>
      </c>
      <c r="E114" s="3" t="s">
        <v>232</v>
      </c>
      <c r="F114">
        <v>0</v>
      </c>
      <c r="G114" t="s">
        <v>431</v>
      </c>
    </row>
    <row r="115" spans="2:7" x14ac:dyDescent="0.15">
      <c r="B115" s="4" t="s">
        <v>562</v>
      </c>
      <c r="C115" s="1"/>
      <c r="D115" s="3" t="s">
        <v>22</v>
      </c>
      <c r="E115" s="3" t="s">
        <v>243</v>
      </c>
      <c r="F115">
        <v>0</v>
      </c>
      <c r="G115" t="s">
        <v>431</v>
      </c>
    </row>
    <row r="116" spans="2:7" x14ac:dyDescent="0.15">
      <c r="B116" s="4" t="s">
        <v>1269</v>
      </c>
      <c r="C116" s="1"/>
      <c r="D116" s="3" t="s">
        <v>22</v>
      </c>
      <c r="E116" s="3" t="s">
        <v>232</v>
      </c>
      <c r="F116">
        <v>0</v>
      </c>
      <c r="G116" t="s">
        <v>431</v>
      </c>
    </row>
    <row r="117" spans="2:7" x14ac:dyDescent="0.15">
      <c r="B117" s="4" t="s">
        <v>662</v>
      </c>
      <c r="C117" s="1"/>
      <c r="D117" s="3" t="s">
        <v>22</v>
      </c>
      <c r="E117" s="3" t="s">
        <v>368</v>
      </c>
      <c r="F117">
        <v>0</v>
      </c>
      <c r="G117" t="s">
        <v>431</v>
      </c>
    </row>
    <row r="118" spans="2:7" x14ac:dyDescent="0.15">
      <c r="B118" s="4" t="s">
        <v>382</v>
      </c>
      <c r="C118" s="1">
        <v>1</v>
      </c>
      <c r="D118" s="6">
        <v>2.1076388888888891E-2</v>
      </c>
      <c r="E118" s="3" t="s">
        <v>298</v>
      </c>
      <c r="F118">
        <f t="shared" ref="F118:F149" si="4">ROUNDUP((VLOOKUP(G118,$K$5:$N$8,2,FALSE)-D118)*10/VLOOKUP(G118,$K$5:$N$8,3,FALSE)+50,3)</f>
        <v>63.939</v>
      </c>
      <c r="G118" t="s">
        <v>434</v>
      </c>
    </row>
    <row r="119" spans="2:7" x14ac:dyDescent="0.15">
      <c r="B119" s="4" t="s">
        <v>45</v>
      </c>
      <c r="C119" s="1">
        <v>2</v>
      </c>
      <c r="D119" s="6">
        <v>2.1817129629629631E-2</v>
      </c>
      <c r="E119" s="3" t="s">
        <v>37</v>
      </c>
      <c r="F119">
        <f t="shared" si="4"/>
        <v>63.015999999999998</v>
      </c>
      <c r="G119" t="s">
        <v>434</v>
      </c>
    </row>
    <row r="120" spans="2:7" x14ac:dyDescent="0.15">
      <c r="B120" s="4" t="s">
        <v>1207</v>
      </c>
      <c r="C120" s="1">
        <v>3</v>
      </c>
      <c r="D120" s="6">
        <v>2.269675925925926E-2</v>
      </c>
      <c r="E120" s="3" t="s">
        <v>230</v>
      </c>
      <c r="F120">
        <f t="shared" si="4"/>
        <v>61.920999999999999</v>
      </c>
      <c r="G120" t="s">
        <v>433</v>
      </c>
    </row>
    <row r="121" spans="2:7" x14ac:dyDescent="0.15">
      <c r="B121" s="4" t="s">
        <v>527</v>
      </c>
      <c r="C121" s="1">
        <v>4</v>
      </c>
      <c r="D121" s="6">
        <v>2.4143518518518519E-2</v>
      </c>
      <c r="E121" s="3" t="s">
        <v>298</v>
      </c>
      <c r="F121">
        <f t="shared" si="4"/>
        <v>60.119</v>
      </c>
      <c r="G121" t="s">
        <v>433</v>
      </c>
    </row>
    <row r="122" spans="2:7" x14ac:dyDescent="0.15">
      <c r="B122" s="4" t="s">
        <v>565</v>
      </c>
      <c r="C122" s="1">
        <v>5</v>
      </c>
      <c r="D122" s="6">
        <v>2.4398148148148145E-2</v>
      </c>
      <c r="E122" s="3" t="s">
        <v>243</v>
      </c>
      <c r="F122">
        <f t="shared" si="4"/>
        <v>59.802</v>
      </c>
      <c r="G122" t="s">
        <v>433</v>
      </c>
    </row>
    <row r="123" spans="2:7" x14ac:dyDescent="0.15">
      <c r="B123" s="4" t="s">
        <v>59</v>
      </c>
      <c r="C123" s="1">
        <v>6</v>
      </c>
      <c r="D123" s="6">
        <v>2.4432870370370369E-2</v>
      </c>
      <c r="E123" s="3" t="s">
        <v>38</v>
      </c>
      <c r="F123">
        <f t="shared" si="4"/>
        <v>59.759</v>
      </c>
      <c r="G123" t="s">
        <v>433</v>
      </c>
    </row>
    <row r="124" spans="2:7" x14ac:dyDescent="0.15">
      <c r="B124" s="4" t="s">
        <v>282</v>
      </c>
      <c r="C124" s="1">
        <v>7</v>
      </c>
      <c r="D124" s="6">
        <v>2.4756944444444443E-2</v>
      </c>
      <c r="E124" s="3" t="s">
        <v>14</v>
      </c>
      <c r="F124">
        <f t="shared" si="4"/>
        <v>59.354999999999997</v>
      </c>
      <c r="G124" t="s">
        <v>433</v>
      </c>
    </row>
    <row r="125" spans="2:7" x14ac:dyDescent="0.15">
      <c r="B125" s="4" t="s">
        <v>186</v>
      </c>
      <c r="C125" s="1">
        <v>8</v>
      </c>
      <c r="D125" s="6">
        <v>2.4826388888888887E-2</v>
      </c>
      <c r="E125" s="3" t="s">
        <v>243</v>
      </c>
      <c r="F125">
        <f t="shared" si="4"/>
        <v>59.268000000000001</v>
      </c>
      <c r="G125" t="s">
        <v>433</v>
      </c>
    </row>
    <row r="126" spans="2:7" x14ac:dyDescent="0.15">
      <c r="B126" s="4" t="s">
        <v>687</v>
      </c>
      <c r="C126" s="1">
        <v>9</v>
      </c>
      <c r="D126" s="6">
        <v>2.4907407407407406E-2</v>
      </c>
      <c r="E126" s="3" t="s">
        <v>1261</v>
      </c>
      <c r="F126">
        <f t="shared" si="4"/>
        <v>59.166999999999994</v>
      </c>
      <c r="G126" t="s">
        <v>433</v>
      </c>
    </row>
    <row r="127" spans="2:7" x14ac:dyDescent="0.15">
      <c r="B127" s="4" t="s">
        <v>149</v>
      </c>
      <c r="C127" s="1">
        <v>10</v>
      </c>
      <c r="D127" s="6">
        <v>2.5324074074074079E-2</v>
      </c>
      <c r="E127" s="3"/>
      <c r="F127">
        <f t="shared" si="4"/>
        <v>58.649000000000001</v>
      </c>
      <c r="G127" t="s">
        <v>433</v>
      </c>
    </row>
    <row r="128" spans="2:7" x14ac:dyDescent="0.15">
      <c r="B128" s="4" t="s">
        <v>223</v>
      </c>
      <c r="C128" s="1">
        <v>11</v>
      </c>
      <c r="D128" s="6">
        <v>2.5740740740740745E-2</v>
      </c>
      <c r="E128" s="3" t="s">
        <v>240</v>
      </c>
      <c r="F128">
        <f t="shared" si="4"/>
        <v>58.129999999999995</v>
      </c>
      <c r="G128" t="s">
        <v>433</v>
      </c>
    </row>
    <row r="129" spans="2:7" x14ac:dyDescent="0.15">
      <c r="B129" s="4" t="s">
        <v>210</v>
      </c>
      <c r="C129" s="1">
        <v>12</v>
      </c>
      <c r="D129" s="6">
        <v>2.630787037037037E-2</v>
      </c>
      <c r="E129" s="3" t="s">
        <v>450</v>
      </c>
      <c r="F129">
        <f t="shared" si="4"/>
        <v>57.422999999999995</v>
      </c>
      <c r="G129" t="s">
        <v>433</v>
      </c>
    </row>
    <row r="130" spans="2:7" x14ac:dyDescent="0.15">
      <c r="B130" s="4" t="s">
        <v>48</v>
      </c>
      <c r="C130" s="1">
        <v>13</v>
      </c>
      <c r="D130" s="6">
        <v>2.6898148148148147E-2</v>
      </c>
      <c r="E130" s="3" t="s">
        <v>38</v>
      </c>
      <c r="F130">
        <f t="shared" si="4"/>
        <v>56.687999999999995</v>
      </c>
      <c r="G130" t="s">
        <v>433</v>
      </c>
    </row>
    <row r="131" spans="2:7" x14ac:dyDescent="0.15">
      <c r="B131" s="4" t="s">
        <v>71</v>
      </c>
      <c r="C131" s="1">
        <v>13</v>
      </c>
      <c r="D131" s="6">
        <v>2.6898148148148147E-2</v>
      </c>
      <c r="E131" s="3" t="s">
        <v>37</v>
      </c>
      <c r="F131">
        <f t="shared" si="4"/>
        <v>56.687999999999995</v>
      </c>
      <c r="G131" t="s">
        <v>433</v>
      </c>
    </row>
    <row r="132" spans="2:7" x14ac:dyDescent="0.15">
      <c r="B132" s="4" t="s">
        <v>164</v>
      </c>
      <c r="C132" s="1">
        <v>15</v>
      </c>
      <c r="D132" s="6">
        <v>2.7164351851851853E-2</v>
      </c>
      <c r="E132" s="3" t="s">
        <v>297</v>
      </c>
      <c r="F132">
        <f t="shared" si="4"/>
        <v>56.355999999999995</v>
      </c>
      <c r="G132" t="s">
        <v>433</v>
      </c>
    </row>
    <row r="133" spans="2:7" x14ac:dyDescent="0.15">
      <c r="B133" s="4" t="s">
        <v>178</v>
      </c>
      <c r="C133" s="1">
        <v>15</v>
      </c>
      <c r="D133" s="6">
        <v>2.7164351851851853E-2</v>
      </c>
      <c r="E133" s="3" t="s">
        <v>243</v>
      </c>
      <c r="F133">
        <f t="shared" si="4"/>
        <v>56.355999999999995</v>
      </c>
      <c r="G133" t="s">
        <v>433</v>
      </c>
    </row>
    <row r="134" spans="2:7" x14ac:dyDescent="0.15">
      <c r="B134" s="4" t="s">
        <v>179</v>
      </c>
      <c r="C134" s="1">
        <v>17</v>
      </c>
      <c r="D134" s="6">
        <v>2.7222222222222228E-2</v>
      </c>
      <c r="E134" s="3" t="s">
        <v>243</v>
      </c>
      <c r="F134">
        <f t="shared" si="4"/>
        <v>56.283999999999999</v>
      </c>
      <c r="G134" t="s">
        <v>433</v>
      </c>
    </row>
    <row r="135" spans="2:7" x14ac:dyDescent="0.15">
      <c r="B135" s="4" t="s">
        <v>494</v>
      </c>
      <c r="C135" s="1">
        <v>18</v>
      </c>
      <c r="D135" s="6">
        <v>2.7291666666666662E-2</v>
      </c>
      <c r="E135" s="3" t="s">
        <v>1262</v>
      </c>
      <c r="F135">
        <f t="shared" si="4"/>
        <v>56.198</v>
      </c>
      <c r="G135" t="s">
        <v>433</v>
      </c>
    </row>
    <row r="136" spans="2:7" x14ac:dyDescent="0.15">
      <c r="B136" s="4" t="s">
        <v>396</v>
      </c>
      <c r="C136" s="1">
        <v>19</v>
      </c>
      <c r="D136" s="6">
        <v>2.7673611111111111E-2</v>
      </c>
      <c r="E136" s="3" t="s">
        <v>366</v>
      </c>
      <c r="F136">
        <f t="shared" si="4"/>
        <v>55.721999999999994</v>
      </c>
      <c r="G136" t="s">
        <v>433</v>
      </c>
    </row>
    <row r="137" spans="2:7" x14ac:dyDescent="0.15">
      <c r="B137" s="4" t="s">
        <v>1209</v>
      </c>
      <c r="C137" s="1">
        <v>20</v>
      </c>
      <c r="D137" s="6">
        <v>2.7789351851851853E-2</v>
      </c>
      <c r="E137" s="3" t="s">
        <v>295</v>
      </c>
      <c r="F137">
        <f t="shared" si="4"/>
        <v>55.577999999999996</v>
      </c>
      <c r="G137" t="s">
        <v>433</v>
      </c>
    </row>
    <row r="138" spans="2:7" x14ac:dyDescent="0.15">
      <c r="B138" s="4" t="s">
        <v>1035</v>
      </c>
      <c r="C138" s="1">
        <v>21</v>
      </c>
      <c r="D138" s="6">
        <v>2.8101851851851854E-2</v>
      </c>
      <c r="E138" s="3" t="s">
        <v>229</v>
      </c>
      <c r="F138">
        <f t="shared" si="4"/>
        <v>55.189</v>
      </c>
      <c r="G138" t="s">
        <v>433</v>
      </c>
    </row>
    <row r="139" spans="2:7" x14ac:dyDescent="0.15">
      <c r="B139" s="4" t="s">
        <v>326</v>
      </c>
      <c r="C139" s="1">
        <v>22</v>
      </c>
      <c r="D139" s="6">
        <v>2.8483796296296295E-2</v>
      </c>
      <c r="E139" s="3" t="s">
        <v>999</v>
      </c>
      <c r="F139">
        <f t="shared" si="4"/>
        <v>54.713000000000001</v>
      </c>
      <c r="G139" t="s">
        <v>433</v>
      </c>
    </row>
    <row r="140" spans="2:7" x14ac:dyDescent="0.15">
      <c r="B140" s="4" t="s">
        <v>383</v>
      </c>
      <c r="C140" s="1">
        <v>23</v>
      </c>
      <c r="D140" s="6">
        <v>2.8877314814814817E-2</v>
      </c>
      <c r="E140" s="3" t="s">
        <v>226</v>
      </c>
      <c r="F140">
        <f t="shared" si="4"/>
        <v>54.222999999999999</v>
      </c>
      <c r="G140" t="s">
        <v>433</v>
      </c>
    </row>
    <row r="141" spans="2:7" x14ac:dyDescent="0.15">
      <c r="B141" s="4" t="s">
        <v>221</v>
      </c>
      <c r="C141" s="1">
        <v>24</v>
      </c>
      <c r="D141" s="6">
        <v>2.8969907407407406E-2</v>
      </c>
      <c r="E141" s="3" t="s">
        <v>297</v>
      </c>
      <c r="F141">
        <f t="shared" si="4"/>
        <v>54.107999999999997</v>
      </c>
      <c r="G141" t="s">
        <v>433</v>
      </c>
    </row>
    <row r="142" spans="2:7" x14ac:dyDescent="0.15">
      <c r="B142" s="4" t="s">
        <v>650</v>
      </c>
      <c r="C142" s="1">
        <v>25</v>
      </c>
      <c r="D142" s="6">
        <v>2.9155092592592594E-2</v>
      </c>
      <c r="E142" s="3" t="s">
        <v>297</v>
      </c>
      <c r="F142">
        <f t="shared" si="4"/>
        <v>53.876999999999995</v>
      </c>
      <c r="G142" t="s">
        <v>433</v>
      </c>
    </row>
    <row r="143" spans="2:7" x14ac:dyDescent="0.15">
      <c r="B143" s="4" t="s">
        <v>286</v>
      </c>
      <c r="C143" s="1">
        <v>26</v>
      </c>
      <c r="D143" s="6">
        <v>2.9340277777777781E-2</v>
      </c>
      <c r="E143" s="3" t="s">
        <v>1170</v>
      </c>
      <c r="F143">
        <f t="shared" si="4"/>
        <v>53.646000000000001</v>
      </c>
      <c r="G143" t="s">
        <v>433</v>
      </c>
    </row>
    <row r="144" spans="2:7" x14ac:dyDescent="0.15">
      <c r="B144" s="4" t="s">
        <v>165</v>
      </c>
      <c r="C144" s="1">
        <v>27</v>
      </c>
      <c r="D144" s="6">
        <v>2.9988425925925922E-2</v>
      </c>
      <c r="E144" s="3" t="s">
        <v>16</v>
      </c>
      <c r="F144">
        <f t="shared" si="4"/>
        <v>52.838999999999999</v>
      </c>
      <c r="G144" t="s">
        <v>433</v>
      </c>
    </row>
    <row r="145" spans="2:7" x14ac:dyDescent="0.15">
      <c r="B145" s="4" t="s">
        <v>171</v>
      </c>
      <c r="C145" s="1">
        <v>28</v>
      </c>
      <c r="D145" s="6">
        <v>3.0277777777777778E-2</v>
      </c>
      <c r="E145" s="3" t="s">
        <v>1170</v>
      </c>
      <c r="F145">
        <f t="shared" si="4"/>
        <v>52.478999999999999</v>
      </c>
      <c r="G145" t="s">
        <v>433</v>
      </c>
    </row>
    <row r="146" spans="2:7" x14ac:dyDescent="0.15">
      <c r="B146" s="4" t="s">
        <v>417</v>
      </c>
      <c r="C146" s="1">
        <v>29</v>
      </c>
      <c r="D146" s="6">
        <v>3.0347222222222223E-2</v>
      </c>
      <c r="E146" s="3" t="s">
        <v>297</v>
      </c>
      <c r="F146">
        <f t="shared" si="4"/>
        <v>52.391999999999996</v>
      </c>
      <c r="G146" t="s">
        <v>433</v>
      </c>
    </row>
    <row r="147" spans="2:7" x14ac:dyDescent="0.15">
      <c r="B147" s="4" t="s">
        <v>184</v>
      </c>
      <c r="C147" s="1">
        <v>30</v>
      </c>
      <c r="D147" s="6">
        <v>3.0636574074074076E-2</v>
      </c>
      <c r="E147" s="3" t="s">
        <v>450</v>
      </c>
      <c r="F147">
        <f t="shared" si="4"/>
        <v>52.031999999999996</v>
      </c>
      <c r="G147" t="s">
        <v>433</v>
      </c>
    </row>
    <row r="148" spans="2:7" x14ac:dyDescent="0.15">
      <c r="B148" s="4" t="s">
        <v>155</v>
      </c>
      <c r="C148" s="1">
        <v>31</v>
      </c>
      <c r="D148" s="6">
        <v>3.0717592592592591E-2</v>
      </c>
      <c r="E148" s="3" t="s">
        <v>239</v>
      </c>
      <c r="F148">
        <f t="shared" si="4"/>
        <v>51.930999999999997</v>
      </c>
      <c r="G148" t="s">
        <v>433</v>
      </c>
    </row>
    <row r="149" spans="2:7" x14ac:dyDescent="0.15">
      <c r="B149" s="4" t="s">
        <v>167</v>
      </c>
      <c r="C149" s="1">
        <v>32</v>
      </c>
      <c r="D149" s="6">
        <v>3.0868055555555555E-2</v>
      </c>
      <c r="E149" s="3" t="s">
        <v>297</v>
      </c>
      <c r="F149">
        <f t="shared" si="4"/>
        <v>51.744</v>
      </c>
      <c r="G149" t="s">
        <v>433</v>
      </c>
    </row>
    <row r="150" spans="2:7" x14ac:dyDescent="0.15">
      <c r="B150" s="4" t="s">
        <v>348</v>
      </c>
      <c r="C150" s="1">
        <v>33</v>
      </c>
      <c r="D150" s="6">
        <v>3.096064814814815E-2</v>
      </c>
      <c r="E150" s="3" t="s">
        <v>16</v>
      </c>
      <c r="F150">
        <f t="shared" ref="F150:F177" si="5">ROUNDUP((VLOOKUP(G150,$K$5:$N$8,2,FALSE)-D150)*10/VLOOKUP(G150,$K$5:$N$8,3,FALSE)+50,3)</f>
        <v>51.628</v>
      </c>
      <c r="G150" t="s">
        <v>433</v>
      </c>
    </row>
    <row r="151" spans="2:7" x14ac:dyDescent="0.15">
      <c r="B151" s="4" t="s">
        <v>574</v>
      </c>
      <c r="C151" s="1">
        <v>34</v>
      </c>
      <c r="D151" s="6">
        <v>3.0995370370370371E-2</v>
      </c>
      <c r="E151" s="3" t="s">
        <v>240</v>
      </c>
      <c r="F151">
        <f t="shared" si="5"/>
        <v>51.585000000000001</v>
      </c>
      <c r="G151" t="s">
        <v>433</v>
      </c>
    </row>
    <row r="152" spans="2:7" x14ac:dyDescent="0.15">
      <c r="B152" s="4" t="s">
        <v>1270</v>
      </c>
      <c r="C152" s="1">
        <v>35</v>
      </c>
      <c r="D152" s="6">
        <v>3.1099537037037037E-2</v>
      </c>
      <c r="E152" s="3" t="s">
        <v>295</v>
      </c>
      <c r="F152">
        <f t="shared" si="5"/>
        <v>51.454999999999998</v>
      </c>
      <c r="G152" t="s">
        <v>433</v>
      </c>
    </row>
    <row r="153" spans="2:7" x14ac:dyDescent="0.15">
      <c r="B153" s="4" t="s">
        <v>285</v>
      </c>
      <c r="C153" s="1">
        <v>36</v>
      </c>
      <c r="D153" s="6">
        <v>3.1597222222222221E-2</v>
      </c>
      <c r="E153" s="3" t="s">
        <v>239</v>
      </c>
      <c r="F153">
        <f t="shared" si="5"/>
        <v>50.835000000000001</v>
      </c>
      <c r="G153" t="s">
        <v>433</v>
      </c>
    </row>
    <row r="154" spans="2:7" x14ac:dyDescent="0.15">
      <c r="B154" s="4" t="s">
        <v>530</v>
      </c>
      <c r="C154" s="1">
        <v>37</v>
      </c>
      <c r="D154" s="6">
        <v>3.1898148148148148E-2</v>
      </c>
      <c r="E154" s="3" t="s">
        <v>231</v>
      </c>
      <c r="F154">
        <f t="shared" si="5"/>
        <v>50.460999999999999</v>
      </c>
      <c r="G154" t="s">
        <v>433</v>
      </c>
    </row>
    <row r="155" spans="2:7" x14ac:dyDescent="0.15">
      <c r="B155" s="4" t="s">
        <v>335</v>
      </c>
      <c r="C155" s="1">
        <v>38</v>
      </c>
      <c r="D155" s="6">
        <v>3.2418981481481479E-2</v>
      </c>
      <c r="E155" s="3" t="s">
        <v>239</v>
      </c>
      <c r="F155">
        <f t="shared" si="5"/>
        <v>49.811999999999998</v>
      </c>
      <c r="G155" t="s">
        <v>433</v>
      </c>
    </row>
    <row r="156" spans="2:7" x14ac:dyDescent="0.15">
      <c r="B156" s="4" t="s">
        <v>183</v>
      </c>
      <c r="C156" s="1">
        <v>39</v>
      </c>
      <c r="D156" s="6">
        <v>3.3032407407407406E-2</v>
      </c>
      <c r="E156" s="3" t="s">
        <v>226</v>
      </c>
      <c r="F156">
        <f t="shared" si="5"/>
        <v>49.047999999999995</v>
      </c>
      <c r="G156" t="s">
        <v>433</v>
      </c>
    </row>
    <row r="157" spans="2:7" x14ac:dyDescent="0.15">
      <c r="B157" s="4" t="s">
        <v>551</v>
      </c>
      <c r="C157" s="1">
        <v>40</v>
      </c>
      <c r="D157" s="6">
        <v>3.3067129629629634E-2</v>
      </c>
      <c r="E157" s="3" t="s">
        <v>232</v>
      </c>
      <c r="F157">
        <f t="shared" si="5"/>
        <v>49.004999999999995</v>
      </c>
      <c r="G157" t="s">
        <v>433</v>
      </c>
    </row>
    <row r="158" spans="2:7" x14ac:dyDescent="0.15">
      <c r="B158" s="4" t="s">
        <v>340</v>
      </c>
      <c r="C158" s="1">
        <v>41</v>
      </c>
      <c r="D158" s="6">
        <v>3.3101851851851848E-2</v>
      </c>
      <c r="E158" s="3" t="s">
        <v>247</v>
      </c>
      <c r="F158">
        <f t="shared" si="5"/>
        <v>48.960999999999999</v>
      </c>
      <c r="G158" t="s">
        <v>433</v>
      </c>
    </row>
    <row r="159" spans="2:7" x14ac:dyDescent="0.15">
      <c r="B159" s="4" t="s">
        <v>1271</v>
      </c>
      <c r="C159" s="1">
        <v>42</v>
      </c>
      <c r="D159" s="6">
        <v>3.3333333333333333E-2</v>
      </c>
      <c r="E159" s="3" t="s">
        <v>247</v>
      </c>
      <c r="F159">
        <f t="shared" si="5"/>
        <v>48.672999999999995</v>
      </c>
      <c r="G159" t="s">
        <v>433</v>
      </c>
    </row>
    <row r="160" spans="2:7" x14ac:dyDescent="0.15">
      <c r="B160" s="4" t="s">
        <v>532</v>
      </c>
      <c r="C160" s="1">
        <v>43</v>
      </c>
      <c r="D160" s="6">
        <v>3.4386574074074076E-2</v>
      </c>
      <c r="E160" s="3" t="s">
        <v>231</v>
      </c>
      <c r="F160">
        <f t="shared" si="5"/>
        <v>47.360999999999997</v>
      </c>
      <c r="G160" t="s">
        <v>433</v>
      </c>
    </row>
    <row r="161" spans="2:7" x14ac:dyDescent="0.15">
      <c r="B161" s="4" t="s">
        <v>1011</v>
      </c>
      <c r="C161" s="1">
        <v>44</v>
      </c>
      <c r="D161" s="6">
        <v>3.4976851851851849E-2</v>
      </c>
      <c r="E161" s="3" t="s">
        <v>301</v>
      </c>
      <c r="F161">
        <f t="shared" si="5"/>
        <v>46.625999999999998</v>
      </c>
      <c r="G161" t="s">
        <v>433</v>
      </c>
    </row>
    <row r="162" spans="2:7" x14ac:dyDescent="0.15">
      <c r="B162" s="4" t="s">
        <v>1272</v>
      </c>
      <c r="C162" s="1">
        <v>45</v>
      </c>
      <c r="D162" s="6">
        <v>3.516203703703704E-2</v>
      </c>
      <c r="E162" s="3" t="s">
        <v>243</v>
      </c>
      <c r="F162">
        <f t="shared" si="5"/>
        <v>46.394999999999996</v>
      </c>
      <c r="G162" t="s">
        <v>433</v>
      </c>
    </row>
    <row r="163" spans="2:7" x14ac:dyDescent="0.15">
      <c r="B163" s="4" t="s">
        <v>645</v>
      </c>
      <c r="C163" s="1">
        <v>46</v>
      </c>
      <c r="D163" s="6">
        <v>3.5416666666666666E-2</v>
      </c>
      <c r="E163" s="3" t="s">
        <v>240</v>
      </c>
      <c r="F163">
        <f t="shared" si="5"/>
        <v>46.077999999999996</v>
      </c>
      <c r="G163" t="s">
        <v>433</v>
      </c>
    </row>
    <row r="164" spans="2:7" x14ac:dyDescent="0.15">
      <c r="B164" s="4" t="s">
        <v>394</v>
      </c>
      <c r="C164" s="1">
        <v>47</v>
      </c>
      <c r="D164" s="6">
        <v>3.5949074074074071E-2</v>
      </c>
      <c r="E164" s="3" t="s">
        <v>292</v>
      </c>
      <c r="F164">
        <f t="shared" si="5"/>
        <v>45.414999999999999</v>
      </c>
      <c r="G164" t="s">
        <v>433</v>
      </c>
    </row>
    <row r="165" spans="2:7" x14ac:dyDescent="0.15">
      <c r="B165" s="4" t="s">
        <v>80</v>
      </c>
      <c r="C165" s="1">
        <v>48</v>
      </c>
      <c r="D165" s="6">
        <v>3.7592592592592594E-2</v>
      </c>
      <c r="E165" s="3" t="s">
        <v>38</v>
      </c>
      <c r="F165">
        <f t="shared" si="5"/>
        <v>43.367999999999995</v>
      </c>
      <c r="G165" t="s">
        <v>433</v>
      </c>
    </row>
    <row r="166" spans="2:7" x14ac:dyDescent="0.15">
      <c r="B166" s="4" t="s">
        <v>697</v>
      </c>
      <c r="C166" s="1">
        <v>49</v>
      </c>
      <c r="D166" s="6">
        <v>3.7627314814814815E-2</v>
      </c>
      <c r="E166" s="3" t="s">
        <v>297</v>
      </c>
      <c r="F166">
        <f t="shared" si="5"/>
        <v>43.324999999999996</v>
      </c>
      <c r="G166" t="s">
        <v>433</v>
      </c>
    </row>
    <row r="167" spans="2:7" ht="27" x14ac:dyDescent="0.15">
      <c r="B167" s="4" t="s">
        <v>1055</v>
      </c>
      <c r="C167" s="1">
        <v>50</v>
      </c>
      <c r="D167" s="6">
        <v>3.7754629629629631E-2</v>
      </c>
      <c r="E167" s="3" t="s">
        <v>1263</v>
      </c>
      <c r="F167">
        <f t="shared" si="5"/>
        <v>43.165999999999997</v>
      </c>
      <c r="G167" t="s">
        <v>433</v>
      </c>
    </row>
    <row r="168" spans="2:7" x14ac:dyDescent="0.15">
      <c r="B168" s="4" t="s">
        <v>513</v>
      </c>
      <c r="C168" s="1">
        <v>51</v>
      </c>
      <c r="D168" s="6">
        <v>3.8599537037037036E-2</v>
      </c>
      <c r="E168" s="3" t="s">
        <v>488</v>
      </c>
      <c r="F168">
        <f t="shared" si="5"/>
        <v>42.113999999999997</v>
      </c>
      <c r="G168" t="s">
        <v>433</v>
      </c>
    </row>
    <row r="169" spans="2:7" x14ac:dyDescent="0.15">
      <c r="B169" s="4" t="s">
        <v>622</v>
      </c>
      <c r="C169" s="1">
        <v>52</v>
      </c>
      <c r="D169" s="6">
        <v>4.0393518518518516E-2</v>
      </c>
      <c r="E169" s="3" t="s">
        <v>488</v>
      </c>
      <c r="F169">
        <f t="shared" si="5"/>
        <v>39.879999999999995</v>
      </c>
      <c r="G169" t="s">
        <v>433</v>
      </c>
    </row>
    <row r="170" spans="2:7" x14ac:dyDescent="0.15">
      <c r="B170" s="4" t="s">
        <v>291</v>
      </c>
      <c r="C170" s="1">
        <v>53</v>
      </c>
      <c r="D170" s="6">
        <v>4.0543981481481479E-2</v>
      </c>
      <c r="E170" s="3" t="s">
        <v>14</v>
      </c>
      <c r="F170">
        <f t="shared" si="5"/>
        <v>39.692</v>
      </c>
      <c r="G170" t="s">
        <v>433</v>
      </c>
    </row>
    <row r="171" spans="2:7" x14ac:dyDescent="0.15">
      <c r="B171" s="4" t="s">
        <v>510</v>
      </c>
      <c r="C171" s="1">
        <v>54</v>
      </c>
      <c r="D171" s="6">
        <v>4.0960648148148149E-2</v>
      </c>
      <c r="E171" s="3" t="s">
        <v>488</v>
      </c>
      <c r="F171">
        <f t="shared" si="5"/>
        <v>39.172999999999995</v>
      </c>
      <c r="G171" t="s">
        <v>433</v>
      </c>
    </row>
    <row r="172" spans="2:7" x14ac:dyDescent="0.15">
      <c r="B172" s="4" t="s">
        <v>503</v>
      </c>
      <c r="C172" s="1">
        <v>55</v>
      </c>
      <c r="D172" s="6">
        <v>4.1712962962962959E-2</v>
      </c>
      <c r="E172" s="3" t="s">
        <v>14</v>
      </c>
      <c r="F172">
        <f t="shared" si="5"/>
        <v>38.235999999999997</v>
      </c>
      <c r="G172" t="s">
        <v>433</v>
      </c>
    </row>
    <row r="173" spans="2:7" x14ac:dyDescent="0.15">
      <c r="B173" s="4" t="s">
        <v>1129</v>
      </c>
      <c r="C173" s="1">
        <v>56</v>
      </c>
      <c r="D173" s="6">
        <v>4.4664351851851851E-2</v>
      </c>
      <c r="E173" s="3" t="s">
        <v>243</v>
      </c>
      <c r="F173">
        <f t="shared" si="5"/>
        <v>34.559999999999995</v>
      </c>
      <c r="G173" t="s">
        <v>433</v>
      </c>
    </row>
    <row r="174" spans="2:7" x14ac:dyDescent="0.15">
      <c r="B174" s="4" t="s">
        <v>188</v>
      </c>
      <c r="C174" s="1">
        <v>57</v>
      </c>
      <c r="D174" s="6">
        <v>4.5879629629629631E-2</v>
      </c>
      <c r="E174" s="3" t="s">
        <v>239</v>
      </c>
      <c r="F174">
        <f t="shared" si="5"/>
        <v>33.046999999999997</v>
      </c>
      <c r="G174" t="s">
        <v>433</v>
      </c>
    </row>
    <row r="175" spans="2:7" x14ac:dyDescent="0.15">
      <c r="B175" s="4" t="s">
        <v>1205</v>
      </c>
      <c r="C175" s="1">
        <v>58</v>
      </c>
      <c r="D175" s="6">
        <v>4.6331018518518514E-2</v>
      </c>
      <c r="E175" s="3" t="s">
        <v>232</v>
      </c>
      <c r="F175">
        <f t="shared" si="5"/>
        <v>32.484999999999999</v>
      </c>
      <c r="G175" t="s">
        <v>433</v>
      </c>
    </row>
    <row r="176" spans="2:7" x14ac:dyDescent="0.15">
      <c r="B176" s="4" t="s">
        <v>354</v>
      </c>
      <c r="C176" s="1">
        <v>59</v>
      </c>
      <c r="D176" s="6">
        <v>5.4710648148148154E-2</v>
      </c>
      <c r="E176" s="3" t="s">
        <v>16</v>
      </c>
      <c r="F176">
        <f t="shared" si="5"/>
        <v>22.048000000000002</v>
      </c>
      <c r="G176" t="s">
        <v>433</v>
      </c>
    </row>
    <row r="177" spans="2:7" x14ac:dyDescent="0.15">
      <c r="B177" s="4" t="s">
        <v>90</v>
      </c>
      <c r="C177" s="1"/>
      <c r="D177" s="6">
        <v>6.7592592592592593E-2</v>
      </c>
      <c r="E177" s="3" t="s">
        <v>38</v>
      </c>
      <c r="F177">
        <f t="shared" si="5"/>
        <v>6.0040000000000004</v>
      </c>
      <c r="G177" t="s">
        <v>433</v>
      </c>
    </row>
    <row r="178" spans="2:7" x14ac:dyDescent="0.15">
      <c r="B178" s="4" t="s">
        <v>673</v>
      </c>
      <c r="C178" s="1"/>
      <c r="D178" s="3" t="s">
        <v>22</v>
      </c>
      <c r="E178" s="3" t="s">
        <v>292</v>
      </c>
      <c r="F178">
        <v>0</v>
      </c>
      <c r="G178" t="s">
        <v>433</v>
      </c>
    </row>
    <row r="179" spans="2:7" x14ac:dyDescent="0.15">
      <c r="B179" s="4" t="s">
        <v>1273</v>
      </c>
      <c r="C179" s="1"/>
      <c r="D179" s="3" t="s">
        <v>22</v>
      </c>
      <c r="E179" s="3" t="s">
        <v>243</v>
      </c>
      <c r="F179">
        <v>0</v>
      </c>
      <c r="G179" t="s">
        <v>433</v>
      </c>
    </row>
    <row r="180" spans="2:7" x14ac:dyDescent="0.15">
      <c r="B180" s="4" t="s">
        <v>88</v>
      </c>
      <c r="C180" s="1"/>
      <c r="D180" s="3" t="s">
        <v>22</v>
      </c>
      <c r="E180" s="3" t="s">
        <v>38</v>
      </c>
      <c r="F180">
        <v>0</v>
      </c>
      <c r="G180" t="s">
        <v>433</v>
      </c>
    </row>
    <row r="181" spans="2:7" x14ac:dyDescent="0.15">
      <c r="B181" s="4" t="s">
        <v>127</v>
      </c>
      <c r="C181" s="1">
        <v>1</v>
      </c>
      <c r="D181" s="6">
        <v>2.165509259259259E-2</v>
      </c>
      <c r="E181" s="3" t="s">
        <v>37</v>
      </c>
      <c r="F181">
        <f t="shared" ref="F181:F201" si="6">ROUNDUP((VLOOKUP(G181,$K$5:$N$8,2,FALSE)-D181)*10/VLOOKUP(G181,$K$5:$N$8,3,FALSE)+50,3)</f>
        <v>63.018999999999998</v>
      </c>
      <c r="G181" t="s">
        <v>430</v>
      </c>
    </row>
    <row r="182" spans="2:7" x14ac:dyDescent="0.15">
      <c r="B182" s="4" t="s">
        <v>123</v>
      </c>
      <c r="C182" s="1">
        <v>2</v>
      </c>
      <c r="D182" s="6">
        <v>2.2314814814814815E-2</v>
      </c>
      <c r="E182" s="3" t="s">
        <v>37</v>
      </c>
      <c r="F182">
        <f t="shared" si="6"/>
        <v>62.156999999999996</v>
      </c>
      <c r="G182" t="s">
        <v>430</v>
      </c>
    </row>
    <row r="183" spans="2:7" x14ac:dyDescent="0.15">
      <c r="B183" s="4" t="s">
        <v>790</v>
      </c>
      <c r="C183" s="1">
        <v>3</v>
      </c>
      <c r="D183" s="6">
        <v>2.2361111111111113E-2</v>
      </c>
      <c r="E183" s="3" t="s">
        <v>450</v>
      </c>
      <c r="F183">
        <f t="shared" si="6"/>
        <v>62.096999999999994</v>
      </c>
      <c r="G183" t="s">
        <v>828</v>
      </c>
    </row>
    <row r="184" spans="2:7" x14ac:dyDescent="0.15">
      <c r="B184" s="4" t="s">
        <v>49</v>
      </c>
      <c r="C184" s="1">
        <v>4</v>
      </c>
      <c r="D184" s="6">
        <v>2.3715277777777776E-2</v>
      </c>
      <c r="E184" s="3" t="s">
        <v>37</v>
      </c>
      <c r="F184">
        <f t="shared" si="6"/>
        <v>60.327999999999996</v>
      </c>
      <c r="G184" t="s">
        <v>828</v>
      </c>
    </row>
    <row r="185" spans="2:7" x14ac:dyDescent="0.15">
      <c r="B185" s="4" t="s">
        <v>973</v>
      </c>
      <c r="C185" s="1">
        <v>5</v>
      </c>
      <c r="D185" s="6">
        <v>2.449074074074074E-2</v>
      </c>
      <c r="E185" s="3" t="s">
        <v>239</v>
      </c>
      <c r="F185">
        <f t="shared" si="6"/>
        <v>59.315999999999995</v>
      </c>
      <c r="G185" t="s">
        <v>828</v>
      </c>
    </row>
    <row r="186" spans="2:7" ht="27" x14ac:dyDescent="0.15">
      <c r="B186" s="4" t="s">
        <v>288</v>
      </c>
      <c r="C186" s="1">
        <v>6</v>
      </c>
      <c r="D186" s="6">
        <v>2.4826388888888887E-2</v>
      </c>
      <c r="E186" s="3" t="s">
        <v>277</v>
      </c>
      <c r="F186">
        <f t="shared" si="6"/>
        <v>58.878</v>
      </c>
      <c r="G186" t="s">
        <v>828</v>
      </c>
    </row>
    <row r="187" spans="2:7" x14ac:dyDescent="0.15">
      <c r="B187" s="4" t="s">
        <v>46</v>
      </c>
      <c r="C187" s="1">
        <v>7</v>
      </c>
      <c r="D187" s="6">
        <v>2.5624999999999998E-2</v>
      </c>
      <c r="E187" s="3" t="s">
        <v>37</v>
      </c>
      <c r="F187">
        <f t="shared" si="6"/>
        <v>57.835000000000001</v>
      </c>
      <c r="G187" t="s">
        <v>828</v>
      </c>
    </row>
    <row r="188" spans="2:7" x14ac:dyDescent="0.15">
      <c r="B188" s="4" t="s">
        <v>124</v>
      </c>
      <c r="C188" s="1">
        <v>8</v>
      </c>
      <c r="D188" s="6">
        <v>2.7465277777777772E-2</v>
      </c>
      <c r="E188" s="3" t="s">
        <v>37</v>
      </c>
      <c r="F188">
        <f t="shared" si="6"/>
        <v>55.431999999999995</v>
      </c>
      <c r="G188" t="s">
        <v>828</v>
      </c>
    </row>
    <row r="189" spans="2:7" x14ac:dyDescent="0.15">
      <c r="B189" s="4" t="s">
        <v>948</v>
      </c>
      <c r="C189" s="1">
        <v>9</v>
      </c>
      <c r="D189" s="6">
        <v>2.836805555555556E-2</v>
      </c>
      <c r="E189" s="3" t="s">
        <v>297</v>
      </c>
      <c r="F189">
        <f t="shared" si="6"/>
        <v>54.253</v>
      </c>
      <c r="G189" t="s">
        <v>828</v>
      </c>
    </row>
    <row r="190" spans="2:7" x14ac:dyDescent="0.15">
      <c r="B190" s="4" t="s">
        <v>818</v>
      </c>
      <c r="C190" s="1">
        <v>10</v>
      </c>
      <c r="D190" s="6">
        <v>2.9629629629629627E-2</v>
      </c>
      <c r="E190" s="3" t="s">
        <v>450</v>
      </c>
      <c r="F190">
        <f t="shared" si="6"/>
        <v>52.604999999999997</v>
      </c>
      <c r="G190" t="s">
        <v>828</v>
      </c>
    </row>
    <row r="191" spans="2:7" x14ac:dyDescent="0.15">
      <c r="B191" s="4" t="s">
        <v>946</v>
      </c>
      <c r="C191" s="1">
        <v>11</v>
      </c>
      <c r="D191" s="6">
        <v>2.990740740740741E-2</v>
      </c>
      <c r="E191" s="3" t="s">
        <v>297</v>
      </c>
      <c r="F191">
        <f t="shared" si="6"/>
        <v>52.241999999999997</v>
      </c>
      <c r="G191" t="s">
        <v>828</v>
      </c>
    </row>
    <row r="192" spans="2:7" x14ac:dyDescent="0.15">
      <c r="B192" s="4" t="s">
        <v>979</v>
      </c>
      <c r="C192" s="1">
        <v>12</v>
      </c>
      <c r="D192" s="6">
        <v>3.2800925925925928E-2</v>
      </c>
      <c r="E192" s="3" t="s">
        <v>239</v>
      </c>
      <c r="F192">
        <f t="shared" si="6"/>
        <v>48.463999999999999</v>
      </c>
      <c r="G192" t="s">
        <v>828</v>
      </c>
    </row>
    <row r="193" spans="2:7" x14ac:dyDescent="0.15">
      <c r="B193" s="4" t="s">
        <v>1216</v>
      </c>
      <c r="C193" s="1">
        <v>13</v>
      </c>
      <c r="D193" s="6">
        <v>3.3159722222222222E-2</v>
      </c>
      <c r="E193" s="3" t="s">
        <v>450</v>
      </c>
      <c r="F193">
        <f t="shared" si="6"/>
        <v>47.994999999999997</v>
      </c>
      <c r="G193" t="s">
        <v>828</v>
      </c>
    </row>
    <row r="194" spans="2:7" x14ac:dyDescent="0.15">
      <c r="B194" s="4" t="s">
        <v>817</v>
      </c>
      <c r="C194" s="1">
        <v>14</v>
      </c>
      <c r="D194" s="6">
        <v>3.3541666666666664E-2</v>
      </c>
      <c r="E194" s="3" t="s">
        <v>450</v>
      </c>
      <c r="F194">
        <f t="shared" si="6"/>
        <v>47.497</v>
      </c>
      <c r="G194" t="s">
        <v>828</v>
      </c>
    </row>
    <row r="195" spans="2:7" x14ac:dyDescent="0.15">
      <c r="B195" s="4" t="s">
        <v>1071</v>
      </c>
      <c r="C195" s="1">
        <v>15</v>
      </c>
      <c r="D195" s="6">
        <v>3.408564814814815E-2</v>
      </c>
      <c r="E195" s="3" t="s">
        <v>292</v>
      </c>
      <c r="F195">
        <f t="shared" si="6"/>
        <v>46.785999999999994</v>
      </c>
      <c r="G195" t="s">
        <v>828</v>
      </c>
    </row>
    <row r="196" spans="2:7" x14ac:dyDescent="0.15">
      <c r="B196" s="4" t="s">
        <v>1213</v>
      </c>
      <c r="C196" s="1">
        <v>16</v>
      </c>
      <c r="D196" s="6">
        <v>3.6342592592592593E-2</v>
      </c>
      <c r="E196" s="3" t="s">
        <v>450</v>
      </c>
      <c r="F196">
        <f t="shared" si="6"/>
        <v>43.838999999999999</v>
      </c>
      <c r="G196" t="s">
        <v>828</v>
      </c>
    </row>
    <row r="197" spans="2:7" x14ac:dyDescent="0.15">
      <c r="B197" s="4" t="s">
        <v>1197</v>
      </c>
      <c r="C197" s="1">
        <v>17</v>
      </c>
      <c r="D197" s="6">
        <v>3.847222222222222E-2</v>
      </c>
      <c r="E197" s="3" t="s">
        <v>243</v>
      </c>
      <c r="F197">
        <f t="shared" si="6"/>
        <v>41.058</v>
      </c>
      <c r="G197" t="s">
        <v>828</v>
      </c>
    </row>
    <row r="198" spans="2:7" x14ac:dyDescent="0.15">
      <c r="B198" s="4" t="s">
        <v>1060</v>
      </c>
      <c r="C198" s="1">
        <v>18</v>
      </c>
      <c r="D198" s="6">
        <v>3.9988425925925927E-2</v>
      </c>
      <c r="E198" s="3" t="s">
        <v>38</v>
      </c>
      <c r="F198">
        <f t="shared" si="6"/>
        <v>39.077999999999996</v>
      </c>
      <c r="G198" t="s">
        <v>828</v>
      </c>
    </row>
    <row r="199" spans="2:7" x14ac:dyDescent="0.15">
      <c r="B199" s="4" t="s">
        <v>1274</v>
      </c>
      <c r="C199" s="1">
        <v>19</v>
      </c>
      <c r="D199" s="6">
        <v>4.0659722222222222E-2</v>
      </c>
      <c r="E199" s="3" t="s">
        <v>243</v>
      </c>
      <c r="F199">
        <f t="shared" si="6"/>
        <v>38.201000000000001</v>
      </c>
      <c r="G199" t="s">
        <v>828</v>
      </c>
    </row>
    <row r="200" spans="2:7" x14ac:dyDescent="0.15">
      <c r="B200" s="4" t="s">
        <v>967</v>
      </c>
      <c r="C200" s="1">
        <v>20</v>
      </c>
      <c r="D200" s="6">
        <v>4.6932870370370368E-2</v>
      </c>
      <c r="E200" s="3" t="s">
        <v>297</v>
      </c>
      <c r="F200">
        <f t="shared" si="6"/>
        <v>30.01</v>
      </c>
      <c r="G200" t="s">
        <v>828</v>
      </c>
    </row>
    <row r="201" spans="2:7" x14ac:dyDescent="0.15">
      <c r="B201" s="4" t="s">
        <v>959</v>
      </c>
      <c r="C201" s="1">
        <v>21</v>
      </c>
      <c r="D201" s="6">
        <v>4.7766203703703707E-2</v>
      </c>
      <c r="E201" s="3" t="s">
        <v>297</v>
      </c>
      <c r="F201">
        <f t="shared" si="6"/>
        <v>28.921000000000003</v>
      </c>
      <c r="G201" t="s">
        <v>828</v>
      </c>
    </row>
    <row r="202" spans="2:7" x14ac:dyDescent="0.15">
      <c r="B202" s="4" t="s">
        <v>54</v>
      </c>
      <c r="C202" s="1"/>
      <c r="D202" s="3" t="s">
        <v>22</v>
      </c>
      <c r="E202" s="3" t="s">
        <v>37</v>
      </c>
      <c r="F202">
        <v>0</v>
      </c>
      <c r="G202" t="s">
        <v>828</v>
      </c>
    </row>
    <row r="203" spans="2:7" x14ac:dyDescent="0.15">
      <c r="B203" s="4" t="s">
        <v>1275</v>
      </c>
      <c r="C203" s="1"/>
      <c r="D203" s="3" t="s">
        <v>22</v>
      </c>
      <c r="E203" s="3" t="s">
        <v>1170</v>
      </c>
      <c r="F203">
        <v>0</v>
      </c>
      <c r="G203" t="s">
        <v>828</v>
      </c>
    </row>
  </sheetData>
  <phoneticPr fontId="3"/>
  <hyperlinks>
    <hyperlink ref="B54" r:id="rId1" display="https://mulka2.com/lapcenter/lapcombat2/runner.jsp?event=4904&amp;file=1&amp;runner=71"/>
    <hyperlink ref="B55" r:id="rId2" display="https://mulka2.com/lapcenter/lapcombat2/runner.jsp?event=4904&amp;file=1&amp;runner=72"/>
    <hyperlink ref="B56" r:id="rId3" display="https://mulka2.com/lapcenter/lapcombat2/runner.jsp?event=4904&amp;file=1&amp;runner=73"/>
    <hyperlink ref="B57" r:id="rId4" display="https://mulka2.com/lapcenter/lapcombat2/runner.jsp?event=4904&amp;file=1&amp;runner=74"/>
    <hyperlink ref="B58" r:id="rId5" display="https://mulka2.com/lapcenter/lapcombat2/runner.jsp?event=4904&amp;file=1&amp;runner=75"/>
    <hyperlink ref="B59" r:id="rId6" display="https://mulka2.com/lapcenter/lapcombat2/runner.jsp?event=4904&amp;file=1&amp;runner=76"/>
    <hyperlink ref="B60" r:id="rId7" display="https://mulka2.com/lapcenter/lapcombat2/runner.jsp?event=4904&amp;file=1&amp;runner=77"/>
    <hyperlink ref="B61" r:id="rId8" display="https://mulka2.com/lapcenter/lapcombat2/runner.jsp?event=4904&amp;file=1&amp;runner=78"/>
    <hyperlink ref="B62" r:id="rId9" display="https://mulka2.com/lapcenter/lapcombat2/runner.jsp?event=4904&amp;file=1&amp;runner=79"/>
    <hyperlink ref="B63" r:id="rId10" display="https://mulka2.com/lapcenter/lapcombat2/runner.jsp?event=4904&amp;file=1&amp;runner=80"/>
    <hyperlink ref="B64" r:id="rId11" display="https://mulka2.com/lapcenter/lapcombat2/runner.jsp?event=4904&amp;file=1&amp;runner=81"/>
    <hyperlink ref="B65" r:id="rId12" display="https://mulka2.com/lapcenter/lapcombat2/runner.jsp?event=4904&amp;file=1&amp;runner=82"/>
    <hyperlink ref="B66" r:id="rId13" display="https://mulka2.com/lapcenter/lapcombat2/runner.jsp?event=4904&amp;file=1&amp;runner=83"/>
    <hyperlink ref="B67" r:id="rId14" display="https://mulka2.com/lapcenter/lapcombat2/runner.jsp?event=4904&amp;file=1&amp;runner=84"/>
    <hyperlink ref="B68" r:id="rId15" display="https://mulka2.com/lapcenter/lapcombat2/runner.jsp?event=4904&amp;file=1&amp;runner=85"/>
    <hyperlink ref="B69" r:id="rId16" display="https://mulka2.com/lapcenter/lapcombat2/runner.jsp?event=4904&amp;file=1&amp;runner=86"/>
    <hyperlink ref="B70" r:id="rId17" display="https://mulka2.com/lapcenter/lapcombat2/runner.jsp?event=4904&amp;file=1&amp;runner=87"/>
    <hyperlink ref="B71" r:id="rId18" display="https://mulka2.com/lapcenter/lapcombat2/runner.jsp?event=4904&amp;file=1&amp;runner=88"/>
    <hyperlink ref="B72" r:id="rId19" display="https://mulka2.com/lapcenter/lapcombat2/runner.jsp?event=4904&amp;file=1&amp;runner=89"/>
    <hyperlink ref="B73" r:id="rId20" display="https://mulka2.com/lapcenter/lapcombat2/runner.jsp?event=4904&amp;file=1&amp;runner=91"/>
    <hyperlink ref="B74" r:id="rId21" display="https://mulka2.com/lapcenter/lapcombat2/runner.jsp?event=4904&amp;file=1&amp;runner=90"/>
    <hyperlink ref="B75" r:id="rId22" display="https://mulka2.com/lapcenter/lapcombat2/runner.jsp?event=4904&amp;file=1&amp;runner=92"/>
    <hyperlink ref="B76" r:id="rId23" display="https://mulka2.com/lapcenter/lapcombat2/runner.jsp?event=4904&amp;file=1&amp;runner=93"/>
    <hyperlink ref="B77" r:id="rId24" display="https://mulka2.com/lapcenter/lapcombat2/runner.jsp?event=4904&amp;file=1&amp;runner=94"/>
    <hyperlink ref="B78" r:id="rId25" display="https://mulka2.com/lapcenter/lapcombat2/runner.jsp?event=4904&amp;file=1&amp;runner=95"/>
    <hyperlink ref="B79" r:id="rId26" display="https://mulka2.com/lapcenter/lapcombat2/runner.jsp?event=4904&amp;file=1&amp;runner=96"/>
    <hyperlink ref="B80" r:id="rId27" display="https://mulka2.com/lapcenter/lapcombat2/runner.jsp?event=4904&amp;file=1&amp;runner=97"/>
    <hyperlink ref="B81" r:id="rId28" display="https://mulka2.com/lapcenter/lapcombat2/runner.jsp?event=4904&amp;file=1&amp;runner=98"/>
    <hyperlink ref="B82" r:id="rId29" display="https://mulka2.com/lapcenter/lapcombat2/runner.jsp?event=4904&amp;file=1&amp;runner=99"/>
    <hyperlink ref="B83" r:id="rId30" display="https://mulka2.com/lapcenter/lapcombat2/runner.jsp?event=4904&amp;file=1&amp;runner=100"/>
    <hyperlink ref="B84" r:id="rId31" display="https://mulka2.com/lapcenter/lapcombat2/runner.jsp?event=4904&amp;file=1&amp;runner=101"/>
    <hyperlink ref="B85" r:id="rId32" display="https://mulka2.com/lapcenter/lapcombat2/runner.jsp?event=4904&amp;file=1&amp;runner=102"/>
    <hyperlink ref="B86" r:id="rId33" display="https://mulka2.com/lapcenter/lapcombat2/runner.jsp?event=4904&amp;file=1&amp;runner=103"/>
    <hyperlink ref="B87" r:id="rId34" display="https://mulka2.com/lapcenter/lapcombat2/runner.jsp?event=4904&amp;file=1&amp;runner=104"/>
    <hyperlink ref="B88" r:id="rId35" display="https://mulka2.com/lapcenter/lapcombat2/runner.jsp?event=4904&amp;file=1&amp;runner=105"/>
    <hyperlink ref="B89" r:id="rId36" display="https://mulka2.com/lapcenter/lapcombat2/runner.jsp?event=4904&amp;file=1&amp;runner=106"/>
    <hyperlink ref="B90" r:id="rId37" display="https://mulka2.com/lapcenter/lapcombat2/runner.jsp?event=4904&amp;file=1&amp;runner=107"/>
    <hyperlink ref="B91" r:id="rId38" display="https://mulka2.com/lapcenter/lapcombat2/runner.jsp?event=4904&amp;file=1&amp;runner=108"/>
    <hyperlink ref="B92" r:id="rId39" display="https://mulka2.com/lapcenter/lapcombat2/runner.jsp?event=4904&amp;file=1&amp;runner=109"/>
    <hyperlink ref="B93" r:id="rId40" display="https://mulka2.com/lapcenter/lapcombat2/runner.jsp?event=4904&amp;file=1&amp;runner=110"/>
    <hyperlink ref="B94" r:id="rId41" display="https://mulka2.com/lapcenter/lapcombat2/runner.jsp?event=4904&amp;file=1&amp;runner=111"/>
    <hyperlink ref="B95" r:id="rId42" display="https://mulka2.com/lapcenter/lapcombat2/runner.jsp?event=4904&amp;file=1&amp;runner=112"/>
    <hyperlink ref="B96" r:id="rId43" display="https://mulka2.com/lapcenter/lapcombat2/runner.jsp?event=4904&amp;file=1&amp;runner=113"/>
    <hyperlink ref="B97" r:id="rId44" display="https://mulka2.com/lapcenter/lapcombat2/runner.jsp?event=4904&amp;file=1&amp;runner=114"/>
    <hyperlink ref="B98" r:id="rId45" display="https://mulka2.com/lapcenter/lapcombat2/runner.jsp?event=4904&amp;file=1&amp;runner=115"/>
    <hyperlink ref="B99" r:id="rId46" display="https://mulka2.com/lapcenter/lapcombat2/runner.jsp?event=4904&amp;file=1&amp;runner=116"/>
    <hyperlink ref="B100" r:id="rId47" display="https://mulka2.com/lapcenter/lapcombat2/runner.jsp?event=4904&amp;file=1&amp;runner=117"/>
    <hyperlink ref="B101" r:id="rId48" display="https://mulka2.com/lapcenter/lapcombat2/runner.jsp?event=4904&amp;file=1&amp;runner=118"/>
    <hyperlink ref="B102" r:id="rId49" display="https://mulka2.com/lapcenter/lapcombat2/runner.jsp?event=4904&amp;file=1&amp;runner=119"/>
    <hyperlink ref="B103" r:id="rId50" display="https://mulka2.com/lapcenter/lapcombat2/runner.jsp?event=4904&amp;file=1&amp;runner=120"/>
    <hyperlink ref="B104" r:id="rId51" display="https://mulka2.com/lapcenter/lapcombat2/runner.jsp?event=4904&amp;file=1&amp;runner=121"/>
    <hyperlink ref="B105" r:id="rId52" display="https://mulka2.com/lapcenter/lapcombat2/runner.jsp?event=4904&amp;file=1&amp;runner=122"/>
    <hyperlink ref="B106" r:id="rId53" display="https://mulka2.com/lapcenter/lapcombat2/runner.jsp?event=4904&amp;file=1&amp;runner=123"/>
    <hyperlink ref="B107" r:id="rId54" display="https://mulka2.com/lapcenter/lapcombat2/runner.jsp?event=4904&amp;file=1&amp;runner=124"/>
    <hyperlink ref="B108" r:id="rId55" display="https://mulka2.com/lapcenter/lapcombat2/runner.jsp?event=4904&amp;file=1&amp;runner=125"/>
    <hyperlink ref="B109" r:id="rId56" display="https://mulka2.com/lapcenter/lapcombat2/runner.jsp?event=4904&amp;file=1&amp;runner=126"/>
    <hyperlink ref="B110" r:id="rId57" display="https://mulka2.com/lapcenter/lapcombat2/runner.jsp?event=4904&amp;file=1&amp;runner=127"/>
    <hyperlink ref="B111" r:id="rId58" display="https://mulka2.com/lapcenter/lapcombat2/runner.jsp?event=4904&amp;file=1&amp;runner=128"/>
    <hyperlink ref="B112" r:id="rId59" display="https://mulka2.com/lapcenter/lapcombat2/runner.jsp?event=4904&amp;file=1&amp;runner=129"/>
    <hyperlink ref="B113" r:id="rId60" display="https://mulka2.com/lapcenter/lapcombat2/runner.jsp?event=4904&amp;file=1&amp;runner=130"/>
    <hyperlink ref="B114" r:id="rId61" display="https://mulka2.com/lapcenter/lapcombat2/runner.jsp?event=4904&amp;file=1&amp;runner=132"/>
    <hyperlink ref="B115" r:id="rId62" display="https://mulka2.com/lapcenter/lapcombat2/runner.jsp?event=4904&amp;file=1&amp;runner=131"/>
    <hyperlink ref="B116" r:id="rId63" display="https://mulka2.com/lapcenter/lapcombat2/runner.jsp?event=4904&amp;file=1&amp;runner=134"/>
    <hyperlink ref="B117" r:id="rId64" display="https://mulka2.com/lapcenter/lapcombat2/runner.jsp?event=4904&amp;file=1&amp;runner=133"/>
    <hyperlink ref="B118" r:id="rId65" display="https://mulka2.com/lapcenter/lapcombat2/runner.jsp?event=4904&amp;file=1&amp;runner=135"/>
    <hyperlink ref="B119" r:id="rId66" display="https://mulka2.com/lapcenter/lapcombat2/runner.jsp?event=4904&amp;file=1&amp;runner=136"/>
    <hyperlink ref="B120" r:id="rId67" display="https://mulka2.com/lapcenter/lapcombat2/runner.jsp?event=4904&amp;file=1&amp;runner=137"/>
    <hyperlink ref="B121" r:id="rId68" display="https://mulka2.com/lapcenter/lapcombat2/runner.jsp?event=4904&amp;file=1&amp;runner=138"/>
    <hyperlink ref="B122" r:id="rId69" display="https://mulka2.com/lapcenter/lapcombat2/runner.jsp?event=4904&amp;file=1&amp;runner=139"/>
    <hyperlink ref="B123" r:id="rId70" display="https://mulka2.com/lapcenter/lapcombat2/runner.jsp?event=4904&amp;file=1&amp;runner=140"/>
    <hyperlink ref="B124" r:id="rId71" display="https://mulka2.com/lapcenter/lapcombat2/runner.jsp?event=4904&amp;file=1&amp;runner=141"/>
    <hyperlink ref="B125" r:id="rId72" display="https://mulka2.com/lapcenter/lapcombat2/runner.jsp?event=4904&amp;file=1&amp;runner=142"/>
    <hyperlink ref="B126" r:id="rId73" display="https://mulka2.com/lapcenter/lapcombat2/runner.jsp?event=4904&amp;file=1&amp;runner=143"/>
    <hyperlink ref="B127" r:id="rId74" display="https://mulka2.com/lapcenter/lapcombat2/runner.jsp?event=4904&amp;file=1&amp;runner=144"/>
    <hyperlink ref="B128" r:id="rId75" display="https://mulka2.com/lapcenter/lapcombat2/runner.jsp?event=4904&amp;file=1&amp;runner=145"/>
    <hyperlink ref="B129" r:id="rId76" display="https://mulka2.com/lapcenter/lapcombat2/runner.jsp?event=4904&amp;file=1&amp;runner=146"/>
    <hyperlink ref="B130" r:id="rId77" display="https://mulka2.com/lapcenter/lapcombat2/runner.jsp?event=4904&amp;file=1&amp;runner=148"/>
    <hyperlink ref="B131" r:id="rId78" display="https://mulka2.com/lapcenter/lapcombat2/runner.jsp?event=4904&amp;file=1&amp;runner=147"/>
    <hyperlink ref="B132" r:id="rId79" display="https://mulka2.com/lapcenter/lapcombat2/runner.jsp?event=4904&amp;file=1&amp;runner=150"/>
    <hyperlink ref="B133" r:id="rId80" display="https://mulka2.com/lapcenter/lapcombat2/runner.jsp?event=4904&amp;file=1&amp;runner=149"/>
    <hyperlink ref="B134" r:id="rId81" display="https://mulka2.com/lapcenter/lapcombat2/runner.jsp?event=4904&amp;file=1&amp;runner=151"/>
    <hyperlink ref="B135" r:id="rId82" display="https://mulka2.com/lapcenter/lapcombat2/runner.jsp?event=4904&amp;file=1&amp;runner=152"/>
    <hyperlink ref="B136" r:id="rId83" display="https://mulka2.com/lapcenter/lapcombat2/runner.jsp?event=4904&amp;file=1&amp;runner=153"/>
    <hyperlink ref="B137" r:id="rId84" display="https://mulka2.com/lapcenter/lapcombat2/runner.jsp?event=4904&amp;file=1&amp;runner=154"/>
    <hyperlink ref="B138" r:id="rId85" display="https://mulka2.com/lapcenter/lapcombat2/runner.jsp?event=4904&amp;file=1&amp;runner=155"/>
    <hyperlink ref="B139" r:id="rId86" display="https://mulka2.com/lapcenter/lapcombat2/runner.jsp?event=4904&amp;file=1&amp;runner=156"/>
    <hyperlink ref="B140" r:id="rId87" display="https://mulka2.com/lapcenter/lapcombat2/runner.jsp?event=4904&amp;file=1&amp;runner=157"/>
    <hyperlink ref="B141" r:id="rId88" display="https://mulka2.com/lapcenter/lapcombat2/runner.jsp?event=4904&amp;file=1&amp;runner=158"/>
    <hyperlink ref="B142" r:id="rId89" display="https://mulka2.com/lapcenter/lapcombat2/runner.jsp?event=4904&amp;file=1&amp;runner=159"/>
    <hyperlink ref="B143" r:id="rId90" display="https://mulka2.com/lapcenter/lapcombat2/runner.jsp?event=4904&amp;file=1&amp;runner=160"/>
    <hyperlink ref="B144" r:id="rId91" display="https://mulka2.com/lapcenter/lapcombat2/runner.jsp?event=4904&amp;file=1&amp;runner=161"/>
    <hyperlink ref="B145" r:id="rId92" display="https://mulka2.com/lapcenter/lapcombat2/runner.jsp?event=4904&amp;file=1&amp;runner=162"/>
    <hyperlink ref="B146" r:id="rId93" display="https://mulka2.com/lapcenter/lapcombat2/runner.jsp?event=4904&amp;file=1&amp;runner=163"/>
    <hyperlink ref="B147" r:id="rId94" display="https://mulka2.com/lapcenter/lapcombat2/runner.jsp?event=4904&amp;file=1&amp;runner=164"/>
    <hyperlink ref="B148" r:id="rId95" display="https://mulka2.com/lapcenter/lapcombat2/runner.jsp?event=4904&amp;file=1&amp;runner=165"/>
    <hyperlink ref="B149" r:id="rId96" display="https://mulka2.com/lapcenter/lapcombat2/runner.jsp?event=4904&amp;file=1&amp;runner=166"/>
    <hyperlink ref="B150" r:id="rId97" display="https://mulka2.com/lapcenter/lapcombat2/runner.jsp?event=4904&amp;file=1&amp;runner=167"/>
    <hyperlink ref="B151" r:id="rId98" display="https://mulka2.com/lapcenter/lapcombat2/runner.jsp?event=4904&amp;file=1&amp;runner=168"/>
    <hyperlink ref="B152" r:id="rId99" display="https://mulka2.com/lapcenter/lapcombat2/runner.jsp?event=4904&amp;file=1&amp;runner=169"/>
    <hyperlink ref="B153" r:id="rId100" display="https://mulka2.com/lapcenter/lapcombat2/runner.jsp?event=4904&amp;file=1&amp;runner=170"/>
    <hyperlink ref="B154" r:id="rId101" display="https://mulka2.com/lapcenter/lapcombat2/runner.jsp?event=4904&amp;file=1&amp;runner=171"/>
    <hyperlink ref="B155" r:id="rId102" display="https://mulka2.com/lapcenter/lapcombat2/runner.jsp?event=4904&amp;file=1&amp;runner=172"/>
    <hyperlink ref="B156" r:id="rId103" display="https://mulka2.com/lapcenter/lapcombat2/runner.jsp?event=4904&amp;file=1&amp;runner=173"/>
    <hyperlink ref="B157" r:id="rId104" display="https://mulka2.com/lapcenter/lapcombat2/runner.jsp?event=4904&amp;file=1&amp;runner=174"/>
    <hyperlink ref="B158" r:id="rId105" display="https://mulka2.com/lapcenter/lapcombat2/runner.jsp?event=4904&amp;file=1&amp;runner=175"/>
    <hyperlink ref="B159" r:id="rId106" display="https://mulka2.com/lapcenter/lapcombat2/runner.jsp?event=4904&amp;file=1&amp;runner=176"/>
    <hyperlink ref="B160" r:id="rId107" display="https://mulka2.com/lapcenter/lapcombat2/runner.jsp?event=4904&amp;file=1&amp;runner=177"/>
    <hyperlink ref="B161" r:id="rId108" display="https://mulka2.com/lapcenter/lapcombat2/runner.jsp?event=4904&amp;file=1&amp;runner=178"/>
    <hyperlink ref="B162" r:id="rId109" display="https://mulka2.com/lapcenter/lapcombat2/runner.jsp?event=4904&amp;file=1&amp;runner=179"/>
    <hyperlink ref="B163" r:id="rId110" display="https://mulka2.com/lapcenter/lapcombat2/runner.jsp?event=4904&amp;file=1&amp;runner=180"/>
    <hyperlink ref="B164" r:id="rId111" display="https://mulka2.com/lapcenter/lapcombat2/runner.jsp?event=4904&amp;file=1&amp;runner=181"/>
    <hyperlink ref="B165" r:id="rId112" display="https://mulka2.com/lapcenter/lapcombat2/runner.jsp?event=4904&amp;file=1&amp;runner=182"/>
    <hyperlink ref="B166" r:id="rId113" display="https://mulka2.com/lapcenter/lapcombat2/runner.jsp?event=4904&amp;file=1&amp;runner=183"/>
    <hyperlink ref="B167" r:id="rId114" display="https://mulka2.com/lapcenter/lapcombat2/runner.jsp?event=4904&amp;file=1&amp;runner=184"/>
    <hyperlink ref="B168" r:id="rId115" display="https://mulka2.com/lapcenter/lapcombat2/runner.jsp?event=4904&amp;file=1&amp;runner=185"/>
    <hyperlink ref="B169" r:id="rId116" display="https://mulka2.com/lapcenter/lapcombat2/runner.jsp?event=4904&amp;file=1&amp;runner=186"/>
    <hyperlink ref="B170" r:id="rId117" display="https://mulka2.com/lapcenter/lapcombat2/runner.jsp?event=4904&amp;file=1&amp;runner=187"/>
    <hyperlink ref="B171" r:id="rId118" display="https://mulka2.com/lapcenter/lapcombat2/runner.jsp?event=4904&amp;file=1&amp;runner=188"/>
    <hyperlink ref="B172" r:id="rId119" display="https://mulka2.com/lapcenter/lapcombat2/runner.jsp?event=4904&amp;file=1&amp;runner=189"/>
    <hyperlink ref="B173" r:id="rId120" display="https://mulka2.com/lapcenter/lapcombat2/runner.jsp?event=4904&amp;file=1&amp;runner=190"/>
    <hyperlink ref="B174" r:id="rId121" display="https://mulka2.com/lapcenter/lapcombat2/runner.jsp?event=4904&amp;file=1&amp;runner=191"/>
    <hyperlink ref="B175" r:id="rId122" display="https://mulka2.com/lapcenter/lapcombat2/runner.jsp?event=4904&amp;file=1&amp;runner=192"/>
    <hyperlink ref="B176" r:id="rId123" display="https://mulka2.com/lapcenter/lapcombat2/runner.jsp?event=4904&amp;file=1&amp;runner=193"/>
    <hyperlink ref="B177" r:id="rId124" display="https://mulka2.com/lapcenter/lapcombat2/runner.jsp?event=4904&amp;file=1&amp;runner=194"/>
    <hyperlink ref="B178" r:id="rId125" display="https://mulka2.com/lapcenter/lapcombat2/runner.jsp?event=4904&amp;file=1&amp;runner=196"/>
    <hyperlink ref="B179" r:id="rId126" display="https://mulka2.com/lapcenter/lapcombat2/runner.jsp?event=4904&amp;file=1&amp;runner=195"/>
    <hyperlink ref="B180" r:id="rId127" display="https://mulka2.com/lapcenter/lapcombat2/runner.jsp?event=4904&amp;file=1&amp;runner=197"/>
    <hyperlink ref="B181" r:id="rId128" display="https://mulka2.com/lapcenter/lapcombat2/runner.jsp?event=4904&amp;file=1&amp;runner=219"/>
    <hyperlink ref="B182" r:id="rId129" display="https://mulka2.com/lapcenter/lapcombat2/runner.jsp?event=4904&amp;file=1&amp;runner=220"/>
    <hyperlink ref="B183" r:id="rId130" display="https://mulka2.com/lapcenter/lapcombat2/runner.jsp?event=4904&amp;file=1&amp;runner=221"/>
    <hyperlink ref="B184" r:id="rId131" display="https://mulka2.com/lapcenter/lapcombat2/runner.jsp?event=4904&amp;file=1&amp;runner=222"/>
    <hyperlink ref="B185" r:id="rId132" display="https://mulka2.com/lapcenter/lapcombat2/runner.jsp?event=4904&amp;file=1&amp;runner=223"/>
    <hyperlink ref="B186" r:id="rId133" display="https://mulka2.com/lapcenter/lapcombat2/runner.jsp?event=4904&amp;file=1&amp;runner=224"/>
    <hyperlink ref="B187" r:id="rId134" display="https://mulka2.com/lapcenter/lapcombat2/runner.jsp?event=4904&amp;file=1&amp;runner=225"/>
    <hyperlink ref="B188" r:id="rId135" display="https://mulka2.com/lapcenter/lapcombat2/runner.jsp?event=4904&amp;file=1&amp;runner=226"/>
    <hyperlink ref="B189" r:id="rId136" display="https://mulka2.com/lapcenter/lapcombat2/runner.jsp?event=4904&amp;file=1&amp;runner=227"/>
    <hyperlink ref="B190" r:id="rId137" display="https://mulka2.com/lapcenter/lapcombat2/runner.jsp?event=4904&amp;file=1&amp;runner=228"/>
    <hyperlink ref="B191" r:id="rId138" display="https://mulka2.com/lapcenter/lapcombat2/runner.jsp?event=4904&amp;file=1&amp;runner=229"/>
    <hyperlink ref="B192" r:id="rId139" display="https://mulka2.com/lapcenter/lapcombat2/runner.jsp?event=4904&amp;file=1&amp;runner=230"/>
    <hyperlink ref="B193" r:id="rId140" display="https://mulka2.com/lapcenter/lapcombat2/runner.jsp?event=4904&amp;file=1&amp;runner=231"/>
    <hyperlink ref="B194" r:id="rId141" display="https://mulka2.com/lapcenter/lapcombat2/runner.jsp?event=4904&amp;file=1&amp;runner=232"/>
    <hyperlink ref="B195" r:id="rId142" display="https://mulka2.com/lapcenter/lapcombat2/runner.jsp?event=4904&amp;file=1&amp;runner=233"/>
    <hyperlink ref="B196" r:id="rId143" display="https://mulka2.com/lapcenter/lapcombat2/runner.jsp?event=4904&amp;file=1&amp;runner=234"/>
    <hyperlink ref="B197" r:id="rId144" display="https://mulka2.com/lapcenter/lapcombat2/runner.jsp?event=4904&amp;file=1&amp;runner=235"/>
    <hyperlink ref="B198" r:id="rId145" display="https://mulka2.com/lapcenter/lapcombat2/runner.jsp?event=4904&amp;file=1&amp;runner=236"/>
    <hyperlink ref="B199" r:id="rId146" display="https://mulka2.com/lapcenter/lapcombat2/runner.jsp?event=4904&amp;file=1&amp;runner=237"/>
    <hyperlink ref="B200" r:id="rId147" display="https://mulka2.com/lapcenter/lapcombat2/runner.jsp?event=4904&amp;file=1&amp;runner=238"/>
    <hyperlink ref="B201" r:id="rId148" display="https://mulka2.com/lapcenter/lapcombat2/runner.jsp?event=4904&amp;file=1&amp;runner=239"/>
    <hyperlink ref="B202" r:id="rId149" display="https://mulka2.com/lapcenter/lapcombat2/runner.jsp?event=4904&amp;file=1&amp;runner=241"/>
    <hyperlink ref="B203" r:id="rId150" display="https://mulka2.com/lapcenter/lapcombat2/runner.jsp?event=4904&amp;file=1&amp;runner=240"/>
  </hyperlinks>
  <pageMargins left="0.7" right="0.7" top="0.75" bottom="0.75" header="0.3" footer="0.3"/>
  <pageSetup paperSize="9" orientation="portrait" horizontalDpi="4294967293" verticalDpi="0" r:id="rId15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9"/>
  <sheetViews>
    <sheetView topLeftCell="A13" workbookViewId="0">
      <selection activeCell="G7" sqref="G7"/>
    </sheetView>
  </sheetViews>
  <sheetFormatPr defaultRowHeight="13.5" x14ac:dyDescent="0.15"/>
  <cols>
    <col min="2" max="2" width="12" customWidth="1"/>
    <col min="3" max="3" width="6.5" customWidth="1"/>
    <col min="5" max="5" width="13.5" customWidth="1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" t="s">
        <v>24</v>
      </c>
      <c r="G3" s="2" t="s">
        <v>448</v>
      </c>
    </row>
    <row r="4" spans="2:14" x14ac:dyDescent="0.15">
      <c r="B4" s="4" t="s">
        <v>379</v>
      </c>
      <c r="C4" s="1">
        <v>1</v>
      </c>
      <c r="D4" s="6">
        <v>2.1203703703703707E-2</v>
      </c>
      <c r="E4" s="3" t="s">
        <v>361</v>
      </c>
      <c r="F4">
        <f t="shared" ref="F4:F51" si="0">ROUNDUP((VLOOKUP(G4,$K$5:$N$8,2,FALSE)-D4)*10/VLOOKUP(G4,$K$5:$N$8,3,FALSE)+50,3)</f>
        <v>65.938000000000002</v>
      </c>
      <c r="G4" t="s">
        <v>442</v>
      </c>
      <c r="L4" t="s">
        <v>23</v>
      </c>
      <c r="M4" t="s">
        <v>26</v>
      </c>
      <c r="N4" t="s">
        <v>25</v>
      </c>
    </row>
    <row r="5" spans="2:14" x14ac:dyDescent="0.15">
      <c r="B5" s="4" t="s">
        <v>193</v>
      </c>
      <c r="C5" s="1">
        <v>2</v>
      </c>
      <c r="D5" s="6">
        <v>2.2581018518518518E-2</v>
      </c>
      <c r="E5" s="3" t="s">
        <v>239</v>
      </c>
      <c r="F5">
        <f t="shared" si="0"/>
        <v>62.795999999999999</v>
      </c>
      <c r="G5" t="s">
        <v>442</v>
      </c>
      <c r="K5" t="s">
        <v>442</v>
      </c>
      <c r="L5" s="5">
        <f t="shared" ref="L5:L12" si="1">AVERAGEIF($G$4:$G$329,K5,$D$4:$D$329)</f>
        <v>2.8191168763102726E-2</v>
      </c>
      <c r="M5">
        <f t="array" ref="M5">_xlfn.STDEV.P(IF($G$4:$G$329=K5,$D$4:$D$329,""))</f>
        <v>4.3843095399061522E-3</v>
      </c>
    </row>
    <row r="6" spans="2:14" x14ac:dyDescent="0.15">
      <c r="B6" s="4" t="s">
        <v>157</v>
      </c>
      <c r="C6" s="1">
        <v>3</v>
      </c>
      <c r="D6" s="6">
        <v>2.2928240740740739E-2</v>
      </c>
      <c r="E6" s="3" t="s">
        <v>231</v>
      </c>
      <c r="F6">
        <f t="shared" si="0"/>
        <v>62.004999999999995</v>
      </c>
      <c r="G6" t="s">
        <v>831</v>
      </c>
      <c r="K6" t="s">
        <v>432</v>
      </c>
      <c r="L6" s="5">
        <f t="shared" si="1"/>
        <v>3.0184494195688232E-2</v>
      </c>
      <c r="M6">
        <f t="array" ref="M6">_xlfn.STDEV.P(IF($G$4:$G$329=K6,$D$4:$D$329,""))</f>
        <v>6.7697815244578277E-3</v>
      </c>
    </row>
    <row r="7" spans="2:14" x14ac:dyDescent="0.15">
      <c r="B7" s="4" t="s">
        <v>144</v>
      </c>
      <c r="C7" s="1">
        <v>4</v>
      </c>
      <c r="D7" s="6">
        <v>2.34375E-2</v>
      </c>
      <c r="E7" s="3" t="s">
        <v>236</v>
      </c>
      <c r="F7">
        <f t="shared" si="0"/>
        <v>60.842999999999996</v>
      </c>
      <c r="G7" t="s">
        <v>831</v>
      </c>
      <c r="K7" t="s">
        <v>434</v>
      </c>
      <c r="L7" s="5">
        <f t="shared" si="1"/>
        <v>3.2010869565217391E-2</v>
      </c>
      <c r="M7">
        <f t="array" ref="M7">_xlfn.STDEV.P(IF($G$4:$G$329=K7,$D$4:$D$329,""))</f>
        <v>8.5226758320790953E-3</v>
      </c>
    </row>
    <row r="8" spans="2:14" x14ac:dyDescent="0.15">
      <c r="B8" s="4" t="s">
        <v>204</v>
      </c>
      <c r="C8" s="1">
        <v>5</v>
      </c>
      <c r="D8" s="6">
        <v>2.3530092592592592E-2</v>
      </c>
      <c r="E8" s="3" t="s">
        <v>243</v>
      </c>
      <c r="F8">
        <f t="shared" si="0"/>
        <v>60.631999999999998</v>
      </c>
      <c r="G8" t="s">
        <v>831</v>
      </c>
      <c r="K8" t="s">
        <v>430</v>
      </c>
      <c r="L8" s="5">
        <f t="shared" si="1"/>
        <v>4.1417410714285709E-2</v>
      </c>
      <c r="M8">
        <f t="array" ref="M8">_xlfn.STDEV.P(IF($G$4:$G$329=K8,$D$4:$D$329,""))</f>
        <v>1.3911671295527043E-2</v>
      </c>
    </row>
    <row r="9" spans="2:14" x14ac:dyDescent="0.15">
      <c r="B9" s="4" t="s">
        <v>190</v>
      </c>
      <c r="C9" s="1">
        <v>6</v>
      </c>
      <c r="D9" s="6">
        <v>2.4074074074074071E-2</v>
      </c>
      <c r="E9" s="3"/>
      <c r="F9">
        <f t="shared" si="0"/>
        <v>59.390999999999998</v>
      </c>
      <c r="G9" t="s">
        <v>831</v>
      </c>
      <c r="K9" t="s">
        <v>1180</v>
      </c>
      <c r="L9" s="5" t="e">
        <f t="shared" si="1"/>
        <v>#DIV/0!</v>
      </c>
      <c r="M9" t="e">
        <f t="array" ref="M9">_xlfn.STDEV.P(IF($G$4:$G$329=K9,$D$4:$D$329,""))</f>
        <v>#DIV/0!</v>
      </c>
    </row>
    <row r="10" spans="2:14" x14ac:dyDescent="0.15">
      <c r="B10" s="4" t="s">
        <v>255</v>
      </c>
      <c r="C10" s="1">
        <v>7</v>
      </c>
      <c r="D10" s="6">
        <v>2.4085648148148148E-2</v>
      </c>
      <c r="E10" s="3" t="s">
        <v>232</v>
      </c>
      <c r="F10">
        <f t="shared" si="0"/>
        <v>59.364999999999995</v>
      </c>
      <c r="G10" t="s">
        <v>831</v>
      </c>
      <c r="K10" t="s">
        <v>1184</v>
      </c>
      <c r="L10" s="5" t="e">
        <f t="shared" si="1"/>
        <v>#DIV/0!</v>
      </c>
      <c r="M10" t="e">
        <f t="array" ref="M10">_xlfn.STDEV.P(IF($G$4:$G$329=K10,$D$4:$D$329,""))</f>
        <v>#DIV/0!</v>
      </c>
    </row>
    <row r="11" spans="2:14" x14ac:dyDescent="0.15">
      <c r="B11" s="4" t="s">
        <v>253</v>
      </c>
      <c r="C11" s="1">
        <v>8</v>
      </c>
      <c r="D11" s="6">
        <v>2.4120370370370372E-2</v>
      </c>
      <c r="E11" s="3" t="s">
        <v>231</v>
      </c>
      <c r="F11">
        <f t="shared" si="0"/>
        <v>59.284999999999997</v>
      </c>
      <c r="G11" t="s">
        <v>831</v>
      </c>
      <c r="K11" t="s">
        <v>1186</v>
      </c>
      <c r="L11" s="5" t="e">
        <f t="shared" si="1"/>
        <v>#DIV/0!</v>
      </c>
      <c r="M11" t="e">
        <f t="array" ref="M11">_xlfn.STDEV.P(IF($G$4:$G$329=K11,$D$4:$D$329,""))</f>
        <v>#DIV/0!</v>
      </c>
    </row>
    <row r="12" spans="2:14" x14ac:dyDescent="0.15">
      <c r="B12" s="4" t="s">
        <v>265</v>
      </c>
      <c r="C12" s="1">
        <v>9</v>
      </c>
      <c r="D12" s="6">
        <v>2.4143518518518519E-2</v>
      </c>
      <c r="E12" s="3" t="s">
        <v>298</v>
      </c>
      <c r="F12">
        <f t="shared" si="0"/>
        <v>59.232999999999997</v>
      </c>
      <c r="G12" t="s">
        <v>831</v>
      </c>
      <c r="L12" s="5" t="e">
        <f t="shared" si="1"/>
        <v>#DIV/0!</v>
      </c>
      <c r="M12">
        <f t="array" ref="M12">_xlfn.STDEV.P(IF($G$4:$G$329=K12,$D$4:$D$329,""))</f>
        <v>0</v>
      </c>
    </row>
    <row r="13" spans="2:14" x14ac:dyDescent="0.15">
      <c r="B13" s="4" t="s">
        <v>145</v>
      </c>
      <c r="C13" s="1">
        <v>10</v>
      </c>
      <c r="D13" s="6">
        <v>2.4166666666666666E-2</v>
      </c>
      <c r="E13" s="3" t="s">
        <v>239</v>
      </c>
      <c r="F13">
        <f t="shared" si="0"/>
        <v>59.18</v>
      </c>
      <c r="G13" t="s">
        <v>831</v>
      </c>
    </row>
    <row r="14" spans="2:14" x14ac:dyDescent="0.15">
      <c r="B14" s="4" t="s">
        <v>318</v>
      </c>
      <c r="C14" s="1">
        <v>11</v>
      </c>
      <c r="D14" s="6">
        <v>2.431712962962963E-2</v>
      </c>
      <c r="E14" s="3" t="s">
        <v>231</v>
      </c>
      <c r="F14">
        <f t="shared" si="0"/>
        <v>58.836999999999996</v>
      </c>
      <c r="G14" t="s">
        <v>831</v>
      </c>
    </row>
    <row r="15" spans="2:14" x14ac:dyDescent="0.15">
      <c r="B15" s="4" t="s">
        <v>254</v>
      </c>
      <c r="C15" s="1">
        <v>12</v>
      </c>
      <c r="D15" s="6">
        <v>2.4756944444444443E-2</v>
      </c>
      <c r="E15" s="3" t="s">
        <v>232</v>
      </c>
      <c r="F15">
        <f t="shared" si="0"/>
        <v>57.832999999999998</v>
      </c>
      <c r="G15" t="s">
        <v>831</v>
      </c>
    </row>
    <row r="16" spans="2:14" ht="27" x14ac:dyDescent="0.15">
      <c r="B16" s="4" t="s">
        <v>262</v>
      </c>
      <c r="C16" s="1">
        <v>13</v>
      </c>
      <c r="D16" s="6">
        <v>2.4849537037037035E-2</v>
      </c>
      <c r="E16" s="3" t="s">
        <v>241</v>
      </c>
      <c r="F16">
        <f t="shared" si="0"/>
        <v>57.622</v>
      </c>
      <c r="G16" t="s">
        <v>831</v>
      </c>
    </row>
    <row r="17" spans="2:7" x14ac:dyDescent="0.15">
      <c r="B17" s="4" t="s">
        <v>148</v>
      </c>
      <c r="C17" s="1">
        <v>13</v>
      </c>
      <c r="D17" s="6">
        <v>2.4849537037037035E-2</v>
      </c>
      <c r="E17" s="3" t="s">
        <v>243</v>
      </c>
      <c r="F17">
        <f t="shared" si="0"/>
        <v>57.622</v>
      </c>
      <c r="G17" t="s">
        <v>831</v>
      </c>
    </row>
    <row r="18" spans="2:7" x14ac:dyDescent="0.15">
      <c r="B18" s="4" t="s">
        <v>272</v>
      </c>
      <c r="C18" s="1">
        <v>15</v>
      </c>
      <c r="D18" s="6">
        <v>2.4965277777777781E-2</v>
      </c>
      <c r="E18" s="3" t="s">
        <v>1258</v>
      </c>
      <c r="F18">
        <f t="shared" si="0"/>
        <v>57.357999999999997</v>
      </c>
      <c r="G18" t="s">
        <v>831</v>
      </c>
    </row>
    <row r="19" spans="2:7" x14ac:dyDescent="0.15">
      <c r="B19" s="4" t="s">
        <v>388</v>
      </c>
      <c r="C19" s="1">
        <v>16</v>
      </c>
      <c r="D19" s="6">
        <v>2.5312500000000002E-2</v>
      </c>
      <c r="E19" s="3" t="s">
        <v>311</v>
      </c>
      <c r="F19">
        <f t="shared" si="0"/>
        <v>56.565999999999995</v>
      </c>
      <c r="G19" t="s">
        <v>831</v>
      </c>
    </row>
    <row r="20" spans="2:7" x14ac:dyDescent="0.15">
      <c r="B20" s="4" t="s">
        <v>268</v>
      </c>
      <c r="C20" s="1">
        <v>17</v>
      </c>
      <c r="D20" s="6">
        <v>2.5381944444444443E-2</v>
      </c>
      <c r="E20" s="3" t="s">
        <v>229</v>
      </c>
      <c r="F20">
        <f t="shared" si="0"/>
        <v>56.407999999999994</v>
      </c>
      <c r="G20" t="s">
        <v>831</v>
      </c>
    </row>
    <row r="21" spans="2:7" x14ac:dyDescent="0.15">
      <c r="B21" s="4" t="s">
        <v>257</v>
      </c>
      <c r="C21" s="1">
        <v>18</v>
      </c>
      <c r="D21" s="6">
        <v>2.539351851851852E-2</v>
      </c>
      <c r="E21" s="3" t="s">
        <v>229</v>
      </c>
      <c r="F21">
        <f t="shared" si="0"/>
        <v>56.381999999999998</v>
      </c>
      <c r="G21" t="s">
        <v>831</v>
      </c>
    </row>
    <row r="22" spans="2:7" x14ac:dyDescent="0.15">
      <c r="B22" s="4" t="s">
        <v>192</v>
      </c>
      <c r="C22" s="1">
        <v>19</v>
      </c>
      <c r="D22" s="6">
        <v>2.5462962962962962E-2</v>
      </c>
      <c r="E22" s="3" t="s">
        <v>236</v>
      </c>
      <c r="F22">
        <f t="shared" si="0"/>
        <v>56.222999999999999</v>
      </c>
      <c r="G22" t="s">
        <v>831</v>
      </c>
    </row>
    <row r="23" spans="2:7" x14ac:dyDescent="0.15">
      <c r="B23" s="4" t="s">
        <v>321</v>
      </c>
      <c r="C23" s="1">
        <v>20</v>
      </c>
      <c r="D23" s="6">
        <v>2.5902777777777775E-2</v>
      </c>
      <c r="E23" s="3" t="s">
        <v>229</v>
      </c>
      <c r="F23">
        <f t="shared" si="0"/>
        <v>55.22</v>
      </c>
      <c r="G23" t="s">
        <v>831</v>
      </c>
    </row>
    <row r="24" spans="2:7" x14ac:dyDescent="0.15">
      <c r="B24" s="4" t="s">
        <v>315</v>
      </c>
      <c r="C24" s="1">
        <v>21</v>
      </c>
      <c r="D24" s="6">
        <v>2.613425925925926E-2</v>
      </c>
      <c r="E24" s="3" t="s">
        <v>275</v>
      </c>
      <c r="F24">
        <f t="shared" si="0"/>
        <v>54.692</v>
      </c>
      <c r="G24" t="s">
        <v>831</v>
      </c>
    </row>
    <row r="25" spans="2:7" x14ac:dyDescent="0.15">
      <c r="B25" s="4" t="s">
        <v>159</v>
      </c>
      <c r="C25" s="1">
        <v>22</v>
      </c>
      <c r="D25" s="6">
        <v>2.6331018518518517E-2</v>
      </c>
      <c r="E25" s="3" t="s">
        <v>239</v>
      </c>
      <c r="F25">
        <f t="shared" si="0"/>
        <v>54.242999999999995</v>
      </c>
      <c r="G25" t="s">
        <v>831</v>
      </c>
    </row>
    <row r="26" spans="2:7" x14ac:dyDescent="0.15">
      <c r="B26" s="4" t="s">
        <v>270</v>
      </c>
      <c r="C26" s="1">
        <v>23</v>
      </c>
      <c r="D26" s="6">
        <v>2.6377314814814815E-2</v>
      </c>
      <c r="E26" s="3" t="s">
        <v>8</v>
      </c>
      <c r="F26">
        <f t="shared" si="0"/>
        <v>54.137999999999998</v>
      </c>
      <c r="G26" t="s">
        <v>831</v>
      </c>
    </row>
    <row r="27" spans="2:7" x14ac:dyDescent="0.15">
      <c r="B27" s="4" t="s">
        <v>42</v>
      </c>
      <c r="C27" s="1">
        <v>24</v>
      </c>
      <c r="D27" s="6">
        <v>2.6539351851851852E-2</v>
      </c>
      <c r="E27" s="3" t="s">
        <v>37</v>
      </c>
      <c r="F27">
        <f t="shared" si="0"/>
        <v>53.768000000000001</v>
      </c>
      <c r="G27" t="s">
        <v>831</v>
      </c>
    </row>
    <row r="28" spans="2:7" x14ac:dyDescent="0.15">
      <c r="B28" s="4" t="s">
        <v>264</v>
      </c>
      <c r="C28" s="1">
        <v>25</v>
      </c>
      <c r="D28" s="6">
        <v>2.6550925925925926E-2</v>
      </c>
      <c r="E28" s="3" t="s">
        <v>232</v>
      </c>
      <c r="F28">
        <f t="shared" si="0"/>
        <v>53.741999999999997</v>
      </c>
      <c r="G28" t="s">
        <v>831</v>
      </c>
    </row>
    <row r="29" spans="2:7" x14ac:dyDescent="0.15">
      <c r="B29" s="4" t="s">
        <v>387</v>
      </c>
      <c r="C29" s="1">
        <v>26</v>
      </c>
      <c r="D29" s="6">
        <v>2.6736111111111113E-2</v>
      </c>
      <c r="E29" s="3" t="s">
        <v>1259</v>
      </c>
      <c r="F29">
        <f t="shared" si="0"/>
        <v>53.318999999999996</v>
      </c>
      <c r="G29" t="s">
        <v>831</v>
      </c>
    </row>
    <row r="30" spans="2:7" x14ac:dyDescent="0.15">
      <c r="B30" s="4" t="s">
        <v>376</v>
      </c>
      <c r="C30" s="1">
        <v>27</v>
      </c>
      <c r="D30" s="6">
        <v>2.6759259259259257E-2</v>
      </c>
      <c r="E30" s="3" t="s">
        <v>359</v>
      </c>
      <c r="F30">
        <f t="shared" si="0"/>
        <v>53.265999999999998</v>
      </c>
      <c r="G30" t="s">
        <v>831</v>
      </c>
    </row>
    <row r="31" spans="2:7" x14ac:dyDescent="0.15">
      <c r="B31" s="4" t="s">
        <v>493</v>
      </c>
      <c r="C31" s="1">
        <v>28</v>
      </c>
      <c r="D31" s="6">
        <v>2.7256944444444445E-2</v>
      </c>
      <c r="E31" s="3" t="s">
        <v>247</v>
      </c>
      <c r="F31">
        <f t="shared" si="0"/>
        <v>52.131</v>
      </c>
      <c r="G31" t="s">
        <v>831</v>
      </c>
    </row>
    <row r="32" spans="2:7" x14ac:dyDescent="0.15">
      <c r="B32" s="4" t="s">
        <v>380</v>
      </c>
      <c r="C32" s="1">
        <v>29</v>
      </c>
      <c r="D32" s="6">
        <v>2.7546296296296294E-2</v>
      </c>
      <c r="E32" s="3" t="s">
        <v>362</v>
      </c>
      <c r="F32">
        <f t="shared" si="0"/>
        <v>51.470999999999997</v>
      </c>
      <c r="G32" t="s">
        <v>831</v>
      </c>
    </row>
    <row r="33" spans="2:7" x14ac:dyDescent="0.15">
      <c r="B33" s="4" t="s">
        <v>327</v>
      </c>
      <c r="C33" s="1">
        <v>30</v>
      </c>
      <c r="D33" s="6">
        <v>2.7777777777777776E-2</v>
      </c>
      <c r="E33" s="3" t="s">
        <v>298</v>
      </c>
      <c r="F33">
        <f t="shared" si="0"/>
        <v>50.942999999999998</v>
      </c>
      <c r="G33" t="s">
        <v>831</v>
      </c>
    </row>
    <row r="34" spans="2:7" x14ac:dyDescent="0.15">
      <c r="B34" s="4" t="s">
        <v>871</v>
      </c>
      <c r="C34" s="1">
        <v>31</v>
      </c>
      <c r="D34" s="6">
        <v>2.8043981481481479E-2</v>
      </c>
      <c r="E34" s="3" t="s">
        <v>999</v>
      </c>
      <c r="F34">
        <f t="shared" si="0"/>
        <v>50.335999999999999</v>
      </c>
      <c r="G34" t="s">
        <v>831</v>
      </c>
    </row>
    <row r="35" spans="2:7" x14ac:dyDescent="0.15">
      <c r="B35" s="4" t="s">
        <v>146</v>
      </c>
      <c r="C35" s="1">
        <v>32</v>
      </c>
      <c r="D35" s="6">
        <v>2.809027777777778E-2</v>
      </c>
      <c r="E35" s="3" t="s">
        <v>236</v>
      </c>
      <c r="F35">
        <f t="shared" si="0"/>
        <v>50.230999999999995</v>
      </c>
      <c r="G35" t="s">
        <v>831</v>
      </c>
    </row>
    <row r="36" spans="2:7" x14ac:dyDescent="0.15">
      <c r="B36" s="4" t="s">
        <v>260</v>
      </c>
      <c r="C36" s="1">
        <v>33</v>
      </c>
      <c r="D36" s="6">
        <v>2.8217592592592589E-2</v>
      </c>
      <c r="E36" s="3" t="s">
        <v>999</v>
      </c>
      <c r="F36">
        <f t="shared" si="0"/>
        <v>49.94</v>
      </c>
      <c r="G36" t="s">
        <v>831</v>
      </c>
    </row>
    <row r="37" spans="2:7" x14ac:dyDescent="0.15">
      <c r="B37" s="4" t="s">
        <v>203</v>
      </c>
      <c r="C37" s="1">
        <v>34</v>
      </c>
      <c r="D37" s="6">
        <v>2.8252314814814813E-2</v>
      </c>
      <c r="E37" s="3" t="s">
        <v>294</v>
      </c>
      <c r="F37">
        <f t="shared" si="0"/>
        <v>49.860999999999997</v>
      </c>
      <c r="G37" t="s">
        <v>831</v>
      </c>
    </row>
    <row r="38" spans="2:7" x14ac:dyDescent="0.15">
      <c r="B38" s="4" t="s">
        <v>250</v>
      </c>
      <c r="C38" s="1">
        <v>35</v>
      </c>
      <c r="D38" s="6">
        <v>2.9189814814814811E-2</v>
      </c>
      <c r="E38" s="3" t="s">
        <v>228</v>
      </c>
      <c r="F38">
        <f t="shared" si="0"/>
        <v>47.722999999999999</v>
      </c>
      <c r="G38" t="s">
        <v>831</v>
      </c>
    </row>
    <row r="39" spans="2:7" x14ac:dyDescent="0.15">
      <c r="B39" s="4" t="s">
        <v>263</v>
      </c>
      <c r="C39" s="1">
        <v>36</v>
      </c>
      <c r="D39" s="6">
        <v>2.943287037037037E-2</v>
      </c>
      <c r="E39" s="3" t="s">
        <v>226</v>
      </c>
      <c r="F39">
        <f t="shared" si="0"/>
        <v>47.167999999999999</v>
      </c>
      <c r="G39" t="s">
        <v>831</v>
      </c>
    </row>
    <row r="40" spans="2:7" x14ac:dyDescent="0.15">
      <c r="B40" s="4" t="s">
        <v>280</v>
      </c>
      <c r="C40" s="1">
        <v>37</v>
      </c>
      <c r="D40" s="6">
        <v>2.9791666666666664E-2</v>
      </c>
      <c r="E40" s="3" t="s">
        <v>243</v>
      </c>
      <c r="F40">
        <f t="shared" si="0"/>
        <v>46.349999999999994</v>
      </c>
      <c r="G40" t="s">
        <v>831</v>
      </c>
    </row>
    <row r="41" spans="2:7" x14ac:dyDescent="0.15">
      <c r="B41" s="4" t="s">
        <v>619</v>
      </c>
      <c r="C41" s="1">
        <v>38</v>
      </c>
      <c r="D41" s="6">
        <v>3.0659722222222224E-2</v>
      </c>
      <c r="E41" s="3" t="s">
        <v>243</v>
      </c>
      <c r="F41">
        <f t="shared" si="0"/>
        <v>44.37</v>
      </c>
      <c r="G41" t="s">
        <v>831</v>
      </c>
    </row>
    <row r="42" spans="2:7" x14ac:dyDescent="0.15">
      <c r="B42" s="4" t="s">
        <v>267</v>
      </c>
      <c r="C42" s="1">
        <v>39</v>
      </c>
      <c r="D42" s="6">
        <v>3.0706018518518521E-2</v>
      </c>
      <c r="E42" s="3" t="s">
        <v>229</v>
      </c>
      <c r="F42">
        <f t="shared" si="0"/>
        <v>44.263999999999996</v>
      </c>
      <c r="G42" t="s">
        <v>831</v>
      </c>
    </row>
    <row r="43" spans="2:7" x14ac:dyDescent="0.15">
      <c r="B43" s="4" t="s">
        <v>197</v>
      </c>
      <c r="C43" s="1">
        <v>40</v>
      </c>
      <c r="D43" s="6">
        <v>3.0891203703703702E-2</v>
      </c>
      <c r="E43" s="3" t="s">
        <v>240</v>
      </c>
      <c r="F43">
        <f t="shared" si="0"/>
        <v>43.841999999999999</v>
      </c>
      <c r="G43" t="s">
        <v>831</v>
      </c>
    </row>
    <row r="44" spans="2:7" x14ac:dyDescent="0.15">
      <c r="B44" s="4" t="s">
        <v>142</v>
      </c>
      <c r="C44" s="1">
        <v>41</v>
      </c>
      <c r="D44" s="6">
        <v>3.1053240740740742E-2</v>
      </c>
      <c r="E44" s="3" t="s">
        <v>236</v>
      </c>
      <c r="F44">
        <f t="shared" si="0"/>
        <v>43.472999999999999</v>
      </c>
      <c r="G44" t="s">
        <v>831</v>
      </c>
    </row>
    <row r="45" spans="2:7" x14ac:dyDescent="0.15">
      <c r="B45" s="4" t="s">
        <v>319</v>
      </c>
      <c r="C45" s="1">
        <v>42</v>
      </c>
      <c r="D45" s="6">
        <v>3.1145833333333334E-2</v>
      </c>
      <c r="E45" s="3" t="s">
        <v>294</v>
      </c>
      <c r="F45">
        <f t="shared" si="0"/>
        <v>43.260999999999996</v>
      </c>
      <c r="G45" t="s">
        <v>442</v>
      </c>
    </row>
    <row r="46" spans="2:7" x14ac:dyDescent="0.15">
      <c r="B46" s="4" t="s">
        <v>405</v>
      </c>
      <c r="C46" s="1">
        <v>43</v>
      </c>
      <c r="D46" s="6">
        <v>3.1296296296296301E-2</v>
      </c>
      <c r="E46" s="3" t="s">
        <v>371</v>
      </c>
      <c r="F46">
        <f t="shared" si="0"/>
        <v>42.917999999999999</v>
      </c>
      <c r="G46" t="s">
        <v>831</v>
      </c>
    </row>
    <row r="47" spans="2:7" ht="27" x14ac:dyDescent="0.15">
      <c r="B47" s="4" t="s">
        <v>325</v>
      </c>
      <c r="C47" s="1">
        <v>44</v>
      </c>
      <c r="D47" s="6">
        <v>3.2268518518518523E-2</v>
      </c>
      <c r="E47" s="3" t="s">
        <v>296</v>
      </c>
      <c r="F47">
        <f t="shared" si="0"/>
        <v>40.701000000000001</v>
      </c>
      <c r="G47" t="s">
        <v>831</v>
      </c>
    </row>
    <row r="48" spans="2:7" x14ac:dyDescent="0.15">
      <c r="B48" s="4" t="s">
        <v>151</v>
      </c>
      <c r="C48" s="1">
        <v>45</v>
      </c>
      <c r="D48" s="6">
        <v>3.2974537037037038E-2</v>
      </c>
      <c r="E48" s="3" t="s">
        <v>521</v>
      </c>
      <c r="F48">
        <f t="shared" si="0"/>
        <v>39.089999999999996</v>
      </c>
      <c r="G48" t="s">
        <v>831</v>
      </c>
    </row>
    <row r="49" spans="2:7" x14ac:dyDescent="0.15">
      <c r="B49" s="4" t="s">
        <v>195</v>
      </c>
      <c r="C49" s="1">
        <v>46</v>
      </c>
      <c r="D49" s="6">
        <v>3.3240740740740744E-2</v>
      </c>
      <c r="E49" s="3"/>
      <c r="F49">
        <f t="shared" si="0"/>
        <v>38.482999999999997</v>
      </c>
      <c r="G49" t="s">
        <v>831</v>
      </c>
    </row>
    <row r="50" spans="2:7" x14ac:dyDescent="0.15">
      <c r="B50" s="4" t="s">
        <v>883</v>
      </c>
      <c r="C50" s="1">
        <v>47</v>
      </c>
      <c r="D50" s="6">
        <v>3.3738425925925929E-2</v>
      </c>
      <c r="E50" s="3" t="s">
        <v>879</v>
      </c>
      <c r="F50">
        <f t="shared" si="0"/>
        <v>37.347999999999999</v>
      </c>
      <c r="G50" t="s">
        <v>831</v>
      </c>
    </row>
    <row r="51" spans="2:7" x14ac:dyDescent="0.15">
      <c r="B51" s="4" t="s">
        <v>40</v>
      </c>
      <c r="C51" s="1">
        <v>48</v>
      </c>
      <c r="D51" s="6">
        <v>3.4629629629629628E-2</v>
      </c>
      <c r="E51" s="3" t="s">
        <v>37</v>
      </c>
      <c r="F51">
        <f t="shared" si="0"/>
        <v>35.314999999999998</v>
      </c>
      <c r="G51" t="s">
        <v>831</v>
      </c>
    </row>
    <row r="52" spans="2:7" x14ac:dyDescent="0.15">
      <c r="B52" s="4" t="s">
        <v>185</v>
      </c>
      <c r="C52" s="1">
        <v>49</v>
      </c>
      <c r="D52" s="6">
        <v>3.4733796296296297E-2</v>
      </c>
      <c r="E52" s="3" t="s">
        <v>295</v>
      </c>
      <c r="F52">
        <f t="shared" ref="F52:F56" si="2">ROUNDUP((VLOOKUP(G52,$K$5:$N$8,2,FALSE)-D52)*10/VLOOKUP(G52,$K$5:$N$8,3,FALSE)+50,3)</f>
        <v>35.077999999999996</v>
      </c>
      <c r="G52" t="s">
        <v>831</v>
      </c>
    </row>
    <row r="53" spans="2:7" x14ac:dyDescent="0.15">
      <c r="B53" s="4" t="s">
        <v>180</v>
      </c>
      <c r="C53" s="1">
        <v>50</v>
      </c>
      <c r="D53" s="6">
        <v>3.5081018518518518E-2</v>
      </c>
      <c r="E53" s="3" t="s">
        <v>292</v>
      </c>
      <c r="F53">
        <f t="shared" si="2"/>
        <v>34.285999999999994</v>
      </c>
      <c r="G53" t="s">
        <v>831</v>
      </c>
    </row>
    <row r="54" spans="2:7" x14ac:dyDescent="0.15">
      <c r="B54" s="1" t="s">
        <v>173</v>
      </c>
      <c r="C54" s="4">
        <v>51</v>
      </c>
      <c r="D54" s="6">
        <v>3.5729166666666666E-2</v>
      </c>
      <c r="E54" s="3" t="s">
        <v>16</v>
      </c>
      <c r="F54">
        <f t="shared" si="2"/>
        <v>32.806999999999995</v>
      </c>
      <c r="G54" t="s">
        <v>831</v>
      </c>
    </row>
    <row r="55" spans="2:7" x14ac:dyDescent="0.15">
      <c r="B55" s="1" t="s">
        <v>172</v>
      </c>
      <c r="C55" s="4">
        <v>52</v>
      </c>
      <c r="D55" s="6">
        <v>3.8078703703703705E-2</v>
      </c>
      <c r="E55" s="3" t="s">
        <v>239</v>
      </c>
      <c r="F55">
        <f t="shared" si="2"/>
        <v>27.448</v>
      </c>
      <c r="G55" t="s">
        <v>831</v>
      </c>
    </row>
    <row r="56" spans="2:7" x14ac:dyDescent="0.15">
      <c r="B56" s="1" t="s">
        <v>773</v>
      </c>
      <c r="C56" s="4">
        <v>53</v>
      </c>
      <c r="D56" s="6">
        <v>4.341435185185185E-2</v>
      </c>
      <c r="E56" s="3" t="s">
        <v>239</v>
      </c>
      <c r="F56">
        <f t="shared" si="2"/>
        <v>15.279</v>
      </c>
      <c r="G56" t="s">
        <v>831</v>
      </c>
    </row>
    <row r="57" spans="2:7" x14ac:dyDescent="0.15">
      <c r="B57" s="1" t="s">
        <v>266</v>
      </c>
      <c r="C57" s="4"/>
      <c r="D57" s="6" t="s">
        <v>22</v>
      </c>
      <c r="E57" s="3" t="s">
        <v>232</v>
      </c>
      <c r="F57">
        <v>0</v>
      </c>
      <c r="G57" t="s">
        <v>831</v>
      </c>
    </row>
    <row r="58" spans="2:7" x14ac:dyDescent="0.15">
      <c r="B58" s="4" t="s">
        <v>633</v>
      </c>
      <c r="C58" s="1">
        <v>1</v>
      </c>
      <c r="D58" s="6">
        <v>2.255787037037037E-2</v>
      </c>
      <c r="E58" s="3" t="s">
        <v>239</v>
      </c>
      <c r="F58">
        <f t="shared" ref="F58:F89" si="3">ROUNDUP((VLOOKUP(G58,$K$5:$N$8,2,FALSE)-D58)*10/VLOOKUP(G58,$K$5:$N$8,3,FALSE)+50,3)</f>
        <v>61.265999999999998</v>
      </c>
      <c r="G58" t="s">
        <v>431</v>
      </c>
    </row>
    <row r="59" spans="2:7" x14ac:dyDescent="0.15">
      <c r="B59" s="4" t="s">
        <v>494</v>
      </c>
      <c r="C59" s="1">
        <v>2</v>
      </c>
      <c r="D59" s="6">
        <v>2.2604166666666665E-2</v>
      </c>
      <c r="E59" s="3" t="s">
        <v>1262</v>
      </c>
      <c r="F59">
        <f t="shared" si="3"/>
        <v>61.198</v>
      </c>
      <c r="G59" t="s">
        <v>431</v>
      </c>
    </row>
    <row r="60" spans="2:7" x14ac:dyDescent="0.15">
      <c r="B60" s="4" t="s">
        <v>155</v>
      </c>
      <c r="C60" s="1">
        <v>3</v>
      </c>
      <c r="D60" s="6">
        <v>2.2673611111111113E-2</v>
      </c>
      <c r="E60" s="3" t="s">
        <v>239</v>
      </c>
      <c r="F60">
        <f t="shared" si="3"/>
        <v>61.094999999999999</v>
      </c>
      <c r="G60" t="s">
        <v>431</v>
      </c>
    </row>
    <row r="61" spans="2:7" x14ac:dyDescent="0.15">
      <c r="B61" s="4" t="s">
        <v>1035</v>
      </c>
      <c r="C61" s="1">
        <v>4</v>
      </c>
      <c r="D61" s="6">
        <v>2.2800925925925929E-2</v>
      </c>
      <c r="E61" s="3" t="s">
        <v>229</v>
      </c>
      <c r="F61">
        <f t="shared" si="3"/>
        <v>60.906999999999996</v>
      </c>
      <c r="G61" t="s">
        <v>431</v>
      </c>
    </row>
    <row r="62" spans="2:7" x14ac:dyDescent="0.15">
      <c r="B62" s="4" t="s">
        <v>330</v>
      </c>
      <c r="C62" s="1">
        <v>5</v>
      </c>
      <c r="D62" s="6">
        <v>2.2812499999999999E-2</v>
      </c>
      <c r="E62" s="3" t="s">
        <v>301</v>
      </c>
      <c r="F62">
        <f t="shared" si="3"/>
        <v>60.89</v>
      </c>
      <c r="G62" t="s">
        <v>431</v>
      </c>
    </row>
    <row r="63" spans="2:7" x14ac:dyDescent="0.15">
      <c r="B63" s="4" t="s">
        <v>184</v>
      </c>
      <c r="C63" s="1">
        <v>6</v>
      </c>
      <c r="D63" s="6">
        <v>2.2893518518518521E-2</v>
      </c>
      <c r="E63" s="3" t="s">
        <v>450</v>
      </c>
      <c r="F63">
        <f t="shared" si="3"/>
        <v>60.769999999999996</v>
      </c>
      <c r="G63" t="s">
        <v>431</v>
      </c>
    </row>
    <row r="64" spans="2:7" x14ac:dyDescent="0.15">
      <c r="B64" s="4" t="s">
        <v>158</v>
      </c>
      <c r="C64" s="1">
        <v>7</v>
      </c>
      <c r="D64" s="6">
        <v>2.3321759259259261E-2</v>
      </c>
      <c r="E64" s="3" t="s">
        <v>488</v>
      </c>
      <c r="F64">
        <f t="shared" si="3"/>
        <v>60.137999999999998</v>
      </c>
      <c r="G64" t="s">
        <v>431</v>
      </c>
    </row>
    <row r="65" spans="2:7" x14ac:dyDescent="0.15">
      <c r="B65" s="4" t="s">
        <v>394</v>
      </c>
      <c r="C65" s="1">
        <v>8</v>
      </c>
      <c r="D65" s="6">
        <v>2.34375E-2</v>
      </c>
      <c r="E65" s="3" t="s">
        <v>292</v>
      </c>
      <c r="F65">
        <f t="shared" si="3"/>
        <v>59.966999999999999</v>
      </c>
      <c r="G65" t="s">
        <v>431</v>
      </c>
    </row>
    <row r="66" spans="2:7" x14ac:dyDescent="0.15">
      <c r="B66" s="4" t="s">
        <v>1207</v>
      </c>
      <c r="C66" s="1">
        <v>9</v>
      </c>
      <c r="D66" s="6">
        <v>2.3622685185185188E-2</v>
      </c>
      <c r="E66" s="3" t="s">
        <v>230</v>
      </c>
      <c r="F66">
        <f t="shared" si="3"/>
        <v>59.692999999999998</v>
      </c>
      <c r="G66" t="s">
        <v>431</v>
      </c>
    </row>
    <row r="67" spans="2:7" x14ac:dyDescent="0.15">
      <c r="B67" s="4" t="s">
        <v>45</v>
      </c>
      <c r="C67" s="1">
        <v>10</v>
      </c>
      <c r="D67" s="6">
        <v>2.3784722222222221E-2</v>
      </c>
      <c r="E67" s="3" t="s">
        <v>37</v>
      </c>
      <c r="F67">
        <f t="shared" si="3"/>
        <v>59.454000000000001</v>
      </c>
      <c r="G67" t="s">
        <v>431</v>
      </c>
    </row>
    <row r="68" spans="2:7" x14ac:dyDescent="0.15">
      <c r="B68" s="4" t="s">
        <v>570</v>
      </c>
      <c r="C68" s="1">
        <v>11</v>
      </c>
      <c r="D68" s="6">
        <v>2.3819444444444445E-2</v>
      </c>
      <c r="E68" s="3" t="s">
        <v>1170</v>
      </c>
      <c r="F68">
        <f t="shared" si="3"/>
        <v>59.402999999999999</v>
      </c>
      <c r="G68" t="s">
        <v>431</v>
      </c>
    </row>
    <row r="69" spans="2:7" x14ac:dyDescent="0.15">
      <c r="B69" s="4" t="s">
        <v>687</v>
      </c>
      <c r="C69" s="1">
        <v>12</v>
      </c>
      <c r="D69" s="6">
        <v>2.3923611111111114E-2</v>
      </c>
      <c r="E69" s="3" t="s">
        <v>1261</v>
      </c>
      <c r="F69">
        <f t="shared" si="3"/>
        <v>59.248999999999995</v>
      </c>
      <c r="G69" t="s">
        <v>431</v>
      </c>
    </row>
    <row r="70" spans="2:7" x14ac:dyDescent="0.15">
      <c r="B70" s="4" t="s">
        <v>496</v>
      </c>
      <c r="C70" s="1">
        <v>13</v>
      </c>
      <c r="D70" s="6">
        <v>2.4108796296296298E-2</v>
      </c>
      <c r="E70" s="3" t="s">
        <v>488</v>
      </c>
      <c r="F70">
        <f t="shared" si="3"/>
        <v>58.974999999999994</v>
      </c>
      <c r="G70" t="s">
        <v>431</v>
      </c>
    </row>
    <row r="71" spans="2:7" x14ac:dyDescent="0.15">
      <c r="B71" s="4" t="s">
        <v>326</v>
      </c>
      <c r="C71" s="1">
        <v>14</v>
      </c>
      <c r="D71" s="6">
        <v>2.4236111111111111E-2</v>
      </c>
      <c r="E71" s="3" t="s">
        <v>999</v>
      </c>
      <c r="F71">
        <f t="shared" si="3"/>
        <v>58.786999999999999</v>
      </c>
      <c r="G71" t="s">
        <v>431</v>
      </c>
    </row>
    <row r="72" spans="2:7" x14ac:dyDescent="0.15">
      <c r="B72" s="4" t="s">
        <v>392</v>
      </c>
      <c r="C72" s="1">
        <v>15</v>
      </c>
      <c r="D72" s="6">
        <v>2.4351851851851857E-2</v>
      </c>
      <c r="E72" s="3" t="s">
        <v>311</v>
      </c>
      <c r="F72">
        <f t="shared" si="3"/>
        <v>58.616</v>
      </c>
      <c r="G72" t="s">
        <v>431</v>
      </c>
    </row>
    <row r="73" spans="2:7" x14ac:dyDescent="0.15">
      <c r="B73" s="4" t="s">
        <v>530</v>
      </c>
      <c r="C73" s="1">
        <v>16</v>
      </c>
      <c r="D73" s="6">
        <v>2.4409722222222222E-2</v>
      </c>
      <c r="E73" s="3" t="s">
        <v>231</v>
      </c>
      <c r="F73">
        <f t="shared" si="3"/>
        <v>58.530999999999999</v>
      </c>
      <c r="G73" t="s">
        <v>431</v>
      </c>
    </row>
    <row r="74" spans="2:7" x14ac:dyDescent="0.15">
      <c r="B74" s="4" t="s">
        <v>205</v>
      </c>
      <c r="C74" s="1">
        <v>17</v>
      </c>
      <c r="D74" s="6">
        <v>2.4525462962962968E-2</v>
      </c>
      <c r="E74" s="3" t="s">
        <v>236</v>
      </c>
      <c r="F74">
        <f t="shared" si="3"/>
        <v>58.36</v>
      </c>
      <c r="G74" t="s">
        <v>431</v>
      </c>
    </row>
    <row r="75" spans="2:7" x14ac:dyDescent="0.15">
      <c r="B75" s="4" t="s">
        <v>188</v>
      </c>
      <c r="C75" s="1">
        <v>18</v>
      </c>
      <c r="D75" s="6">
        <v>2.4548611111111115E-2</v>
      </c>
      <c r="E75" s="3" t="s">
        <v>239</v>
      </c>
      <c r="F75">
        <f t="shared" si="3"/>
        <v>58.326000000000001</v>
      </c>
      <c r="G75" t="s">
        <v>431</v>
      </c>
    </row>
    <row r="76" spans="2:7" x14ac:dyDescent="0.15">
      <c r="B76" s="4" t="s">
        <v>163</v>
      </c>
      <c r="C76" s="1">
        <v>19</v>
      </c>
      <c r="D76" s="6">
        <v>2.5208333333333333E-2</v>
      </c>
      <c r="E76" s="3" t="s">
        <v>297</v>
      </c>
      <c r="F76">
        <f t="shared" si="3"/>
        <v>57.350999999999999</v>
      </c>
      <c r="G76" t="s">
        <v>431</v>
      </c>
    </row>
    <row r="77" spans="2:7" x14ac:dyDescent="0.15">
      <c r="B77" s="4" t="s">
        <v>527</v>
      </c>
      <c r="C77" s="1">
        <v>20</v>
      </c>
      <c r="D77" s="6">
        <v>2.5266203703703704E-2</v>
      </c>
      <c r="E77" s="3" t="s">
        <v>298</v>
      </c>
      <c r="F77">
        <f t="shared" si="3"/>
        <v>57.265999999999998</v>
      </c>
      <c r="G77" t="s">
        <v>431</v>
      </c>
    </row>
    <row r="78" spans="2:7" x14ac:dyDescent="0.15">
      <c r="B78" s="4" t="s">
        <v>338</v>
      </c>
      <c r="C78" s="1">
        <v>21</v>
      </c>
      <c r="D78" s="6">
        <v>2.5590277777777778E-2</v>
      </c>
      <c r="E78" s="3" t="s">
        <v>239</v>
      </c>
      <c r="F78">
        <f t="shared" si="3"/>
        <v>56.786999999999999</v>
      </c>
      <c r="G78" t="s">
        <v>431</v>
      </c>
    </row>
    <row r="79" spans="2:7" x14ac:dyDescent="0.15">
      <c r="B79" s="4" t="s">
        <v>183</v>
      </c>
      <c r="C79" s="1">
        <v>22</v>
      </c>
      <c r="D79" s="6">
        <v>2.5833333333333333E-2</v>
      </c>
      <c r="E79" s="3" t="s">
        <v>226</v>
      </c>
      <c r="F79">
        <f t="shared" si="3"/>
        <v>56.427999999999997</v>
      </c>
      <c r="G79" t="s">
        <v>431</v>
      </c>
    </row>
    <row r="80" spans="2:7" x14ac:dyDescent="0.15">
      <c r="B80" s="4" t="s">
        <v>565</v>
      </c>
      <c r="C80" s="1">
        <v>23</v>
      </c>
      <c r="D80" s="6">
        <v>2.5995370370370367E-2</v>
      </c>
      <c r="E80" s="3" t="s">
        <v>243</v>
      </c>
      <c r="F80">
        <f t="shared" si="3"/>
        <v>56.187999999999995</v>
      </c>
      <c r="G80" t="s">
        <v>431</v>
      </c>
    </row>
    <row r="81" spans="2:7" x14ac:dyDescent="0.15">
      <c r="B81" s="4" t="s">
        <v>285</v>
      </c>
      <c r="C81" s="1">
        <v>24</v>
      </c>
      <c r="D81" s="6">
        <v>2.6018518518518521E-2</v>
      </c>
      <c r="E81" s="3" t="s">
        <v>239</v>
      </c>
      <c r="F81">
        <f t="shared" si="3"/>
        <v>56.153999999999996</v>
      </c>
      <c r="G81" t="s">
        <v>431</v>
      </c>
    </row>
    <row r="82" spans="2:7" x14ac:dyDescent="0.15">
      <c r="B82" s="4" t="s">
        <v>497</v>
      </c>
      <c r="C82" s="1">
        <v>25</v>
      </c>
      <c r="D82" s="6">
        <v>2.6574074074074073E-2</v>
      </c>
      <c r="E82" s="3" t="s">
        <v>311</v>
      </c>
      <c r="F82">
        <f t="shared" si="3"/>
        <v>55.333999999999996</v>
      </c>
      <c r="G82" t="s">
        <v>431</v>
      </c>
    </row>
    <row r="83" spans="2:7" x14ac:dyDescent="0.15">
      <c r="B83" s="4" t="s">
        <v>220</v>
      </c>
      <c r="C83" s="1">
        <v>25</v>
      </c>
      <c r="D83" s="6">
        <v>2.6574074074074073E-2</v>
      </c>
      <c r="E83" s="3" t="s">
        <v>236</v>
      </c>
      <c r="F83">
        <f t="shared" si="3"/>
        <v>55.333999999999996</v>
      </c>
      <c r="G83" t="s">
        <v>431</v>
      </c>
    </row>
    <row r="84" spans="2:7" x14ac:dyDescent="0.15">
      <c r="B84" s="4" t="s">
        <v>548</v>
      </c>
      <c r="C84" s="1">
        <v>27</v>
      </c>
      <c r="D84" s="6">
        <v>2.6793981481481485E-2</v>
      </c>
      <c r="E84" s="3" t="s">
        <v>292</v>
      </c>
      <c r="F84">
        <f t="shared" si="3"/>
        <v>55.009</v>
      </c>
      <c r="G84" t="s">
        <v>431</v>
      </c>
    </row>
    <row r="85" spans="2:7" x14ac:dyDescent="0.15">
      <c r="B85" s="4" t="s">
        <v>412</v>
      </c>
      <c r="C85" s="1">
        <v>28</v>
      </c>
      <c r="D85" s="6">
        <v>2.6979166666666669E-2</v>
      </c>
      <c r="E85" s="3" t="s">
        <v>1260</v>
      </c>
      <c r="F85">
        <f t="shared" si="3"/>
        <v>54.734999999999999</v>
      </c>
      <c r="G85" t="s">
        <v>431</v>
      </c>
    </row>
    <row r="86" spans="2:7" x14ac:dyDescent="0.15">
      <c r="B86" s="4" t="s">
        <v>350</v>
      </c>
      <c r="C86" s="1">
        <v>29</v>
      </c>
      <c r="D86" s="6">
        <v>2.7291666666666662E-2</v>
      </c>
      <c r="E86" s="3" t="s">
        <v>236</v>
      </c>
      <c r="F86">
        <f t="shared" si="3"/>
        <v>54.274000000000001</v>
      </c>
      <c r="G86" t="s">
        <v>431</v>
      </c>
    </row>
    <row r="87" spans="2:7" x14ac:dyDescent="0.15">
      <c r="B87" s="4" t="s">
        <v>466</v>
      </c>
      <c r="C87" s="1">
        <v>30</v>
      </c>
      <c r="D87" s="6">
        <v>2.7835648148148151E-2</v>
      </c>
      <c r="E87" s="3" t="s">
        <v>240</v>
      </c>
      <c r="F87">
        <f t="shared" si="3"/>
        <v>53.47</v>
      </c>
      <c r="G87" t="s">
        <v>431</v>
      </c>
    </row>
    <row r="88" spans="2:7" x14ac:dyDescent="0.15">
      <c r="B88" s="4" t="s">
        <v>596</v>
      </c>
      <c r="C88" s="1">
        <v>31</v>
      </c>
      <c r="D88" s="6">
        <v>2.8136574074074074E-2</v>
      </c>
      <c r="E88" s="3" t="s">
        <v>521</v>
      </c>
      <c r="F88">
        <f t="shared" si="3"/>
        <v>53.025999999999996</v>
      </c>
      <c r="G88" t="s">
        <v>431</v>
      </c>
    </row>
    <row r="89" spans="2:7" x14ac:dyDescent="0.15">
      <c r="B89" s="4" t="s">
        <v>650</v>
      </c>
      <c r="C89" s="1">
        <v>32</v>
      </c>
      <c r="D89" s="6">
        <v>2.8506944444444442E-2</v>
      </c>
      <c r="E89" s="3" t="s">
        <v>297</v>
      </c>
      <c r="F89">
        <f t="shared" si="3"/>
        <v>52.477999999999994</v>
      </c>
      <c r="G89" t="s">
        <v>431</v>
      </c>
    </row>
    <row r="90" spans="2:7" x14ac:dyDescent="0.15">
      <c r="B90" s="4" t="s">
        <v>541</v>
      </c>
      <c r="C90" s="1">
        <v>33</v>
      </c>
      <c r="D90" s="6">
        <v>2.8726851851851851E-2</v>
      </c>
      <c r="E90" s="3" t="s">
        <v>236</v>
      </c>
      <c r="F90">
        <f t="shared" ref="F90:F113" si="4">ROUNDUP((VLOOKUP(G90,$K$5:$N$8,2,FALSE)-D90)*10/VLOOKUP(G90,$K$5:$N$8,3,FALSE)+50,3)</f>
        <v>52.153999999999996</v>
      </c>
      <c r="G90" t="s">
        <v>431</v>
      </c>
    </row>
    <row r="91" spans="2:7" x14ac:dyDescent="0.15">
      <c r="B91" s="4" t="s">
        <v>562</v>
      </c>
      <c r="C91" s="1">
        <v>34</v>
      </c>
      <c r="D91" s="6">
        <v>2.8796296296296296E-2</v>
      </c>
      <c r="E91" s="3" t="s">
        <v>243</v>
      </c>
      <c r="F91">
        <f t="shared" si="4"/>
        <v>52.050999999999995</v>
      </c>
      <c r="G91" t="s">
        <v>431</v>
      </c>
    </row>
    <row r="92" spans="2:7" x14ac:dyDescent="0.15">
      <c r="B92" s="4" t="s">
        <v>399</v>
      </c>
      <c r="C92" s="1">
        <v>35</v>
      </c>
      <c r="D92" s="6">
        <v>2.8888888888888891E-2</v>
      </c>
      <c r="E92" s="3" t="s">
        <v>368</v>
      </c>
      <c r="F92">
        <f t="shared" si="4"/>
        <v>51.913999999999994</v>
      </c>
      <c r="G92" t="s">
        <v>431</v>
      </c>
    </row>
    <row r="93" spans="2:7" x14ac:dyDescent="0.15">
      <c r="B93" s="4" t="s">
        <v>747</v>
      </c>
      <c r="C93" s="1">
        <v>36</v>
      </c>
      <c r="D93" s="6">
        <v>2.9722222222222219E-2</v>
      </c>
      <c r="E93" s="3" t="s">
        <v>243</v>
      </c>
      <c r="F93">
        <f t="shared" si="4"/>
        <v>50.683</v>
      </c>
      <c r="G93" t="s">
        <v>431</v>
      </c>
    </row>
    <row r="94" spans="2:7" x14ac:dyDescent="0.15">
      <c r="B94" s="4" t="s">
        <v>697</v>
      </c>
      <c r="C94" s="1">
        <v>37</v>
      </c>
      <c r="D94" s="6">
        <v>3.0231481481481481E-2</v>
      </c>
      <c r="E94" s="3" t="s">
        <v>297</v>
      </c>
      <c r="F94">
        <f t="shared" si="4"/>
        <v>49.930999999999997</v>
      </c>
      <c r="G94" t="s">
        <v>431</v>
      </c>
    </row>
    <row r="95" spans="2:7" x14ac:dyDescent="0.15">
      <c r="B95" s="4" t="s">
        <v>661</v>
      </c>
      <c r="C95" s="1">
        <v>38</v>
      </c>
      <c r="D95" s="6">
        <v>3.0486111111111113E-2</v>
      </c>
      <c r="E95" s="3" t="s">
        <v>239</v>
      </c>
      <c r="F95">
        <f t="shared" si="4"/>
        <v>49.555</v>
      </c>
      <c r="G95" t="s">
        <v>431</v>
      </c>
    </row>
    <row r="96" spans="2:7" x14ac:dyDescent="0.15">
      <c r="B96" s="4" t="s">
        <v>186</v>
      </c>
      <c r="C96" s="1">
        <v>39</v>
      </c>
      <c r="D96" s="6">
        <v>3.0497685185185183E-2</v>
      </c>
      <c r="E96" s="3" t="s">
        <v>243</v>
      </c>
      <c r="F96">
        <f t="shared" si="4"/>
        <v>49.537999999999997</v>
      </c>
      <c r="G96" t="s">
        <v>431</v>
      </c>
    </row>
    <row r="97" spans="2:7" x14ac:dyDescent="0.15">
      <c r="B97" s="4" t="s">
        <v>622</v>
      </c>
      <c r="C97" s="1">
        <v>40</v>
      </c>
      <c r="D97" s="6">
        <v>3.0532407407407411E-2</v>
      </c>
      <c r="E97" s="3" t="s">
        <v>488</v>
      </c>
      <c r="F97">
        <f t="shared" si="4"/>
        <v>49.486999999999995</v>
      </c>
      <c r="G97" t="s">
        <v>431</v>
      </c>
    </row>
    <row r="98" spans="2:7" x14ac:dyDescent="0.15">
      <c r="B98" s="4" t="s">
        <v>354</v>
      </c>
      <c r="C98" s="1">
        <v>41</v>
      </c>
      <c r="D98" s="6">
        <v>3.0856481481481481E-2</v>
      </c>
      <c r="E98" s="3" t="s">
        <v>16</v>
      </c>
      <c r="F98">
        <f t="shared" si="4"/>
        <v>49.007999999999996</v>
      </c>
      <c r="G98" t="s">
        <v>431</v>
      </c>
    </row>
    <row r="99" spans="2:7" x14ac:dyDescent="0.15">
      <c r="B99" s="4" t="s">
        <v>532</v>
      </c>
      <c r="C99" s="1">
        <v>42</v>
      </c>
      <c r="D99" s="6">
        <v>3.1354166666666662E-2</v>
      </c>
      <c r="E99" s="3" t="s">
        <v>231</v>
      </c>
      <c r="F99">
        <f t="shared" si="4"/>
        <v>48.272999999999996</v>
      </c>
      <c r="G99" t="s">
        <v>431</v>
      </c>
    </row>
    <row r="100" spans="2:7" x14ac:dyDescent="0.15">
      <c r="B100" s="4" t="s">
        <v>223</v>
      </c>
      <c r="C100" s="1">
        <v>43</v>
      </c>
      <c r="D100" s="6">
        <v>3.1400462962962963E-2</v>
      </c>
      <c r="E100" s="3" t="s">
        <v>240</v>
      </c>
      <c r="F100">
        <f t="shared" si="4"/>
        <v>48.204000000000001</v>
      </c>
      <c r="G100" t="s">
        <v>431</v>
      </c>
    </row>
    <row r="101" spans="2:7" x14ac:dyDescent="0.15">
      <c r="B101" s="4" t="s">
        <v>538</v>
      </c>
      <c r="C101" s="1">
        <v>44</v>
      </c>
      <c r="D101" s="6">
        <v>3.1446759259259258E-2</v>
      </c>
      <c r="E101" s="3" t="s">
        <v>297</v>
      </c>
      <c r="F101">
        <f t="shared" si="4"/>
        <v>48.135999999999996</v>
      </c>
      <c r="G101" t="s">
        <v>431</v>
      </c>
    </row>
    <row r="102" spans="2:7" x14ac:dyDescent="0.15">
      <c r="B102" s="4" t="s">
        <v>282</v>
      </c>
      <c r="C102" s="1">
        <v>45</v>
      </c>
      <c r="D102" s="6">
        <v>3.1516203703703706E-2</v>
      </c>
      <c r="E102" s="3" t="s">
        <v>14</v>
      </c>
      <c r="F102">
        <f t="shared" si="4"/>
        <v>48.032999999999994</v>
      </c>
      <c r="G102" t="s">
        <v>431</v>
      </c>
    </row>
    <row r="103" spans="2:7" x14ac:dyDescent="0.15">
      <c r="B103" s="4" t="s">
        <v>395</v>
      </c>
      <c r="C103" s="1">
        <v>46</v>
      </c>
      <c r="D103" s="6">
        <v>3.1875000000000001E-2</v>
      </c>
      <c r="E103" s="3" t="s">
        <v>236</v>
      </c>
      <c r="F103">
        <f t="shared" si="4"/>
        <v>47.503</v>
      </c>
      <c r="G103" t="s">
        <v>431</v>
      </c>
    </row>
    <row r="104" spans="2:7" x14ac:dyDescent="0.15">
      <c r="B104" s="4" t="s">
        <v>975</v>
      </c>
      <c r="C104" s="1">
        <v>47</v>
      </c>
      <c r="D104" s="6">
        <v>3.2256944444444442E-2</v>
      </c>
      <c r="E104" s="3" t="s">
        <v>368</v>
      </c>
      <c r="F104">
        <f t="shared" si="4"/>
        <v>46.939</v>
      </c>
      <c r="G104" t="s">
        <v>431</v>
      </c>
    </row>
    <row r="105" spans="2:7" x14ac:dyDescent="0.15">
      <c r="B105" s="4" t="s">
        <v>637</v>
      </c>
      <c r="C105" s="1">
        <v>48</v>
      </c>
      <c r="D105" s="6">
        <v>3.3553240740740745E-2</v>
      </c>
      <c r="E105" s="3" t="s">
        <v>236</v>
      </c>
      <c r="F105">
        <f t="shared" si="4"/>
        <v>45.024000000000001</v>
      </c>
      <c r="G105" t="s">
        <v>431</v>
      </c>
    </row>
    <row r="106" spans="2:7" x14ac:dyDescent="0.15">
      <c r="B106" s="4" t="s">
        <v>635</v>
      </c>
      <c r="C106" s="1">
        <v>49</v>
      </c>
      <c r="D106" s="6">
        <v>3.3738425925925929E-2</v>
      </c>
      <c r="E106" s="3" t="s">
        <v>236</v>
      </c>
      <c r="F106">
        <f t="shared" si="4"/>
        <v>44.750999999999998</v>
      </c>
      <c r="G106" t="s">
        <v>431</v>
      </c>
    </row>
    <row r="107" spans="2:7" x14ac:dyDescent="0.15">
      <c r="B107" s="4" t="s">
        <v>569</v>
      </c>
      <c r="C107" s="1">
        <v>50</v>
      </c>
      <c r="D107" s="6">
        <v>3.3877314814814811E-2</v>
      </c>
      <c r="E107" s="3" t="s">
        <v>243</v>
      </c>
      <c r="F107">
        <f t="shared" si="4"/>
        <v>44.545999999999999</v>
      </c>
      <c r="G107" t="s">
        <v>431</v>
      </c>
    </row>
    <row r="108" spans="2:7" x14ac:dyDescent="0.15">
      <c r="B108" s="4" t="s">
        <v>167</v>
      </c>
      <c r="C108" s="1">
        <v>51</v>
      </c>
      <c r="D108" s="6">
        <v>3.3912037037037039E-2</v>
      </c>
      <c r="E108" s="3" t="s">
        <v>297</v>
      </c>
      <c r="F108">
        <f t="shared" si="4"/>
        <v>44.494</v>
      </c>
      <c r="G108" t="s">
        <v>431</v>
      </c>
    </row>
    <row r="109" spans="2:7" x14ac:dyDescent="0.15">
      <c r="B109" s="4" t="s">
        <v>352</v>
      </c>
      <c r="C109" s="1">
        <v>52</v>
      </c>
      <c r="D109" s="6">
        <v>3.3969907407407407E-2</v>
      </c>
      <c r="E109" s="3" t="s">
        <v>14</v>
      </c>
      <c r="F109">
        <f t="shared" si="4"/>
        <v>44.408999999999999</v>
      </c>
      <c r="G109" t="s">
        <v>431</v>
      </c>
    </row>
    <row r="110" spans="2:7" x14ac:dyDescent="0.15">
      <c r="B110" s="4" t="s">
        <v>1211</v>
      </c>
      <c r="C110" s="1">
        <v>53</v>
      </c>
      <c r="D110" s="6">
        <v>3.5092592592592592E-2</v>
      </c>
      <c r="E110" s="3" t="s">
        <v>232</v>
      </c>
      <c r="F110">
        <f t="shared" si="4"/>
        <v>42.75</v>
      </c>
      <c r="G110" t="s">
        <v>431</v>
      </c>
    </row>
    <row r="111" spans="2:7" x14ac:dyDescent="0.15">
      <c r="B111" s="4" t="s">
        <v>774</v>
      </c>
      <c r="C111" s="1">
        <v>54</v>
      </c>
      <c r="D111" s="6">
        <v>3.5381944444444445E-2</v>
      </c>
      <c r="E111" s="3" t="s">
        <v>240</v>
      </c>
      <c r="F111">
        <f t="shared" si="4"/>
        <v>42.323</v>
      </c>
      <c r="G111" t="s">
        <v>431</v>
      </c>
    </row>
    <row r="112" spans="2:7" x14ac:dyDescent="0.15">
      <c r="B112" s="4" t="s">
        <v>1011</v>
      </c>
      <c r="C112" s="1">
        <v>55</v>
      </c>
      <c r="D112" s="6">
        <v>3.5405092592592592E-2</v>
      </c>
      <c r="E112" s="3" t="s">
        <v>301</v>
      </c>
      <c r="F112">
        <f t="shared" si="4"/>
        <v>42.288999999999994</v>
      </c>
      <c r="G112" t="s">
        <v>431</v>
      </c>
    </row>
    <row r="113" spans="2:7" x14ac:dyDescent="0.15">
      <c r="B113" s="4" t="s">
        <v>662</v>
      </c>
      <c r="C113" s="1">
        <v>56</v>
      </c>
      <c r="D113" s="6">
        <v>3.5983796296296298E-2</v>
      </c>
      <c r="E113" s="3" t="s">
        <v>368</v>
      </c>
      <c r="F113">
        <f t="shared" si="4"/>
        <v>41.433999999999997</v>
      </c>
      <c r="G113" t="s">
        <v>431</v>
      </c>
    </row>
    <row r="114" spans="2:7" x14ac:dyDescent="0.15">
      <c r="B114" s="4" t="s">
        <v>564</v>
      </c>
      <c r="C114" s="1">
        <v>57</v>
      </c>
      <c r="D114" s="6">
        <v>3.6516203703703703E-2</v>
      </c>
      <c r="E114" s="3" t="s">
        <v>292</v>
      </c>
      <c r="F114">
        <f t="shared" ref="F114:F117" si="5">ROUNDUP((VLOOKUP(G114,$K$5:$N$8,2,FALSE)-D114)*10/VLOOKUP(G114,$K$5:$N$8,3,FALSE)+50,3)</f>
        <v>40.647999999999996</v>
      </c>
      <c r="G114" t="s">
        <v>431</v>
      </c>
    </row>
    <row r="115" spans="2:7" x14ac:dyDescent="0.15">
      <c r="B115" s="4" t="s">
        <v>516</v>
      </c>
      <c r="C115" s="1">
        <v>58</v>
      </c>
      <c r="D115" s="6">
        <v>3.7222222222222219E-2</v>
      </c>
      <c r="E115" s="3" t="s">
        <v>247</v>
      </c>
      <c r="F115">
        <f t="shared" si="5"/>
        <v>39.604999999999997</v>
      </c>
      <c r="G115" t="s">
        <v>431</v>
      </c>
    </row>
    <row r="116" spans="2:7" ht="27" x14ac:dyDescent="0.15">
      <c r="B116" s="4" t="s">
        <v>1055</v>
      </c>
      <c r="C116" s="1">
        <v>59</v>
      </c>
      <c r="D116" s="6">
        <v>3.7245370370370366E-2</v>
      </c>
      <c r="E116" s="3" t="s">
        <v>1263</v>
      </c>
      <c r="F116">
        <f t="shared" si="5"/>
        <v>39.570999999999998</v>
      </c>
      <c r="G116" t="s">
        <v>431</v>
      </c>
    </row>
    <row r="117" spans="2:7" x14ac:dyDescent="0.15">
      <c r="B117" s="4" t="s">
        <v>1270</v>
      </c>
      <c r="C117" s="1">
        <v>60</v>
      </c>
      <c r="D117" s="6">
        <v>3.7812500000000006E-2</v>
      </c>
      <c r="E117" s="3" t="s">
        <v>295</v>
      </c>
      <c r="F117">
        <f t="shared" si="5"/>
        <v>38.732999999999997</v>
      </c>
      <c r="G117" t="s">
        <v>431</v>
      </c>
    </row>
    <row r="118" spans="2:7" x14ac:dyDescent="0.15">
      <c r="B118" s="4" t="s">
        <v>1265</v>
      </c>
      <c r="C118" s="1">
        <v>61</v>
      </c>
      <c r="D118" s="6">
        <v>3.7870370370370367E-2</v>
      </c>
      <c r="E118" s="3" t="s">
        <v>243</v>
      </c>
      <c r="F118">
        <f t="shared" ref="F118:F124" si="6">ROUNDUP((VLOOKUP(G118,$K$5:$N$8,2,FALSE)-D118)*10/VLOOKUP(G118,$K$5:$N$8,3,FALSE)+50,3)</f>
        <v>38.646999999999998</v>
      </c>
      <c r="G118" t="s">
        <v>431</v>
      </c>
    </row>
    <row r="119" spans="2:7" x14ac:dyDescent="0.15">
      <c r="B119" s="4" t="s">
        <v>665</v>
      </c>
      <c r="C119" s="1">
        <v>62</v>
      </c>
      <c r="D119" s="6">
        <v>3.8333333333333337E-2</v>
      </c>
      <c r="E119" s="3" t="s">
        <v>236</v>
      </c>
      <c r="F119">
        <f t="shared" si="6"/>
        <v>37.963000000000001</v>
      </c>
      <c r="G119" t="s">
        <v>431</v>
      </c>
    </row>
    <row r="120" spans="2:7" x14ac:dyDescent="0.15">
      <c r="B120" s="4" t="s">
        <v>348</v>
      </c>
      <c r="C120" s="1">
        <v>63</v>
      </c>
      <c r="D120" s="6">
        <v>3.8726851851851853E-2</v>
      </c>
      <c r="E120" s="3" t="s">
        <v>16</v>
      </c>
      <c r="F120">
        <f t="shared" si="6"/>
        <v>37.381999999999998</v>
      </c>
      <c r="G120" t="s">
        <v>431</v>
      </c>
    </row>
    <row r="121" spans="2:7" x14ac:dyDescent="0.15">
      <c r="B121" s="4" t="s">
        <v>90</v>
      </c>
      <c r="C121" s="1">
        <v>64</v>
      </c>
      <c r="D121" s="6">
        <v>3.9629629629629633E-2</v>
      </c>
      <c r="E121" s="3" t="s">
        <v>38</v>
      </c>
      <c r="F121">
        <f t="shared" si="6"/>
        <v>36.048999999999999</v>
      </c>
      <c r="G121" t="s">
        <v>431</v>
      </c>
    </row>
    <row r="122" spans="2:7" x14ac:dyDescent="0.15">
      <c r="B122" s="4" t="s">
        <v>1269</v>
      </c>
      <c r="C122" s="1">
        <v>65</v>
      </c>
      <c r="D122" s="6">
        <v>4.1759259259259253E-2</v>
      </c>
      <c r="E122" s="3" t="s">
        <v>232</v>
      </c>
      <c r="F122">
        <f t="shared" si="6"/>
        <v>32.902999999999999</v>
      </c>
      <c r="G122" t="s">
        <v>431</v>
      </c>
    </row>
    <row r="123" spans="2:7" x14ac:dyDescent="0.15">
      <c r="B123" s="4" t="s">
        <v>1066</v>
      </c>
      <c r="C123" s="1">
        <v>66</v>
      </c>
      <c r="D123" s="6">
        <v>5.5289351851851853E-2</v>
      </c>
      <c r="E123" s="3" t="s">
        <v>38</v>
      </c>
      <c r="F123">
        <f t="shared" si="6"/>
        <v>12.917</v>
      </c>
      <c r="G123" t="s">
        <v>431</v>
      </c>
    </row>
    <row r="124" spans="2:7" x14ac:dyDescent="0.15">
      <c r="B124" s="4" t="s">
        <v>733</v>
      </c>
      <c r="C124" s="1">
        <v>67</v>
      </c>
      <c r="D124" s="6">
        <v>5.541666666666667E-2</v>
      </c>
      <c r="E124" s="3" t="s">
        <v>14</v>
      </c>
      <c r="F124">
        <f t="shared" si="6"/>
        <v>12.728999999999999</v>
      </c>
      <c r="G124" t="s">
        <v>431</v>
      </c>
    </row>
    <row r="125" spans="2:7" x14ac:dyDescent="0.15">
      <c r="B125" s="4" t="s">
        <v>71</v>
      </c>
      <c r="C125" s="1"/>
      <c r="D125" s="3" t="s">
        <v>22</v>
      </c>
      <c r="E125" s="3" t="s">
        <v>37</v>
      </c>
      <c r="F125">
        <v>0</v>
      </c>
      <c r="G125" t="s">
        <v>431</v>
      </c>
    </row>
    <row r="126" spans="2:7" x14ac:dyDescent="0.15">
      <c r="B126" s="4" t="s">
        <v>591</v>
      </c>
      <c r="C126" s="1"/>
      <c r="D126" s="3" t="s">
        <v>22</v>
      </c>
      <c r="E126" s="3" t="s">
        <v>1170</v>
      </c>
      <c r="F126">
        <v>0</v>
      </c>
      <c r="G126" t="s">
        <v>431</v>
      </c>
    </row>
    <row r="127" spans="2:7" x14ac:dyDescent="0.15">
      <c r="B127" s="4" t="s">
        <v>404</v>
      </c>
      <c r="C127" s="1"/>
      <c r="D127" s="3" t="s">
        <v>22</v>
      </c>
      <c r="E127" s="3" t="s">
        <v>243</v>
      </c>
      <c r="F127">
        <v>0</v>
      </c>
      <c r="G127" t="s">
        <v>431</v>
      </c>
    </row>
    <row r="128" spans="2:7" x14ac:dyDescent="0.15">
      <c r="B128" s="4" t="s">
        <v>424</v>
      </c>
      <c r="C128" s="1"/>
      <c r="D128" s="3" t="s">
        <v>22</v>
      </c>
      <c r="E128" s="3" t="s">
        <v>239</v>
      </c>
      <c r="F128">
        <v>0</v>
      </c>
      <c r="G128" t="s">
        <v>431</v>
      </c>
    </row>
    <row r="129" spans="2:7" x14ac:dyDescent="0.15">
      <c r="B129" s="4" t="s">
        <v>686</v>
      </c>
      <c r="C129" s="1">
        <v>1</v>
      </c>
      <c r="D129" s="6">
        <v>2.1064814814814814E-2</v>
      </c>
      <c r="E129" s="3" t="s">
        <v>243</v>
      </c>
      <c r="F129">
        <f t="shared" ref="F129:F160" si="7">ROUNDUP((VLOOKUP(G129,$K$5:$N$8,2,FALSE)-D129)*10/VLOOKUP(G129,$K$5:$N$8,3,FALSE)+50,3)</f>
        <v>62.844000000000001</v>
      </c>
      <c r="G129" t="s">
        <v>433</v>
      </c>
    </row>
    <row r="130" spans="2:7" x14ac:dyDescent="0.15">
      <c r="B130" s="4" t="s">
        <v>382</v>
      </c>
      <c r="C130" s="1">
        <v>2</v>
      </c>
      <c r="D130" s="6">
        <v>2.1354166666666664E-2</v>
      </c>
      <c r="E130" s="3" t="s">
        <v>298</v>
      </c>
      <c r="F130">
        <f t="shared" si="7"/>
        <v>62.503999999999998</v>
      </c>
      <c r="G130" t="s">
        <v>433</v>
      </c>
    </row>
    <row r="131" spans="2:7" x14ac:dyDescent="0.15">
      <c r="B131" s="4" t="s">
        <v>383</v>
      </c>
      <c r="C131" s="1">
        <v>3</v>
      </c>
      <c r="D131" s="6">
        <v>2.1365740740740741E-2</v>
      </c>
      <c r="E131" s="3" t="s">
        <v>226</v>
      </c>
      <c r="F131">
        <f t="shared" si="7"/>
        <v>62.491</v>
      </c>
      <c r="G131" t="s">
        <v>433</v>
      </c>
    </row>
    <row r="132" spans="2:7" x14ac:dyDescent="0.15">
      <c r="B132" s="4" t="s">
        <v>165</v>
      </c>
      <c r="C132" s="1">
        <v>4</v>
      </c>
      <c r="D132" s="6">
        <v>2.2164351851851852E-2</v>
      </c>
      <c r="E132" s="3" t="s">
        <v>16</v>
      </c>
      <c r="F132">
        <f t="shared" si="7"/>
        <v>61.553999999999995</v>
      </c>
      <c r="G132" t="s">
        <v>433</v>
      </c>
    </row>
    <row r="133" spans="2:7" x14ac:dyDescent="0.15">
      <c r="B133" s="4" t="s">
        <v>1273</v>
      </c>
      <c r="C133" s="1">
        <v>5</v>
      </c>
      <c r="D133" s="6">
        <v>2.2303240740740738E-2</v>
      </c>
      <c r="E133" s="3" t="s">
        <v>243</v>
      </c>
      <c r="F133">
        <f t="shared" si="7"/>
        <v>61.390999999999998</v>
      </c>
      <c r="G133" t="s">
        <v>433</v>
      </c>
    </row>
    <row r="134" spans="2:7" x14ac:dyDescent="0.15">
      <c r="B134" s="4" t="s">
        <v>355</v>
      </c>
      <c r="C134" s="1">
        <v>6</v>
      </c>
      <c r="D134" s="6">
        <v>2.2939814814814816E-2</v>
      </c>
      <c r="E134" s="3" t="s">
        <v>5</v>
      </c>
      <c r="F134">
        <f t="shared" si="7"/>
        <v>60.643999999999998</v>
      </c>
      <c r="G134" t="s">
        <v>433</v>
      </c>
    </row>
    <row r="135" spans="2:7" x14ac:dyDescent="0.15">
      <c r="B135" s="4" t="s">
        <v>212</v>
      </c>
      <c r="C135" s="1">
        <v>7</v>
      </c>
      <c r="D135" s="6">
        <v>2.3553240740740739E-2</v>
      </c>
      <c r="E135" s="3" t="s">
        <v>239</v>
      </c>
      <c r="F135">
        <f t="shared" si="7"/>
        <v>59.923999999999999</v>
      </c>
      <c r="G135" t="s">
        <v>433</v>
      </c>
    </row>
    <row r="136" spans="2:7" x14ac:dyDescent="0.15">
      <c r="B136" s="4" t="s">
        <v>335</v>
      </c>
      <c r="C136" s="1">
        <v>8</v>
      </c>
      <c r="D136" s="6">
        <v>2.3564814814814813E-2</v>
      </c>
      <c r="E136" s="3" t="s">
        <v>239</v>
      </c>
      <c r="F136">
        <f t="shared" si="7"/>
        <v>59.910999999999994</v>
      </c>
      <c r="G136" t="s">
        <v>433</v>
      </c>
    </row>
    <row r="137" spans="2:7" x14ac:dyDescent="0.15">
      <c r="B137" s="4" t="s">
        <v>500</v>
      </c>
      <c r="C137" s="1">
        <v>9</v>
      </c>
      <c r="D137" s="6">
        <v>2.3819444444444445E-2</v>
      </c>
      <c r="E137" s="3" t="s">
        <v>236</v>
      </c>
      <c r="F137">
        <f t="shared" si="7"/>
        <v>59.611999999999995</v>
      </c>
      <c r="G137" t="s">
        <v>433</v>
      </c>
    </row>
    <row r="138" spans="2:7" x14ac:dyDescent="0.15">
      <c r="B138" s="4" t="s">
        <v>50</v>
      </c>
      <c r="C138" s="1">
        <v>10</v>
      </c>
      <c r="D138" s="6">
        <v>2.3831018518518519E-2</v>
      </c>
      <c r="E138" s="3" t="s">
        <v>37</v>
      </c>
      <c r="F138">
        <f t="shared" si="7"/>
        <v>59.597999999999999</v>
      </c>
      <c r="G138" t="s">
        <v>433</v>
      </c>
    </row>
    <row r="139" spans="2:7" x14ac:dyDescent="0.15">
      <c r="B139" s="4" t="s">
        <v>59</v>
      </c>
      <c r="C139" s="1">
        <v>11</v>
      </c>
      <c r="D139" s="6">
        <v>2.3935185185185184E-2</v>
      </c>
      <c r="E139" s="3" t="s">
        <v>38</v>
      </c>
      <c r="F139">
        <f t="shared" si="7"/>
        <v>59.475999999999999</v>
      </c>
      <c r="G139" t="s">
        <v>433</v>
      </c>
    </row>
    <row r="140" spans="2:7" x14ac:dyDescent="0.15">
      <c r="B140" s="4" t="s">
        <v>171</v>
      </c>
      <c r="C140" s="1">
        <v>12</v>
      </c>
      <c r="D140" s="6">
        <v>2.4108796296296298E-2</v>
      </c>
      <c r="E140" s="3" t="s">
        <v>1170</v>
      </c>
      <c r="F140">
        <f t="shared" si="7"/>
        <v>59.271999999999998</v>
      </c>
      <c r="G140" t="s">
        <v>433</v>
      </c>
    </row>
    <row r="141" spans="2:7" x14ac:dyDescent="0.15">
      <c r="B141" s="4" t="s">
        <v>331</v>
      </c>
      <c r="C141" s="1">
        <v>13</v>
      </c>
      <c r="D141" s="6">
        <v>2.4305555555555556E-2</v>
      </c>
      <c r="E141" s="3" t="s">
        <v>301</v>
      </c>
      <c r="F141">
        <f t="shared" si="7"/>
        <v>59.040999999999997</v>
      </c>
      <c r="G141" t="s">
        <v>433</v>
      </c>
    </row>
    <row r="142" spans="2:7" x14ac:dyDescent="0.15">
      <c r="B142" s="4" t="s">
        <v>210</v>
      </c>
      <c r="C142" s="1">
        <v>14</v>
      </c>
      <c r="D142" s="6">
        <v>2.4513888888888887E-2</v>
      </c>
      <c r="E142" s="3" t="s">
        <v>450</v>
      </c>
      <c r="F142">
        <f t="shared" si="7"/>
        <v>58.796999999999997</v>
      </c>
      <c r="G142" t="s">
        <v>433</v>
      </c>
    </row>
    <row r="143" spans="2:7" x14ac:dyDescent="0.15">
      <c r="B143" s="4" t="s">
        <v>149</v>
      </c>
      <c r="C143" s="1">
        <v>15</v>
      </c>
      <c r="D143" s="6">
        <v>2.4583333333333332E-2</v>
      </c>
      <c r="E143" s="3" t="s">
        <v>1277</v>
      </c>
      <c r="F143">
        <f t="shared" si="7"/>
        <v>58.716000000000001</v>
      </c>
      <c r="G143" t="s">
        <v>433</v>
      </c>
    </row>
    <row r="144" spans="2:7" x14ac:dyDescent="0.15">
      <c r="B144" s="4" t="s">
        <v>213</v>
      </c>
      <c r="C144" s="1">
        <v>16</v>
      </c>
      <c r="D144" s="6">
        <v>2.4976851851851851E-2</v>
      </c>
      <c r="E144" s="3" t="s">
        <v>236</v>
      </c>
      <c r="F144">
        <f t="shared" si="7"/>
        <v>58.253999999999998</v>
      </c>
      <c r="G144" t="s">
        <v>433</v>
      </c>
    </row>
    <row r="145" spans="2:7" x14ac:dyDescent="0.15">
      <c r="B145" s="4" t="s">
        <v>336</v>
      </c>
      <c r="C145" s="1">
        <v>17</v>
      </c>
      <c r="D145" s="6">
        <v>2.5532407407407406E-2</v>
      </c>
      <c r="E145" s="3" t="s">
        <v>311</v>
      </c>
      <c r="F145">
        <f t="shared" si="7"/>
        <v>57.601999999999997</v>
      </c>
      <c r="G145" t="s">
        <v>433</v>
      </c>
    </row>
    <row r="146" spans="2:7" x14ac:dyDescent="0.15">
      <c r="B146" s="4" t="s">
        <v>214</v>
      </c>
      <c r="C146" s="1">
        <v>18</v>
      </c>
      <c r="D146" s="6">
        <v>2.6087962962962966E-2</v>
      </c>
      <c r="E146" s="3" t="s">
        <v>488</v>
      </c>
      <c r="F146">
        <f t="shared" si="7"/>
        <v>56.949999999999996</v>
      </c>
      <c r="G146" t="s">
        <v>433</v>
      </c>
    </row>
    <row r="147" spans="2:7" x14ac:dyDescent="0.15">
      <c r="B147" s="4" t="s">
        <v>196</v>
      </c>
      <c r="C147" s="1">
        <v>19</v>
      </c>
      <c r="D147" s="6">
        <v>2.659722222222222E-2</v>
      </c>
      <c r="E147" s="3" t="s">
        <v>294</v>
      </c>
      <c r="F147">
        <f t="shared" si="7"/>
        <v>56.352999999999994</v>
      </c>
      <c r="G147" t="s">
        <v>433</v>
      </c>
    </row>
    <row r="148" spans="2:7" x14ac:dyDescent="0.15">
      <c r="B148" s="4" t="s">
        <v>483</v>
      </c>
      <c r="C148" s="1">
        <v>20</v>
      </c>
      <c r="D148" s="6">
        <v>2.6643518518518521E-2</v>
      </c>
      <c r="E148" s="3" t="s">
        <v>236</v>
      </c>
      <c r="F148">
        <f t="shared" si="7"/>
        <v>56.297999999999995</v>
      </c>
      <c r="G148" t="s">
        <v>433</v>
      </c>
    </row>
    <row r="149" spans="2:7" x14ac:dyDescent="0.15">
      <c r="B149" s="4" t="s">
        <v>1271</v>
      </c>
      <c r="C149" s="1">
        <v>21</v>
      </c>
      <c r="D149" s="6">
        <v>2.6701388888888889E-2</v>
      </c>
      <c r="E149" s="3" t="s">
        <v>247</v>
      </c>
      <c r="F149">
        <f t="shared" si="7"/>
        <v>56.23</v>
      </c>
      <c r="G149" t="s">
        <v>433</v>
      </c>
    </row>
    <row r="150" spans="2:7" x14ac:dyDescent="0.15">
      <c r="B150" s="4" t="s">
        <v>495</v>
      </c>
      <c r="C150" s="1">
        <v>22</v>
      </c>
      <c r="D150" s="6">
        <v>2.6736111111111113E-2</v>
      </c>
      <c r="E150" s="3" t="s">
        <v>231</v>
      </c>
      <c r="F150">
        <f t="shared" si="7"/>
        <v>56.19</v>
      </c>
      <c r="G150" t="s">
        <v>433</v>
      </c>
    </row>
    <row r="151" spans="2:7" x14ac:dyDescent="0.15">
      <c r="B151" s="4" t="s">
        <v>177</v>
      </c>
      <c r="C151" s="1">
        <v>23</v>
      </c>
      <c r="D151" s="6">
        <v>2.6863425925925926E-2</v>
      </c>
      <c r="E151" s="3" t="s">
        <v>236</v>
      </c>
      <c r="F151">
        <f t="shared" si="7"/>
        <v>56.04</v>
      </c>
      <c r="G151" t="s">
        <v>433</v>
      </c>
    </row>
    <row r="152" spans="2:7" x14ac:dyDescent="0.15">
      <c r="B152" s="4" t="s">
        <v>340</v>
      </c>
      <c r="C152" s="1">
        <v>24</v>
      </c>
      <c r="D152" s="6">
        <v>2.7094907407407404E-2</v>
      </c>
      <c r="E152" s="3" t="s">
        <v>247</v>
      </c>
      <c r="F152">
        <f t="shared" si="7"/>
        <v>55.768999999999998</v>
      </c>
      <c r="G152" t="s">
        <v>433</v>
      </c>
    </row>
    <row r="153" spans="2:7" x14ac:dyDescent="0.15">
      <c r="B153" s="4" t="s">
        <v>647</v>
      </c>
      <c r="C153" s="1">
        <v>25</v>
      </c>
      <c r="D153" s="6">
        <v>2.7384259259259257E-2</v>
      </c>
      <c r="E153" s="3" t="s">
        <v>239</v>
      </c>
      <c r="F153">
        <f t="shared" si="7"/>
        <v>55.428999999999995</v>
      </c>
      <c r="G153" t="s">
        <v>433</v>
      </c>
    </row>
    <row r="154" spans="2:7" x14ac:dyDescent="0.15">
      <c r="B154" s="4" t="s">
        <v>178</v>
      </c>
      <c r="C154" s="1">
        <v>26</v>
      </c>
      <c r="D154" s="6">
        <v>2.7534722222222221E-2</v>
      </c>
      <c r="E154" s="3" t="s">
        <v>243</v>
      </c>
      <c r="F154">
        <f t="shared" si="7"/>
        <v>55.253</v>
      </c>
      <c r="G154" t="s">
        <v>433</v>
      </c>
    </row>
    <row r="155" spans="2:7" x14ac:dyDescent="0.15">
      <c r="B155" s="4" t="s">
        <v>1264</v>
      </c>
      <c r="C155" s="1">
        <v>27</v>
      </c>
      <c r="D155" s="6">
        <v>2.7557870370370368E-2</v>
      </c>
      <c r="E155" s="3" t="s">
        <v>243</v>
      </c>
      <c r="F155">
        <f t="shared" si="7"/>
        <v>55.224999999999994</v>
      </c>
      <c r="G155" t="s">
        <v>433</v>
      </c>
    </row>
    <row r="156" spans="2:7" x14ac:dyDescent="0.15">
      <c r="B156" s="4" t="s">
        <v>628</v>
      </c>
      <c r="C156" s="1">
        <v>28</v>
      </c>
      <c r="D156" s="6">
        <v>2.763888888888889E-2</v>
      </c>
      <c r="E156" s="3" t="s">
        <v>243</v>
      </c>
      <c r="F156">
        <f t="shared" si="7"/>
        <v>55.129999999999995</v>
      </c>
      <c r="G156" t="s">
        <v>433</v>
      </c>
    </row>
    <row r="157" spans="2:7" x14ac:dyDescent="0.15">
      <c r="B157" s="4" t="s">
        <v>164</v>
      </c>
      <c r="C157" s="1">
        <v>29</v>
      </c>
      <c r="D157" s="6">
        <v>2.8634259259259262E-2</v>
      </c>
      <c r="E157" s="3" t="s">
        <v>297</v>
      </c>
      <c r="F157">
        <f t="shared" si="7"/>
        <v>53.961999999999996</v>
      </c>
      <c r="G157" t="s">
        <v>433</v>
      </c>
    </row>
    <row r="158" spans="2:7" x14ac:dyDescent="0.15">
      <c r="B158" s="4" t="s">
        <v>690</v>
      </c>
      <c r="C158" s="1">
        <v>30</v>
      </c>
      <c r="D158" s="6">
        <v>2.8807870370370373E-2</v>
      </c>
      <c r="E158" s="3" t="s">
        <v>239</v>
      </c>
      <c r="F158">
        <f t="shared" si="7"/>
        <v>53.759</v>
      </c>
      <c r="G158" t="s">
        <v>433</v>
      </c>
    </row>
    <row r="159" spans="2:7" x14ac:dyDescent="0.15">
      <c r="B159" s="4" t="s">
        <v>215</v>
      </c>
      <c r="C159" s="1">
        <v>31</v>
      </c>
      <c r="D159" s="6">
        <v>2.9409722222222223E-2</v>
      </c>
      <c r="E159" s="3" t="s">
        <v>368</v>
      </c>
      <c r="F159">
        <f t="shared" si="7"/>
        <v>53.052999999999997</v>
      </c>
      <c r="G159" t="s">
        <v>433</v>
      </c>
    </row>
    <row r="160" spans="2:7" x14ac:dyDescent="0.15">
      <c r="B160" s="4" t="s">
        <v>1209</v>
      </c>
      <c r="C160" s="1">
        <v>32</v>
      </c>
      <c r="D160" s="6">
        <v>2.9421296296296296E-2</v>
      </c>
      <c r="E160" s="3" t="s">
        <v>295</v>
      </c>
      <c r="F160">
        <f t="shared" si="7"/>
        <v>53.038999999999994</v>
      </c>
      <c r="G160" t="s">
        <v>433</v>
      </c>
    </row>
    <row r="161" spans="2:7" x14ac:dyDescent="0.15">
      <c r="B161" s="4" t="s">
        <v>593</v>
      </c>
      <c r="C161" s="1">
        <v>33</v>
      </c>
      <c r="D161" s="6">
        <v>2.9490740740740744E-2</v>
      </c>
      <c r="E161" s="3" t="s">
        <v>236</v>
      </c>
      <c r="F161">
        <f t="shared" ref="F161:F192" si="8">ROUNDUP((VLOOKUP(G161,$K$5:$N$8,2,FALSE)-D161)*10/VLOOKUP(G161,$K$5:$N$8,3,FALSE)+50,3)</f>
        <v>52.957000000000001</v>
      </c>
      <c r="G161" t="s">
        <v>433</v>
      </c>
    </row>
    <row r="162" spans="2:7" x14ac:dyDescent="0.15">
      <c r="B162" s="4" t="s">
        <v>406</v>
      </c>
      <c r="C162" s="1">
        <v>34</v>
      </c>
      <c r="D162" s="6">
        <v>2.991898148148148E-2</v>
      </c>
      <c r="E162" s="3" t="s">
        <v>368</v>
      </c>
      <c r="F162">
        <f t="shared" si="8"/>
        <v>52.454999999999998</v>
      </c>
      <c r="G162" t="s">
        <v>433</v>
      </c>
    </row>
    <row r="163" spans="2:7" x14ac:dyDescent="0.15">
      <c r="B163" s="4" t="s">
        <v>645</v>
      </c>
      <c r="C163" s="1">
        <v>35</v>
      </c>
      <c r="D163" s="6">
        <v>3.0173611111111113E-2</v>
      </c>
      <c r="E163" s="3" t="s">
        <v>240</v>
      </c>
      <c r="F163">
        <f t="shared" si="8"/>
        <v>52.155999999999999</v>
      </c>
      <c r="G163" t="s">
        <v>433</v>
      </c>
    </row>
    <row r="164" spans="2:7" x14ac:dyDescent="0.15">
      <c r="B164" s="4" t="s">
        <v>284</v>
      </c>
      <c r="C164" s="1">
        <v>36</v>
      </c>
      <c r="D164" s="6">
        <v>3.1064814814814812E-2</v>
      </c>
      <c r="E164" s="3" t="s">
        <v>236</v>
      </c>
      <c r="F164">
        <f t="shared" si="8"/>
        <v>51.110999999999997</v>
      </c>
      <c r="G164" t="s">
        <v>433</v>
      </c>
    </row>
    <row r="165" spans="2:7" x14ac:dyDescent="0.15">
      <c r="B165" s="4" t="s">
        <v>162</v>
      </c>
      <c r="C165" s="1">
        <v>37</v>
      </c>
      <c r="D165" s="6">
        <v>3.123842592592593E-2</v>
      </c>
      <c r="E165" s="3" t="s">
        <v>236</v>
      </c>
      <c r="F165">
        <f t="shared" si="8"/>
        <v>50.906999999999996</v>
      </c>
      <c r="G165" t="s">
        <v>433</v>
      </c>
    </row>
    <row r="166" spans="2:7" x14ac:dyDescent="0.15">
      <c r="B166" s="4" t="s">
        <v>342</v>
      </c>
      <c r="C166" s="1">
        <v>38</v>
      </c>
      <c r="D166" s="6">
        <v>3.1527777777777773E-2</v>
      </c>
      <c r="E166" s="3" t="s">
        <v>301</v>
      </c>
      <c r="F166">
        <f t="shared" si="8"/>
        <v>50.567</v>
      </c>
      <c r="G166" t="s">
        <v>433</v>
      </c>
    </row>
    <row r="167" spans="2:7" x14ac:dyDescent="0.15">
      <c r="B167" s="4" t="s">
        <v>407</v>
      </c>
      <c r="C167" s="1">
        <v>39</v>
      </c>
      <c r="D167" s="6">
        <v>3.1828703703703706E-2</v>
      </c>
      <c r="E167" s="3" t="s">
        <v>16</v>
      </c>
      <c r="F167">
        <f t="shared" si="8"/>
        <v>50.213999999999999</v>
      </c>
      <c r="G167" t="s">
        <v>433</v>
      </c>
    </row>
    <row r="168" spans="2:7" x14ac:dyDescent="0.15">
      <c r="B168" s="4" t="s">
        <v>179</v>
      </c>
      <c r="C168" s="1">
        <v>40</v>
      </c>
      <c r="D168" s="6">
        <v>3.2002314814814817E-2</v>
      </c>
      <c r="E168" s="3" t="s">
        <v>243</v>
      </c>
      <c r="F168">
        <f t="shared" si="8"/>
        <v>50.010999999999996</v>
      </c>
      <c r="G168" t="s">
        <v>433</v>
      </c>
    </row>
    <row r="169" spans="2:7" x14ac:dyDescent="0.15">
      <c r="B169" s="4" t="s">
        <v>535</v>
      </c>
      <c r="C169" s="1">
        <v>40</v>
      </c>
      <c r="D169" s="6">
        <v>3.2002314814814817E-2</v>
      </c>
      <c r="E169" s="3" t="s">
        <v>311</v>
      </c>
      <c r="F169">
        <f t="shared" si="8"/>
        <v>50.010999999999996</v>
      </c>
      <c r="G169" t="s">
        <v>433</v>
      </c>
    </row>
    <row r="170" spans="2:7" x14ac:dyDescent="0.15">
      <c r="B170" s="4" t="s">
        <v>595</v>
      </c>
      <c r="C170" s="1">
        <v>42</v>
      </c>
      <c r="D170" s="6">
        <v>3.2175925925925927E-2</v>
      </c>
      <c r="E170" s="3" t="s">
        <v>292</v>
      </c>
      <c r="F170">
        <f t="shared" si="8"/>
        <v>49.806999999999995</v>
      </c>
      <c r="G170" t="s">
        <v>433</v>
      </c>
    </row>
    <row r="171" spans="2:7" x14ac:dyDescent="0.15">
      <c r="B171" s="4" t="s">
        <v>513</v>
      </c>
      <c r="C171" s="1">
        <v>43</v>
      </c>
      <c r="D171" s="6">
        <v>3.2187500000000001E-2</v>
      </c>
      <c r="E171" s="3" t="s">
        <v>488</v>
      </c>
      <c r="F171">
        <f t="shared" si="8"/>
        <v>49.792999999999999</v>
      </c>
      <c r="G171" t="s">
        <v>433</v>
      </c>
    </row>
    <row r="172" spans="2:7" x14ac:dyDescent="0.15">
      <c r="B172" s="4" t="s">
        <v>218</v>
      </c>
      <c r="C172" s="1">
        <v>44</v>
      </c>
      <c r="D172" s="6">
        <v>3.2199074074074074E-2</v>
      </c>
      <c r="E172" s="3" t="s">
        <v>240</v>
      </c>
      <c r="F172">
        <f t="shared" si="8"/>
        <v>49.78</v>
      </c>
      <c r="G172" t="s">
        <v>433</v>
      </c>
    </row>
    <row r="173" spans="2:7" x14ac:dyDescent="0.15">
      <c r="B173" s="4" t="s">
        <v>411</v>
      </c>
      <c r="C173" s="1">
        <v>45</v>
      </c>
      <c r="D173" s="6">
        <v>3.2627314814814817E-2</v>
      </c>
      <c r="E173" s="3" t="s">
        <v>38</v>
      </c>
      <c r="F173">
        <f t="shared" si="8"/>
        <v>49.277000000000001</v>
      </c>
      <c r="G173" t="s">
        <v>433</v>
      </c>
    </row>
    <row r="174" spans="2:7" x14ac:dyDescent="0.15">
      <c r="B174" s="4" t="s">
        <v>510</v>
      </c>
      <c r="C174" s="1">
        <v>46</v>
      </c>
      <c r="D174" s="6">
        <v>3.2962962962962965E-2</v>
      </c>
      <c r="E174" s="3" t="s">
        <v>488</v>
      </c>
      <c r="F174">
        <f t="shared" si="8"/>
        <v>48.882999999999996</v>
      </c>
      <c r="G174" t="s">
        <v>433</v>
      </c>
    </row>
    <row r="175" spans="2:7" x14ac:dyDescent="0.15">
      <c r="B175" s="4" t="s">
        <v>503</v>
      </c>
      <c r="C175" s="1">
        <v>47</v>
      </c>
      <c r="D175" s="6">
        <v>3.3217592592592597E-2</v>
      </c>
      <c r="E175" s="3" t="s">
        <v>14</v>
      </c>
      <c r="F175">
        <f t="shared" si="8"/>
        <v>48.585000000000001</v>
      </c>
      <c r="G175" t="s">
        <v>433</v>
      </c>
    </row>
    <row r="176" spans="2:7" x14ac:dyDescent="0.15">
      <c r="B176" s="4" t="s">
        <v>421</v>
      </c>
      <c r="C176" s="1">
        <v>48</v>
      </c>
      <c r="D176" s="6">
        <v>3.335648148148148E-2</v>
      </c>
      <c r="E176" s="3" t="s">
        <v>236</v>
      </c>
      <c r="F176">
        <f t="shared" si="8"/>
        <v>48.421999999999997</v>
      </c>
      <c r="G176" t="s">
        <v>433</v>
      </c>
    </row>
    <row r="177" spans="2:7" x14ac:dyDescent="0.15">
      <c r="B177" s="4" t="s">
        <v>575</v>
      </c>
      <c r="C177" s="1">
        <v>49</v>
      </c>
      <c r="D177" s="6">
        <v>3.3506944444444443E-2</v>
      </c>
      <c r="E177" s="3" t="s">
        <v>239</v>
      </c>
      <c r="F177">
        <f t="shared" si="8"/>
        <v>48.244999999999997</v>
      </c>
      <c r="G177" t="s">
        <v>433</v>
      </c>
    </row>
    <row r="178" spans="2:7" x14ac:dyDescent="0.15">
      <c r="B178" s="4" t="s">
        <v>1129</v>
      </c>
      <c r="C178" s="1">
        <v>50</v>
      </c>
      <c r="D178" s="6">
        <v>3.4363425925925929E-2</v>
      </c>
      <c r="E178" s="3" t="s">
        <v>243</v>
      </c>
      <c r="F178">
        <f t="shared" si="8"/>
        <v>47.239999999999995</v>
      </c>
      <c r="G178" t="s">
        <v>433</v>
      </c>
    </row>
    <row r="179" spans="2:7" x14ac:dyDescent="0.15">
      <c r="B179" s="4" t="s">
        <v>1266</v>
      </c>
      <c r="C179" s="1">
        <v>51</v>
      </c>
      <c r="D179" s="6">
        <v>3.4837962962962959E-2</v>
      </c>
      <c r="E179" s="3" t="s">
        <v>298</v>
      </c>
      <c r="F179">
        <f t="shared" si="8"/>
        <v>46.683</v>
      </c>
      <c r="G179" t="s">
        <v>433</v>
      </c>
    </row>
    <row r="180" spans="2:7" x14ac:dyDescent="0.15">
      <c r="B180" s="4" t="s">
        <v>1205</v>
      </c>
      <c r="C180" s="1">
        <v>52</v>
      </c>
      <c r="D180" s="6">
        <v>3.4884259259259261E-2</v>
      </c>
      <c r="E180" s="3" t="s">
        <v>232</v>
      </c>
      <c r="F180">
        <f t="shared" si="8"/>
        <v>46.628999999999998</v>
      </c>
      <c r="G180" t="s">
        <v>433</v>
      </c>
    </row>
    <row r="181" spans="2:7" x14ac:dyDescent="0.15">
      <c r="B181" s="4" t="s">
        <v>1268</v>
      </c>
      <c r="C181" s="1">
        <v>53</v>
      </c>
      <c r="D181" s="6">
        <v>3.4965277777777783E-2</v>
      </c>
      <c r="E181" s="3" t="s">
        <v>17</v>
      </c>
      <c r="F181">
        <f t="shared" si="8"/>
        <v>46.533999999999999</v>
      </c>
      <c r="G181" t="s">
        <v>433</v>
      </c>
    </row>
    <row r="182" spans="2:7" x14ac:dyDescent="0.15">
      <c r="B182" s="4" t="s">
        <v>423</v>
      </c>
      <c r="C182" s="1">
        <v>54</v>
      </c>
      <c r="D182" s="6">
        <v>3.5462962962962967E-2</v>
      </c>
      <c r="E182" s="3" t="s">
        <v>297</v>
      </c>
      <c r="F182">
        <f t="shared" si="8"/>
        <v>45.949999999999996</v>
      </c>
      <c r="G182" t="s">
        <v>433</v>
      </c>
    </row>
    <row r="183" spans="2:7" x14ac:dyDescent="0.15">
      <c r="B183" s="4" t="s">
        <v>551</v>
      </c>
      <c r="C183" s="1">
        <v>55</v>
      </c>
      <c r="D183" s="6">
        <v>3.6631944444444446E-2</v>
      </c>
      <c r="E183" s="3" t="s">
        <v>232</v>
      </c>
      <c r="F183">
        <f t="shared" si="8"/>
        <v>44.577999999999996</v>
      </c>
      <c r="G183" t="s">
        <v>433</v>
      </c>
    </row>
    <row r="184" spans="2:7" x14ac:dyDescent="0.15">
      <c r="B184" s="4" t="s">
        <v>659</v>
      </c>
      <c r="C184" s="1">
        <v>56</v>
      </c>
      <c r="D184" s="6">
        <v>3.7916666666666668E-2</v>
      </c>
      <c r="E184" s="3" t="s">
        <v>239</v>
      </c>
      <c r="F184">
        <f t="shared" si="8"/>
        <v>43.070999999999998</v>
      </c>
      <c r="G184" t="s">
        <v>433</v>
      </c>
    </row>
    <row r="185" spans="2:7" x14ac:dyDescent="0.15">
      <c r="B185" s="4" t="s">
        <v>673</v>
      </c>
      <c r="C185" s="1">
        <v>57</v>
      </c>
      <c r="D185" s="6">
        <v>3.8981481481481485E-2</v>
      </c>
      <c r="E185" s="3" t="s">
        <v>292</v>
      </c>
      <c r="F185">
        <f t="shared" si="8"/>
        <v>41.821999999999996</v>
      </c>
      <c r="G185" t="s">
        <v>433</v>
      </c>
    </row>
    <row r="186" spans="2:7" x14ac:dyDescent="0.15">
      <c r="B186" s="4" t="s">
        <v>629</v>
      </c>
      <c r="C186" s="1">
        <v>58</v>
      </c>
      <c r="D186" s="6">
        <v>3.9282407407407412E-2</v>
      </c>
      <c r="E186" s="3" t="s">
        <v>292</v>
      </c>
      <c r="F186">
        <f t="shared" si="8"/>
        <v>41.469000000000001</v>
      </c>
      <c r="G186" t="s">
        <v>433</v>
      </c>
    </row>
    <row r="187" spans="2:7" x14ac:dyDescent="0.15">
      <c r="B187" s="4" t="s">
        <v>574</v>
      </c>
      <c r="C187" s="1">
        <v>59</v>
      </c>
      <c r="D187" s="6">
        <v>4.1423611111111112E-2</v>
      </c>
      <c r="E187" s="3" t="s">
        <v>240</v>
      </c>
      <c r="F187">
        <f t="shared" si="8"/>
        <v>38.955999999999996</v>
      </c>
      <c r="G187" t="s">
        <v>433</v>
      </c>
    </row>
    <row r="188" spans="2:7" x14ac:dyDescent="0.15">
      <c r="B188" s="4" t="s">
        <v>417</v>
      </c>
      <c r="C188" s="1">
        <v>60</v>
      </c>
      <c r="D188" s="6">
        <v>4.148148148148148E-2</v>
      </c>
      <c r="E188" s="3" t="s">
        <v>297</v>
      </c>
      <c r="F188">
        <f t="shared" si="8"/>
        <v>38.887999999999998</v>
      </c>
      <c r="G188" t="s">
        <v>433</v>
      </c>
    </row>
    <row r="189" spans="2:7" x14ac:dyDescent="0.15">
      <c r="B189" s="4" t="s">
        <v>1272</v>
      </c>
      <c r="C189" s="1">
        <v>61</v>
      </c>
      <c r="D189" s="6">
        <v>4.2187499999999996E-2</v>
      </c>
      <c r="E189" s="3" t="s">
        <v>243</v>
      </c>
      <c r="F189">
        <f t="shared" si="8"/>
        <v>38.059999999999995</v>
      </c>
      <c r="G189" t="s">
        <v>433</v>
      </c>
    </row>
    <row r="190" spans="2:7" x14ac:dyDescent="0.15">
      <c r="B190" s="4" t="s">
        <v>723</v>
      </c>
      <c r="C190" s="1">
        <v>62</v>
      </c>
      <c r="D190" s="6">
        <v>4.6550925925925919E-2</v>
      </c>
      <c r="E190" s="3" t="s">
        <v>239</v>
      </c>
      <c r="F190">
        <f t="shared" si="8"/>
        <v>32.94</v>
      </c>
      <c r="G190" t="s">
        <v>433</v>
      </c>
    </row>
    <row r="191" spans="2:7" x14ac:dyDescent="0.15">
      <c r="B191" s="4" t="s">
        <v>291</v>
      </c>
      <c r="C191" s="1">
        <v>63</v>
      </c>
      <c r="D191" s="6">
        <v>4.6851851851851846E-2</v>
      </c>
      <c r="E191" s="3" t="s">
        <v>14</v>
      </c>
      <c r="F191">
        <f t="shared" si="8"/>
        <v>32.586999999999996</v>
      </c>
      <c r="G191" t="s">
        <v>433</v>
      </c>
    </row>
    <row r="192" spans="2:7" x14ac:dyDescent="0.15">
      <c r="B192" s="4" t="s">
        <v>286</v>
      </c>
      <c r="C192" s="1">
        <v>64</v>
      </c>
      <c r="D192" s="6">
        <v>4.7118055555555559E-2</v>
      </c>
      <c r="E192" s="3" t="s">
        <v>1170</v>
      </c>
      <c r="F192">
        <f t="shared" si="8"/>
        <v>32.274999999999999</v>
      </c>
      <c r="G192" t="s">
        <v>433</v>
      </c>
    </row>
    <row r="193" spans="2:7" x14ac:dyDescent="0.15">
      <c r="B193" s="4" t="s">
        <v>517</v>
      </c>
      <c r="C193" s="1">
        <v>65</v>
      </c>
      <c r="D193" s="6">
        <v>4.7407407407407405E-2</v>
      </c>
      <c r="E193" s="3"/>
      <c r="F193">
        <f t="shared" ref="F193:F197" si="9">ROUNDUP((VLOOKUP(G193,$K$5:$N$8,2,FALSE)-D193)*10/VLOOKUP(G193,$K$5:$N$8,3,FALSE)+50,3)</f>
        <v>31.935000000000002</v>
      </c>
      <c r="G193" t="s">
        <v>433</v>
      </c>
    </row>
    <row r="194" spans="2:7" x14ac:dyDescent="0.15">
      <c r="B194" s="4" t="s">
        <v>1150</v>
      </c>
      <c r="C194" s="1">
        <v>66</v>
      </c>
      <c r="D194" s="6">
        <v>4.8692129629629627E-2</v>
      </c>
      <c r="E194" s="3" t="s">
        <v>231</v>
      </c>
      <c r="F194">
        <f t="shared" si="9"/>
        <v>30.428000000000001</v>
      </c>
      <c r="G194" t="s">
        <v>433</v>
      </c>
    </row>
    <row r="195" spans="2:7" x14ac:dyDescent="0.15">
      <c r="B195" s="4" t="s">
        <v>133</v>
      </c>
      <c r="C195" s="1">
        <v>67</v>
      </c>
      <c r="D195" s="6">
        <v>5.0486111111111114E-2</v>
      </c>
      <c r="E195" s="3" t="s">
        <v>37</v>
      </c>
      <c r="F195">
        <f t="shared" si="9"/>
        <v>28.323</v>
      </c>
      <c r="G195" t="s">
        <v>433</v>
      </c>
    </row>
    <row r="196" spans="2:7" x14ac:dyDescent="0.15">
      <c r="B196" s="4" t="s">
        <v>80</v>
      </c>
      <c r="C196" s="1">
        <v>68</v>
      </c>
      <c r="D196" s="6">
        <v>5.8101851851851849E-2</v>
      </c>
      <c r="E196" s="3" t="s">
        <v>38</v>
      </c>
      <c r="F196">
        <f t="shared" si="9"/>
        <v>19.387</v>
      </c>
      <c r="G196" t="s">
        <v>433</v>
      </c>
    </row>
    <row r="197" spans="2:7" x14ac:dyDescent="0.15">
      <c r="B197" s="4" t="s">
        <v>549</v>
      </c>
      <c r="C197" s="1">
        <v>69</v>
      </c>
      <c r="D197" s="6">
        <v>5.8611111111111114E-2</v>
      </c>
      <c r="E197" s="3"/>
      <c r="F197">
        <f t="shared" si="9"/>
        <v>18.789000000000001</v>
      </c>
      <c r="G197" t="s">
        <v>433</v>
      </c>
    </row>
    <row r="198" spans="2:7" x14ac:dyDescent="0.15">
      <c r="B198" s="4" t="s">
        <v>199</v>
      </c>
      <c r="C198" s="1"/>
      <c r="D198" s="3" t="s">
        <v>22</v>
      </c>
      <c r="E198" s="3" t="s">
        <v>14</v>
      </c>
      <c r="F198">
        <v>0</v>
      </c>
      <c r="G198" t="s">
        <v>433</v>
      </c>
    </row>
    <row r="199" spans="2:7" x14ac:dyDescent="0.15">
      <c r="B199" s="4" t="s">
        <v>734</v>
      </c>
      <c r="C199" s="1"/>
      <c r="D199" s="3" t="s">
        <v>22</v>
      </c>
      <c r="E199" s="3" t="s">
        <v>236</v>
      </c>
      <c r="F199">
        <v>0</v>
      </c>
      <c r="G199" t="s">
        <v>433</v>
      </c>
    </row>
    <row r="200" spans="2:7" x14ac:dyDescent="0.15">
      <c r="B200" s="4" t="s">
        <v>1267</v>
      </c>
      <c r="C200" s="1"/>
      <c r="D200" s="3" t="s">
        <v>22</v>
      </c>
      <c r="E200" s="3" t="s">
        <v>295</v>
      </c>
      <c r="F200">
        <v>0</v>
      </c>
      <c r="G200" t="s">
        <v>433</v>
      </c>
    </row>
    <row r="201" spans="2:7" ht="27" x14ac:dyDescent="0.15">
      <c r="B201" s="4" t="s">
        <v>288</v>
      </c>
      <c r="C201" s="1">
        <v>1</v>
      </c>
      <c r="D201" s="6">
        <v>2.1307870370370369E-2</v>
      </c>
      <c r="E201" s="3" t="s">
        <v>277</v>
      </c>
      <c r="F201">
        <f t="shared" ref="F201:F228" si="10">ROUNDUP((VLOOKUP(G201,$K$5:$N$8,2,FALSE)-D201)*10/VLOOKUP(G201,$K$5:$N$8,3,FALSE)+50,3)</f>
        <v>64.456000000000003</v>
      </c>
      <c r="G201" t="s">
        <v>828</v>
      </c>
    </row>
    <row r="202" spans="2:7" x14ac:dyDescent="0.15">
      <c r="B202" s="4" t="s">
        <v>123</v>
      </c>
      <c r="C202" s="1">
        <v>2</v>
      </c>
      <c r="D202" s="6">
        <v>2.3159722222222224E-2</v>
      </c>
      <c r="E202" s="3" t="s">
        <v>37</v>
      </c>
      <c r="F202">
        <f t="shared" si="10"/>
        <v>63.125</v>
      </c>
      <c r="G202" t="s">
        <v>430</v>
      </c>
    </row>
    <row r="203" spans="2:7" x14ac:dyDescent="0.15">
      <c r="B203" s="4" t="s">
        <v>54</v>
      </c>
      <c r="C203" s="1">
        <v>3</v>
      </c>
      <c r="D203" s="6">
        <v>2.4467592592592593E-2</v>
      </c>
      <c r="E203" s="3" t="s">
        <v>37</v>
      </c>
      <c r="F203">
        <f t="shared" si="10"/>
        <v>62.183999999999997</v>
      </c>
      <c r="G203" t="s">
        <v>828</v>
      </c>
    </row>
    <row r="204" spans="2:7" x14ac:dyDescent="0.15">
      <c r="B204" s="4" t="s">
        <v>979</v>
      </c>
      <c r="C204" s="1">
        <v>4</v>
      </c>
      <c r="D204" s="6">
        <v>2.7743055555555559E-2</v>
      </c>
      <c r="E204" s="3" t="s">
        <v>239</v>
      </c>
      <c r="F204">
        <f t="shared" si="10"/>
        <v>59.83</v>
      </c>
      <c r="G204" t="s">
        <v>828</v>
      </c>
    </row>
    <row r="205" spans="2:7" x14ac:dyDescent="0.15">
      <c r="B205" s="4" t="s">
        <v>1160</v>
      </c>
      <c r="C205" s="1">
        <v>5</v>
      </c>
      <c r="D205" s="6">
        <v>2.8402777777777777E-2</v>
      </c>
      <c r="E205" s="3" t="s">
        <v>236</v>
      </c>
      <c r="F205">
        <f t="shared" si="10"/>
        <v>59.355999999999995</v>
      </c>
      <c r="G205" t="s">
        <v>828</v>
      </c>
    </row>
    <row r="206" spans="2:7" x14ac:dyDescent="0.15">
      <c r="B206" s="4" t="s">
        <v>922</v>
      </c>
      <c r="C206" s="1">
        <v>6</v>
      </c>
      <c r="D206" s="6">
        <v>2.9351851851851851E-2</v>
      </c>
      <c r="E206" s="3" t="s">
        <v>236</v>
      </c>
      <c r="F206">
        <f t="shared" si="10"/>
        <v>58.672999999999995</v>
      </c>
      <c r="G206" t="s">
        <v>828</v>
      </c>
    </row>
    <row r="207" spans="2:7" x14ac:dyDescent="0.15">
      <c r="B207" s="4" t="s">
        <v>790</v>
      </c>
      <c r="C207" s="1">
        <v>7</v>
      </c>
      <c r="D207" s="6">
        <v>3.1678240740740743E-2</v>
      </c>
      <c r="E207" s="3" t="s">
        <v>450</v>
      </c>
      <c r="F207">
        <f t="shared" si="10"/>
        <v>57.000999999999998</v>
      </c>
      <c r="G207" t="s">
        <v>828</v>
      </c>
    </row>
    <row r="208" spans="2:7" x14ac:dyDescent="0.15">
      <c r="B208" s="4" t="s">
        <v>948</v>
      </c>
      <c r="C208" s="1">
        <v>8</v>
      </c>
      <c r="D208" s="6">
        <v>3.5243055555555555E-2</v>
      </c>
      <c r="E208" s="3" t="s">
        <v>297</v>
      </c>
      <c r="F208">
        <f t="shared" si="10"/>
        <v>54.439</v>
      </c>
      <c r="G208" t="s">
        <v>828</v>
      </c>
    </row>
    <row r="209" spans="2:7" x14ac:dyDescent="0.15">
      <c r="B209" s="4" t="s">
        <v>1274</v>
      </c>
      <c r="C209" s="1">
        <v>9</v>
      </c>
      <c r="D209" s="6">
        <v>3.5949074074074071E-2</v>
      </c>
      <c r="E209" s="3" t="s">
        <v>243</v>
      </c>
      <c r="F209">
        <f t="shared" si="10"/>
        <v>53.930999999999997</v>
      </c>
      <c r="G209" t="s">
        <v>828</v>
      </c>
    </row>
    <row r="210" spans="2:7" x14ac:dyDescent="0.15">
      <c r="B210" s="4" t="s">
        <v>818</v>
      </c>
      <c r="C210" s="1">
        <v>10</v>
      </c>
      <c r="D210" s="6">
        <v>3.6006944444444446E-2</v>
      </c>
      <c r="E210" s="3" t="s">
        <v>450</v>
      </c>
      <c r="F210">
        <f t="shared" si="10"/>
        <v>53.89</v>
      </c>
      <c r="G210" t="s">
        <v>828</v>
      </c>
    </row>
    <row r="211" spans="2:7" x14ac:dyDescent="0.15">
      <c r="B211" s="4" t="s">
        <v>817</v>
      </c>
      <c r="C211" s="1">
        <v>11</v>
      </c>
      <c r="D211" s="6">
        <v>3.6898148148148145E-2</v>
      </c>
      <c r="E211" s="3" t="s">
        <v>450</v>
      </c>
      <c r="F211">
        <f t="shared" si="10"/>
        <v>53.248999999999995</v>
      </c>
      <c r="G211" t="s">
        <v>828</v>
      </c>
    </row>
    <row r="212" spans="2:7" x14ac:dyDescent="0.15">
      <c r="B212" s="4" t="s">
        <v>943</v>
      </c>
      <c r="C212" s="1">
        <v>12</v>
      </c>
      <c r="D212" s="6">
        <v>3.7013888888888888E-2</v>
      </c>
      <c r="E212" s="3" t="s">
        <v>236</v>
      </c>
      <c r="F212">
        <f t="shared" si="10"/>
        <v>53.165999999999997</v>
      </c>
      <c r="G212" t="s">
        <v>828</v>
      </c>
    </row>
    <row r="213" spans="2:7" x14ac:dyDescent="0.15">
      <c r="B213" s="4" t="s">
        <v>946</v>
      </c>
      <c r="C213" s="1">
        <v>13</v>
      </c>
      <c r="D213" s="6">
        <v>3.7974537037037036E-2</v>
      </c>
      <c r="E213" s="3" t="s">
        <v>297</v>
      </c>
      <c r="F213">
        <f t="shared" si="10"/>
        <v>52.474999999999994</v>
      </c>
      <c r="G213" t="s">
        <v>828</v>
      </c>
    </row>
    <row r="214" spans="2:7" x14ac:dyDescent="0.15">
      <c r="B214" s="4" t="s">
        <v>973</v>
      </c>
      <c r="C214" s="1">
        <v>14</v>
      </c>
      <c r="D214" s="6">
        <v>3.8182870370370374E-2</v>
      </c>
      <c r="E214" s="3" t="s">
        <v>239</v>
      </c>
      <c r="F214">
        <f t="shared" si="10"/>
        <v>52.326000000000001</v>
      </c>
      <c r="G214" t="s">
        <v>828</v>
      </c>
    </row>
    <row r="215" spans="2:7" x14ac:dyDescent="0.15">
      <c r="B215" s="4" t="s">
        <v>1197</v>
      </c>
      <c r="C215" s="1">
        <v>15</v>
      </c>
      <c r="D215" s="6">
        <v>3.8912037037037037E-2</v>
      </c>
      <c r="E215" s="3" t="s">
        <v>243</v>
      </c>
      <c r="F215">
        <f t="shared" si="10"/>
        <v>51.800999999999995</v>
      </c>
      <c r="G215" t="s">
        <v>828</v>
      </c>
    </row>
    <row r="216" spans="2:7" x14ac:dyDescent="0.15">
      <c r="B216" s="4" t="s">
        <v>1213</v>
      </c>
      <c r="C216" s="1">
        <v>16</v>
      </c>
      <c r="D216" s="6">
        <v>3.9143518518518515E-2</v>
      </c>
      <c r="E216" s="3" t="s">
        <v>450</v>
      </c>
      <c r="F216">
        <f t="shared" si="10"/>
        <v>51.634999999999998</v>
      </c>
      <c r="G216" t="s">
        <v>828</v>
      </c>
    </row>
    <row r="217" spans="2:7" x14ac:dyDescent="0.15">
      <c r="B217" s="4" t="s">
        <v>1216</v>
      </c>
      <c r="C217" s="1">
        <v>17</v>
      </c>
      <c r="D217" s="6">
        <v>4.1770833333333333E-2</v>
      </c>
      <c r="E217" s="3" t="s">
        <v>450</v>
      </c>
      <c r="F217">
        <f t="shared" si="10"/>
        <v>49.745999999999995</v>
      </c>
      <c r="G217" t="s">
        <v>828</v>
      </c>
    </row>
    <row r="218" spans="2:7" x14ac:dyDescent="0.15">
      <c r="B218" s="4" t="s">
        <v>1275</v>
      </c>
      <c r="C218" s="1">
        <v>18</v>
      </c>
      <c r="D218" s="6">
        <v>4.2870370370370371E-2</v>
      </c>
      <c r="E218" s="3" t="s">
        <v>1170</v>
      </c>
      <c r="F218">
        <f t="shared" si="10"/>
        <v>48.955999999999996</v>
      </c>
      <c r="G218" t="s">
        <v>828</v>
      </c>
    </row>
    <row r="219" spans="2:7" x14ac:dyDescent="0.15">
      <c r="B219" s="4" t="s">
        <v>127</v>
      </c>
      <c r="C219" s="1">
        <v>19</v>
      </c>
      <c r="D219" s="6">
        <v>4.3622685185185188E-2</v>
      </c>
      <c r="E219" s="3" t="s">
        <v>37</v>
      </c>
      <c r="F219">
        <f t="shared" si="10"/>
        <v>48.414999999999999</v>
      </c>
      <c r="G219" t="s">
        <v>828</v>
      </c>
    </row>
    <row r="220" spans="2:7" x14ac:dyDescent="0.15">
      <c r="B220" s="4" t="s">
        <v>124</v>
      </c>
      <c r="C220" s="1">
        <v>20</v>
      </c>
      <c r="D220" s="6">
        <v>4.4432870370370366E-2</v>
      </c>
      <c r="E220" s="3" t="s">
        <v>37</v>
      </c>
      <c r="F220">
        <f t="shared" si="10"/>
        <v>47.832999999999998</v>
      </c>
      <c r="G220" t="s">
        <v>828</v>
      </c>
    </row>
    <row r="221" spans="2:7" x14ac:dyDescent="0.15">
      <c r="B221" s="4" t="s">
        <v>1158</v>
      </c>
      <c r="C221" s="1">
        <v>21</v>
      </c>
      <c r="D221" s="6">
        <v>4.7037037037037037E-2</v>
      </c>
      <c r="E221" s="3" t="s">
        <v>236</v>
      </c>
      <c r="F221">
        <f t="shared" si="10"/>
        <v>45.960999999999999</v>
      </c>
      <c r="G221" t="s">
        <v>828</v>
      </c>
    </row>
    <row r="222" spans="2:7" x14ac:dyDescent="0.15">
      <c r="B222" s="4" t="s">
        <v>951</v>
      </c>
      <c r="C222" s="1">
        <v>22</v>
      </c>
      <c r="D222" s="6">
        <v>4.7164351851851853E-2</v>
      </c>
      <c r="E222" s="3" t="s">
        <v>236</v>
      </c>
      <c r="F222">
        <f t="shared" si="10"/>
        <v>45.869</v>
      </c>
      <c r="G222" t="s">
        <v>828</v>
      </c>
    </row>
    <row r="223" spans="2:7" x14ac:dyDescent="0.15">
      <c r="B223" s="4" t="s">
        <v>49</v>
      </c>
      <c r="C223" s="1">
        <v>23</v>
      </c>
      <c r="D223" s="6">
        <v>4.7546296296296302E-2</v>
      </c>
      <c r="E223" s="3" t="s">
        <v>37</v>
      </c>
      <c r="F223">
        <f t="shared" si="10"/>
        <v>45.594999999999999</v>
      </c>
      <c r="G223" t="s">
        <v>828</v>
      </c>
    </row>
    <row r="224" spans="2:7" x14ac:dyDescent="0.15">
      <c r="B224" s="4" t="s">
        <v>954</v>
      </c>
      <c r="C224" s="1">
        <v>24</v>
      </c>
      <c r="D224" s="6">
        <v>4.8275462962962958E-2</v>
      </c>
      <c r="E224" s="3" t="s">
        <v>236</v>
      </c>
      <c r="F224">
        <f t="shared" si="10"/>
        <v>45.070999999999998</v>
      </c>
      <c r="G224" t="s">
        <v>828</v>
      </c>
    </row>
    <row r="225" spans="2:7" x14ac:dyDescent="0.15">
      <c r="B225" s="4" t="s">
        <v>1159</v>
      </c>
      <c r="C225" s="1">
        <v>25</v>
      </c>
      <c r="D225" s="6">
        <v>5.2708333333333336E-2</v>
      </c>
      <c r="E225" s="3" t="s">
        <v>236</v>
      </c>
      <c r="F225">
        <f t="shared" si="10"/>
        <v>41.884</v>
      </c>
      <c r="G225" t="s">
        <v>828</v>
      </c>
    </row>
    <row r="226" spans="2:7" x14ac:dyDescent="0.15">
      <c r="B226" s="4" t="s">
        <v>961</v>
      </c>
      <c r="C226" s="1"/>
      <c r="D226" s="6">
        <v>6.9340277777777778E-2</v>
      </c>
      <c r="E226" s="3" t="s">
        <v>236</v>
      </c>
      <c r="F226">
        <f t="shared" si="10"/>
        <v>29.929000000000002</v>
      </c>
      <c r="G226" t="s">
        <v>828</v>
      </c>
    </row>
    <row r="227" spans="2:7" x14ac:dyDescent="0.15">
      <c r="B227" s="4" t="s">
        <v>1155</v>
      </c>
      <c r="C227" s="1"/>
      <c r="D227" s="6">
        <v>7.1354166666666663E-2</v>
      </c>
      <c r="E227" s="3" t="s">
        <v>236</v>
      </c>
      <c r="F227">
        <f t="shared" si="10"/>
        <v>28.481000000000002</v>
      </c>
      <c r="G227" t="s">
        <v>828</v>
      </c>
    </row>
    <row r="228" spans="2:7" x14ac:dyDescent="0.15">
      <c r="B228" s="4" t="s">
        <v>1071</v>
      </c>
      <c r="C228" s="1"/>
      <c r="D228" s="6">
        <v>8.2129629629629622E-2</v>
      </c>
      <c r="E228" s="3" t="s">
        <v>292</v>
      </c>
      <c r="F228">
        <f t="shared" si="10"/>
        <v>20.736000000000001</v>
      </c>
      <c r="G228" t="s">
        <v>828</v>
      </c>
    </row>
    <row r="229" spans="2:7" x14ac:dyDescent="0.15">
      <c r="B229" s="4" t="s">
        <v>46</v>
      </c>
      <c r="C229" s="1"/>
      <c r="D229" s="3" t="s">
        <v>22</v>
      </c>
      <c r="E229" s="3" t="s">
        <v>37</v>
      </c>
      <c r="F229">
        <v>0</v>
      </c>
      <c r="G229" t="s">
        <v>828</v>
      </c>
    </row>
  </sheetData>
  <phoneticPr fontId="3"/>
  <hyperlinks>
    <hyperlink ref="B58" r:id="rId1" display="https://mulka2.com/lapcenter/lapcombat2/runner.jsp?event=4907&amp;file=1&amp;runner=77"/>
    <hyperlink ref="B59" r:id="rId2" display="https://mulka2.com/lapcenter/lapcombat2/runner.jsp?event=4907&amp;file=1&amp;runner=78"/>
    <hyperlink ref="B60" r:id="rId3" display="https://mulka2.com/lapcenter/lapcombat2/runner.jsp?event=4907&amp;file=1&amp;runner=79"/>
    <hyperlink ref="B61" r:id="rId4" display="https://mulka2.com/lapcenter/lapcombat2/runner.jsp?event=4907&amp;file=1&amp;runner=80"/>
    <hyperlink ref="B62" r:id="rId5" display="https://mulka2.com/lapcenter/lapcombat2/runner.jsp?event=4907&amp;file=1&amp;runner=81"/>
    <hyperlink ref="B63" r:id="rId6" display="https://mulka2.com/lapcenter/lapcombat2/runner.jsp?event=4907&amp;file=1&amp;runner=82"/>
    <hyperlink ref="B64" r:id="rId7" display="https://mulka2.com/lapcenter/lapcombat2/runner.jsp?event=4907&amp;file=1&amp;runner=83"/>
    <hyperlink ref="B65" r:id="rId8" display="https://mulka2.com/lapcenter/lapcombat2/runner.jsp?event=4907&amp;file=1&amp;runner=84"/>
    <hyperlink ref="B66" r:id="rId9" display="https://mulka2.com/lapcenter/lapcombat2/runner.jsp?event=4907&amp;file=1&amp;runner=85"/>
    <hyperlink ref="B67" r:id="rId10" display="https://mulka2.com/lapcenter/lapcombat2/runner.jsp?event=4907&amp;file=1&amp;runner=86"/>
    <hyperlink ref="B68" r:id="rId11" display="https://mulka2.com/lapcenter/lapcombat2/runner.jsp?event=4907&amp;file=1&amp;runner=87"/>
    <hyperlink ref="B69" r:id="rId12" display="https://mulka2.com/lapcenter/lapcombat2/runner.jsp?event=4907&amp;file=1&amp;runner=88"/>
    <hyperlink ref="B70" r:id="rId13" display="https://mulka2.com/lapcenter/lapcombat2/runner.jsp?event=4907&amp;file=1&amp;runner=89"/>
    <hyperlink ref="B71" r:id="rId14" display="https://mulka2.com/lapcenter/lapcombat2/runner.jsp?event=4907&amp;file=1&amp;runner=90"/>
    <hyperlink ref="B72" r:id="rId15" display="https://mulka2.com/lapcenter/lapcombat2/runner.jsp?event=4907&amp;file=1&amp;runner=91"/>
    <hyperlink ref="B73" r:id="rId16" display="https://mulka2.com/lapcenter/lapcombat2/runner.jsp?event=4907&amp;file=1&amp;runner=92"/>
    <hyperlink ref="B74" r:id="rId17" display="https://mulka2.com/lapcenter/lapcombat2/runner.jsp?event=4907&amp;file=1&amp;runner=93"/>
    <hyperlink ref="B75" r:id="rId18" display="https://mulka2.com/lapcenter/lapcombat2/runner.jsp?event=4907&amp;file=1&amp;runner=94"/>
    <hyperlink ref="B76" r:id="rId19" display="https://mulka2.com/lapcenter/lapcombat2/runner.jsp?event=4907&amp;file=1&amp;runner=95"/>
    <hyperlink ref="B77" r:id="rId20" display="https://mulka2.com/lapcenter/lapcombat2/runner.jsp?event=4907&amp;file=1&amp;runner=96"/>
    <hyperlink ref="B78" r:id="rId21" display="https://mulka2.com/lapcenter/lapcombat2/runner.jsp?event=4907&amp;file=1&amp;runner=97"/>
    <hyperlink ref="B79" r:id="rId22" display="https://mulka2.com/lapcenter/lapcombat2/runner.jsp?event=4907&amp;file=1&amp;runner=98"/>
    <hyperlink ref="B80" r:id="rId23" display="https://mulka2.com/lapcenter/lapcombat2/runner.jsp?event=4907&amp;file=1&amp;runner=99"/>
    <hyperlink ref="B81" r:id="rId24" display="https://mulka2.com/lapcenter/lapcombat2/runner.jsp?event=4907&amp;file=1&amp;runner=100"/>
    <hyperlink ref="B82" r:id="rId25" display="https://mulka2.com/lapcenter/lapcombat2/runner.jsp?event=4907&amp;file=1&amp;runner=102"/>
    <hyperlink ref="B83" r:id="rId26" display="https://mulka2.com/lapcenter/lapcombat2/runner.jsp?event=4907&amp;file=1&amp;runner=101"/>
    <hyperlink ref="B84" r:id="rId27" display="https://mulka2.com/lapcenter/lapcombat2/runner.jsp?event=4907&amp;file=1&amp;runner=103"/>
    <hyperlink ref="B85" r:id="rId28" display="https://mulka2.com/lapcenter/lapcombat2/runner.jsp?event=4907&amp;file=1&amp;runner=104"/>
    <hyperlink ref="B86" r:id="rId29" display="https://mulka2.com/lapcenter/lapcombat2/runner.jsp?event=4907&amp;file=1&amp;runner=105"/>
    <hyperlink ref="B87" r:id="rId30" display="https://mulka2.com/lapcenter/lapcombat2/runner.jsp?event=4907&amp;file=1&amp;runner=106"/>
    <hyperlink ref="B88" r:id="rId31" display="https://mulka2.com/lapcenter/lapcombat2/runner.jsp?event=4907&amp;file=1&amp;runner=107"/>
    <hyperlink ref="B89" r:id="rId32" display="https://mulka2.com/lapcenter/lapcombat2/runner.jsp?event=4907&amp;file=1&amp;runner=108"/>
    <hyperlink ref="B90" r:id="rId33" display="https://mulka2.com/lapcenter/lapcombat2/runner.jsp?event=4907&amp;file=1&amp;runner=109"/>
    <hyperlink ref="B91" r:id="rId34" display="https://mulka2.com/lapcenter/lapcombat2/runner.jsp?event=4907&amp;file=1&amp;runner=110"/>
    <hyperlink ref="B92" r:id="rId35" display="https://mulka2.com/lapcenter/lapcombat2/runner.jsp?event=4907&amp;file=1&amp;runner=111"/>
    <hyperlink ref="B93" r:id="rId36" display="https://mulka2.com/lapcenter/lapcombat2/runner.jsp?event=4907&amp;file=1&amp;runner=112"/>
    <hyperlink ref="B94" r:id="rId37" display="https://mulka2.com/lapcenter/lapcombat2/runner.jsp?event=4907&amp;file=1&amp;runner=113"/>
    <hyperlink ref="B95" r:id="rId38" display="https://mulka2.com/lapcenter/lapcombat2/runner.jsp?event=4907&amp;file=1&amp;runner=114"/>
    <hyperlink ref="B96" r:id="rId39" display="https://mulka2.com/lapcenter/lapcombat2/runner.jsp?event=4907&amp;file=1&amp;runner=115"/>
    <hyperlink ref="B97" r:id="rId40" display="https://mulka2.com/lapcenter/lapcombat2/runner.jsp?event=4907&amp;file=1&amp;runner=116"/>
    <hyperlink ref="B98" r:id="rId41" display="https://mulka2.com/lapcenter/lapcombat2/runner.jsp?event=4907&amp;file=1&amp;runner=117"/>
    <hyperlink ref="B99" r:id="rId42" display="https://mulka2.com/lapcenter/lapcombat2/runner.jsp?event=4907&amp;file=1&amp;runner=118"/>
    <hyperlink ref="B100" r:id="rId43" display="https://mulka2.com/lapcenter/lapcombat2/runner.jsp?event=4907&amp;file=1&amp;runner=119"/>
    <hyperlink ref="B101" r:id="rId44" display="https://mulka2.com/lapcenter/lapcombat2/runner.jsp?event=4907&amp;file=1&amp;runner=120"/>
    <hyperlink ref="B102" r:id="rId45" display="https://mulka2.com/lapcenter/lapcombat2/runner.jsp?event=4907&amp;file=1&amp;runner=121"/>
    <hyperlink ref="B103" r:id="rId46" display="https://mulka2.com/lapcenter/lapcombat2/runner.jsp?event=4907&amp;file=1&amp;runner=122"/>
    <hyperlink ref="B104" r:id="rId47" display="https://mulka2.com/lapcenter/lapcombat2/runner.jsp?event=4907&amp;file=1&amp;runner=123"/>
    <hyperlink ref="B105" r:id="rId48" display="https://mulka2.com/lapcenter/lapcombat2/runner.jsp?event=4907&amp;file=1&amp;runner=124"/>
    <hyperlink ref="B106" r:id="rId49" display="https://mulka2.com/lapcenter/lapcombat2/runner.jsp?event=4907&amp;file=1&amp;runner=125"/>
    <hyperlink ref="B107" r:id="rId50" display="https://mulka2.com/lapcenter/lapcombat2/runner.jsp?event=4907&amp;file=1&amp;runner=126"/>
    <hyperlink ref="B108" r:id="rId51" display="https://mulka2.com/lapcenter/lapcombat2/runner.jsp?event=4907&amp;file=1&amp;runner=127"/>
    <hyperlink ref="B109" r:id="rId52" display="https://mulka2.com/lapcenter/lapcombat2/runner.jsp?event=4907&amp;file=1&amp;runner=128"/>
    <hyperlink ref="B110" r:id="rId53" display="https://mulka2.com/lapcenter/lapcombat2/runner.jsp?event=4907&amp;file=1&amp;runner=129"/>
    <hyperlink ref="B111" r:id="rId54" display="https://mulka2.com/lapcenter/lapcombat2/runner.jsp?event=4907&amp;file=1&amp;runner=130"/>
    <hyperlink ref="B112" r:id="rId55" display="https://mulka2.com/lapcenter/lapcombat2/runner.jsp?event=4907&amp;file=1&amp;runner=131"/>
    <hyperlink ref="B113" r:id="rId56" display="https://mulka2.com/lapcenter/lapcombat2/runner.jsp?event=4907&amp;file=1&amp;runner=132"/>
    <hyperlink ref="B114" r:id="rId57" display="https://mulka2.com/lapcenter/lapcombat2/runner.jsp?event=4907&amp;file=1&amp;runner=133"/>
    <hyperlink ref="B115" r:id="rId58" display="https://mulka2.com/lapcenter/lapcombat2/runner.jsp?event=4907&amp;file=1&amp;runner=134"/>
    <hyperlink ref="B116" r:id="rId59" display="https://mulka2.com/lapcenter/lapcombat2/runner.jsp?event=4907&amp;file=1&amp;runner=135"/>
    <hyperlink ref="B117" r:id="rId60" display="https://mulka2.com/lapcenter/lapcombat2/runner.jsp?event=4907&amp;file=1&amp;runner=136"/>
    <hyperlink ref="B118" r:id="rId61" display="https://mulka2.com/lapcenter/lapcombat2/runner.jsp?event=4907&amp;file=1&amp;runner=137"/>
    <hyperlink ref="B119" r:id="rId62" display="https://mulka2.com/lapcenter/lapcombat2/runner.jsp?event=4907&amp;file=1&amp;runner=138"/>
    <hyperlink ref="B120" r:id="rId63" display="https://mulka2.com/lapcenter/lapcombat2/runner.jsp?event=4907&amp;file=1&amp;runner=139"/>
    <hyperlink ref="B121" r:id="rId64" display="https://mulka2.com/lapcenter/lapcombat2/runner.jsp?event=4907&amp;file=1&amp;runner=140"/>
    <hyperlink ref="B122" r:id="rId65" display="https://mulka2.com/lapcenter/lapcombat2/runner.jsp?event=4907&amp;file=1&amp;runner=141"/>
    <hyperlink ref="B123" r:id="rId66" display="https://mulka2.com/lapcenter/lapcombat2/runner.jsp?event=4907&amp;file=1&amp;runner=142"/>
    <hyperlink ref="B124" r:id="rId67" display="https://mulka2.com/lapcenter/lapcombat2/runner.jsp?event=4907&amp;file=1&amp;runner=143"/>
    <hyperlink ref="B125" r:id="rId68" display="https://mulka2.com/lapcenter/lapcombat2/runner.jsp?event=4907&amp;file=1&amp;runner=144"/>
    <hyperlink ref="B126" r:id="rId69" display="https://mulka2.com/lapcenter/lapcombat2/runner.jsp?event=4907&amp;file=1&amp;runner=145"/>
    <hyperlink ref="B127" r:id="rId70" display="https://mulka2.com/lapcenter/lapcombat2/runner.jsp?event=4907&amp;file=1&amp;runner=146"/>
    <hyperlink ref="B128" r:id="rId71" display="https://mulka2.com/lapcenter/lapcombat2/runner.jsp?event=4907&amp;file=1&amp;runner=147"/>
    <hyperlink ref="B129" r:id="rId72" display="https://mulka2.com/lapcenter/lapcombat2/runner.jsp?event=4907&amp;file=1&amp;runner=148"/>
    <hyperlink ref="B130" r:id="rId73" display="https://mulka2.com/lapcenter/lapcombat2/runner.jsp?event=4907&amp;file=1&amp;runner=149"/>
    <hyperlink ref="B131" r:id="rId74" display="https://mulka2.com/lapcenter/lapcombat2/runner.jsp?event=4907&amp;file=1&amp;runner=150"/>
    <hyperlink ref="B132" r:id="rId75" display="https://mulka2.com/lapcenter/lapcombat2/runner.jsp?event=4907&amp;file=1&amp;runner=151"/>
    <hyperlink ref="B133" r:id="rId76" display="https://mulka2.com/lapcenter/lapcombat2/runner.jsp?event=4907&amp;file=1&amp;runner=152"/>
    <hyperlink ref="B134" r:id="rId77" display="https://mulka2.com/lapcenter/lapcombat2/runner.jsp?event=4907&amp;file=1&amp;runner=153"/>
    <hyperlink ref="B135" r:id="rId78" display="https://mulka2.com/lapcenter/lapcombat2/runner.jsp?event=4907&amp;file=1&amp;runner=154"/>
    <hyperlink ref="B136" r:id="rId79" display="https://mulka2.com/lapcenter/lapcombat2/runner.jsp?event=4907&amp;file=1&amp;runner=155"/>
    <hyperlink ref="B137" r:id="rId80" display="https://mulka2.com/lapcenter/lapcombat2/runner.jsp?event=4907&amp;file=1&amp;runner=156"/>
    <hyperlink ref="B138" r:id="rId81" display="https://mulka2.com/lapcenter/lapcombat2/runner.jsp?event=4907&amp;file=1&amp;runner=157"/>
    <hyperlink ref="B139" r:id="rId82" display="https://mulka2.com/lapcenter/lapcombat2/runner.jsp?event=4907&amp;file=1&amp;runner=158"/>
    <hyperlink ref="B140" r:id="rId83" display="https://mulka2.com/lapcenter/lapcombat2/runner.jsp?event=4907&amp;file=1&amp;runner=159"/>
    <hyperlink ref="B141" r:id="rId84" display="https://mulka2.com/lapcenter/lapcombat2/runner.jsp?event=4907&amp;file=1&amp;runner=160"/>
    <hyperlink ref="B142" r:id="rId85" display="https://mulka2.com/lapcenter/lapcombat2/runner.jsp?event=4907&amp;file=1&amp;runner=161"/>
    <hyperlink ref="B143" r:id="rId86" display="https://mulka2.com/lapcenter/lapcombat2/runner.jsp?event=4907&amp;file=1&amp;runner=162"/>
    <hyperlink ref="B144" r:id="rId87" display="https://mulka2.com/lapcenter/lapcombat2/runner.jsp?event=4907&amp;file=1&amp;runner=163"/>
    <hyperlink ref="B145" r:id="rId88" display="https://mulka2.com/lapcenter/lapcombat2/runner.jsp?event=4907&amp;file=1&amp;runner=164"/>
    <hyperlink ref="B146" r:id="rId89" display="https://mulka2.com/lapcenter/lapcombat2/runner.jsp?event=4907&amp;file=1&amp;runner=165"/>
    <hyperlink ref="B147" r:id="rId90" display="https://mulka2.com/lapcenter/lapcombat2/runner.jsp?event=4907&amp;file=1&amp;runner=166"/>
    <hyperlink ref="B148" r:id="rId91" display="https://mulka2.com/lapcenter/lapcombat2/runner.jsp?event=4907&amp;file=1&amp;runner=167"/>
    <hyperlink ref="B149" r:id="rId92" display="https://mulka2.com/lapcenter/lapcombat2/runner.jsp?event=4907&amp;file=1&amp;runner=168"/>
    <hyperlink ref="B150" r:id="rId93" display="https://mulka2.com/lapcenter/lapcombat2/runner.jsp?event=4907&amp;file=1&amp;runner=169"/>
    <hyperlink ref="B151" r:id="rId94" display="https://mulka2.com/lapcenter/lapcombat2/runner.jsp?event=4907&amp;file=1&amp;runner=170"/>
    <hyperlink ref="B152" r:id="rId95" display="https://mulka2.com/lapcenter/lapcombat2/runner.jsp?event=4907&amp;file=1&amp;runner=171"/>
    <hyperlink ref="B153" r:id="rId96" display="https://mulka2.com/lapcenter/lapcombat2/runner.jsp?event=4907&amp;file=1&amp;runner=172"/>
    <hyperlink ref="B154" r:id="rId97" display="https://mulka2.com/lapcenter/lapcombat2/runner.jsp?event=4907&amp;file=1&amp;runner=173"/>
    <hyperlink ref="B155" r:id="rId98" display="https://mulka2.com/lapcenter/lapcombat2/runner.jsp?event=4907&amp;file=1&amp;runner=174"/>
    <hyperlink ref="B156" r:id="rId99" display="https://mulka2.com/lapcenter/lapcombat2/runner.jsp?event=4907&amp;file=1&amp;runner=175"/>
    <hyperlink ref="B157" r:id="rId100" display="https://mulka2.com/lapcenter/lapcombat2/runner.jsp?event=4907&amp;file=1&amp;runner=176"/>
    <hyperlink ref="B158" r:id="rId101" display="https://mulka2.com/lapcenter/lapcombat2/runner.jsp?event=4907&amp;file=1&amp;runner=177"/>
    <hyperlink ref="B159" r:id="rId102" display="https://mulka2.com/lapcenter/lapcombat2/runner.jsp?event=4907&amp;file=1&amp;runner=178"/>
    <hyperlink ref="B160" r:id="rId103" display="https://mulka2.com/lapcenter/lapcombat2/runner.jsp?event=4907&amp;file=1&amp;runner=179"/>
    <hyperlink ref="B161" r:id="rId104" display="https://mulka2.com/lapcenter/lapcombat2/runner.jsp?event=4907&amp;file=1&amp;runner=180"/>
    <hyperlink ref="B162" r:id="rId105" display="https://mulka2.com/lapcenter/lapcombat2/runner.jsp?event=4907&amp;file=1&amp;runner=181"/>
    <hyperlink ref="B163" r:id="rId106" display="https://mulka2.com/lapcenter/lapcombat2/runner.jsp?event=4907&amp;file=1&amp;runner=182"/>
    <hyperlink ref="B164" r:id="rId107" display="https://mulka2.com/lapcenter/lapcombat2/runner.jsp?event=4907&amp;file=1&amp;runner=183"/>
    <hyperlink ref="B165" r:id="rId108" display="https://mulka2.com/lapcenter/lapcombat2/runner.jsp?event=4907&amp;file=1&amp;runner=184"/>
    <hyperlink ref="B166" r:id="rId109" display="https://mulka2.com/lapcenter/lapcombat2/runner.jsp?event=4907&amp;file=1&amp;runner=185"/>
    <hyperlink ref="B167" r:id="rId110" display="https://mulka2.com/lapcenter/lapcombat2/runner.jsp?event=4907&amp;file=1&amp;runner=186"/>
    <hyperlink ref="B168" r:id="rId111" display="https://mulka2.com/lapcenter/lapcombat2/runner.jsp?event=4907&amp;file=1&amp;runner=188"/>
    <hyperlink ref="B169" r:id="rId112" display="https://mulka2.com/lapcenter/lapcombat2/runner.jsp?event=4907&amp;file=1&amp;runner=187"/>
    <hyperlink ref="B170" r:id="rId113" display="https://mulka2.com/lapcenter/lapcombat2/runner.jsp?event=4907&amp;file=1&amp;runner=189"/>
    <hyperlink ref="B171" r:id="rId114" display="https://mulka2.com/lapcenter/lapcombat2/runner.jsp?event=4907&amp;file=1&amp;runner=190"/>
    <hyperlink ref="B172" r:id="rId115" display="https://mulka2.com/lapcenter/lapcombat2/runner.jsp?event=4907&amp;file=1&amp;runner=191"/>
    <hyperlink ref="B173" r:id="rId116" display="https://mulka2.com/lapcenter/lapcombat2/runner.jsp?event=4907&amp;file=1&amp;runner=192"/>
    <hyperlink ref="B174" r:id="rId117" display="https://mulka2.com/lapcenter/lapcombat2/runner.jsp?event=4907&amp;file=1&amp;runner=193"/>
    <hyperlink ref="B175" r:id="rId118" display="https://mulka2.com/lapcenter/lapcombat2/runner.jsp?event=4907&amp;file=1&amp;runner=194"/>
    <hyperlink ref="B176" r:id="rId119" display="https://mulka2.com/lapcenter/lapcombat2/runner.jsp?event=4907&amp;file=1&amp;runner=195"/>
    <hyperlink ref="B177" r:id="rId120" display="https://mulka2.com/lapcenter/lapcombat2/runner.jsp?event=4907&amp;file=1&amp;runner=196"/>
    <hyperlink ref="B178" r:id="rId121" display="https://mulka2.com/lapcenter/lapcombat2/runner.jsp?event=4907&amp;file=1&amp;runner=197"/>
    <hyperlink ref="B179" r:id="rId122" display="https://mulka2.com/lapcenter/lapcombat2/runner.jsp?event=4907&amp;file=1&amp;runner=198"/>
    <hyperlink ref="B180" r:id="rId123" display="https://mulka2.com/lapcenter/lapcombat2/runner.jsp?event=4907&amp;file=1&amp;runner=199"/>
    <hyperlink ref="B181" r:id="rId124" display="https://mulka2.com/lapcenter/lapcombat2/runner.jsp?event=4907&amp;file=1&amp;runner=200"/>
    <hyperlink ref="B182" r:id="rId125" display="https://mulka2.com/lapcenter/lapcombat2/runner.jsp?event=4907&amp;file=1&amp;runner=201"/>
    <hyperlink ref="B183" r:id="rId126" display="https://mulka2.com/lapcenter/lapcombat2/runner.jsp?event=4907&amp;file=1&amp;runner=202"/>
    <hyperlink ref="B184" r:id="rId127" display="https://mulka2.com/lapcenter/lapcombat2/runner.jsp?event=4907&amp;file=1&amp;runner=203"/>
    <hyperlink ref="B185" r:id="rId128" display="https://mulka2.com/lapcenter/lapcombat2/runner.jsp?event=4907&amp;file=1&amp;runner=204"/>
    <hyperlink ref="B186" r:id="rId129" display="https://mulka2.com/lapcenter/lapcombat2/runner.jsp?event=4907&amp;file=1&amp;runner=205"/>
    <hyperlink ref="B187" r:id="rId130" display="https://mulka2.com/lapcenter/lapcombat2/runner.jsp?event=4907&amp;file=1&amp;runner=206"/>
    <hyperlink ref="B188" r:id="rId131" display="https://mulka2.com/lapcenter/lapcombat2/runner.jsp?event=4907&amp;file=1&amp;runner=207"/>
    <hyperlink ref="B189" r:id="rId132" display="https://mulka2.com/lapcenter/lapcombat2/runner.jsp?event=4907&amp;file=1&amp;runner=208"/>
    <hyperlink ref="B190" r:id="rId133" display="https://mulka2.com/lapcenter/lapcombat2/runner.jsp?event=4907&amp;file=1&amp;runner=209"/>
    <hyperlink ref="B191" r:id="rId134" display="https://mulka2.com/lapcenter/lapcombat2/runner.jsp?event=4907&amp;file=1&amp;runner=210"/>
    <hyperlink ref="B192" r:id="rId135" display="https://mulka2.com/lapcenter/lapcombat2/runner.jsp?event=4907&amp;file=1&amp;runner=211"/>
    <hyperlink ref="B193" r:id="rId136" display="https://mulka2.com/lapcenter/lapcombat2/runner.jsp?event=4907&amp;file=1&amp;runner=212"/>
    <hyperlink ref="B194" r:id="rId137" display="https://mulka2.com/lapcenter/lapcombat2/runner.jsp?event=4907&amp;file=1&amp;runner=213"/>
    <hyperlink ref="B195" r:id="rId138" display="https://mulka2.com/lapcenter/lapcombat2/runner.jsp?event=4907&amp;file=1&amp;runner=214"/>
    <hyperlink ref="B196" r:id="rId139" display="https://mulka2.com/lapcenter/lapcombat2/runner.jsp?event=4907&amp;file=1&amp;runner=215"/>
    <hyperlink ref="B197" r:id="rId140" display="https://mulka2.com/lapcenter/lapcombat2/runner.jsp?event=4907&amp;file=1&amp;runner=216"/>
    <hyperlink ref="B198" r:id="rId141" display="https://mulka2.com/lapcenter/lapcombat2/runner.jsp?event=4907&amp;file=1&amp;runner=219"/>
    <hyperlink ref="B199" r:id="rId142" display="https://mulka2.com/lapcenter/lapcombat2/runner.jsp?event=4907&amp;file=1&amp;runner=217"/>
    <hyperlink ref="B200" r:id="rId143" display="https://mulka2.com/lapcenter/lapcombat2/runner.jsp?event=4907&amp;file=1&amp;runner=218"/>
    <hyperlink ref="B201" r:id="rId144" display="https://mulka2.com/lapcenter/lapcombat2/runner.jsp?event=4907&amp;file=1&amp;runner=322"/>
    <hyperlink ref="B202" r:id="rId145" display="https://mulka2.com/lapcenter/lapcombat2/runner.jsp?event=4907&amp;file=1&amp;runner=323"/>
    <hyperlink ref="B203" r:id="rId146" display="https://mulka2.com/lapcenter/lapcombat2/runner.jsp?event=4907&amp;file=1&amp;runner=324"/>
    <hyperlink ref="B204" r:id="rId147" display="https://mulka2.com/lapcenter/lapcombat2/runner.jsp?event=4907&amp;file=1&amp;runner=325"/>
    <hyperlink ref="B205" r:id="rId148" display="https://mulka2.com/lapcenter/lapcombat2/runner.jsp?event=4907&amp;file=1&amp;runner=326"/>
    <hyperlink ref="B206" r:id="rId149" display="https://mulka2.com/lapcenter/lapcombat2/runner.jsp?event=4907&amp;file=1&amp;runner=327"/>
    <hyperlink ref="B207" r:id="rId150" display="https://mulka2.com/lapcenter/lapcombat2/runner.jsp?event=4907&amp;file=1&amp;runner=328"/>
    <hyperlink ref="B208" r:id="rId151" display="https://mulka2.com/lapcenter/lapcombat2/runner.jsp?event=4907&amp;file=1&amp;runner=329"/>
    <hyperlink ref="B209" r:id="rId152" display="https://mulka2.com/lapcenter/lapcombat2/runner.jsp?event=4907&amp;file=1&amp;runner=330"/>
    <hyperlink ref="B210" r:id="rId153" display="https://mulka2.com/lapcenter/lapcombat2/runner.jsp?event=4907&amp;file=1&amp;runner=331"/>
    <hyperlink ref="B211" r:id="rId154" display="https://mulka2.com/lapcenter/lapcombat2/runner.jsp?event=4907&amp;file=1&amp;runner=332"/>
    <hyperlink ref="B212" r:id="rId155" display="https://mulka2.com/lapcenter/lapcombat2/runner.jsp?event=4907&amp;file=1&amp;runner=333"/>
    <hyperlink ref="B213" r:id="rId156" display="https://mulka2.com/lapcenter/lapcombat2/runner.jsp?event=4907&amp;file=1&amp;runner=334"/>
    <hyperlink ref="B214" r:id="rId157" display="https://mulka2.com/lapcenter/lapcombat2/runner.jsp?event=4907&amp;file=1&amp;runner=335"/>
    <hyperlink ref="B215" r:id="rId158" display="https://mulka2.com/lapcenter/lapcombat2/runner.jsp?event=4907&amp;file=1&amp;runner=336"/>
    <hyperlink ref="B216" r:id="rId159" display="https://mulka2.com/lapcenter/lapcombat2/runner.jsp?event=4907&amp;file=1&amp;runner=337"/>
    <hyperlink ref="B217" r:id="rId160" display="https://mulka2.com/lapcenter/lapcombat2/runner.jsp?event=4907&amp;file=1&amp;runner=338"/>
    <hyperlink ref="B218" r:id="rId161" display="https://mulka2.com/lapcenter/lapcombat2/runner.jsp?event=4907&amp;file=1&amp;runner=339"/>
    <hyperlink ref="B219" r:id="rId162" display="https://mulka2.com/lapcenter/lapcombat2/runner.jsp?event=4907&amp;file=1&amp;runner=340"/>
    <hyperlink ref="B220" r:id="rId163" display="https://mulka2.com/lapcenter/lapcombat2/runner.jsp?event=4907&amp;file=1&amp;runner=341"/>
    <hyperlink ref="B221" r:id="rId164" display="https://mulka2.com/lapcenter/lapcombat2/runner.jsp?event=4907&amp;file=1&amp;runner=342"/>
    <hyperlink ref="B222" r:id="rId165" display="https://mulka2.com/lapcenter/lapcombat2/runner.jsp?event=4907&amp;file=1&amp;runner=343"/>
    <hyperlink ref="B223" r:id="rId166" display="https://mulka2.com/lapcenter/lapcombat2/runner.jsp?event=4907&amp;file=1&amp;runner=344"/>
    <hyperlink ref="B224" r:id="rId167" display="https://mulka2.com/lapcenter/lapcombat2/runner.jsp?event=4907&amp;file=1&amp;runner=345"/>
    <hyperlink ref="B225" r:id="rId168" display="https://mulka2.com/lapcenter/lapcombat2/runner.jsp?event=4907&amp;file=1&amp;runner=346"/>
    <hyperlink ref="B226" r:id="rId169" display="https://mulka2.com/lapcenter/lapcombat2/runner.jsp?event=4907&amp;file=1&amp;runner=347"/>
    <hyperlink ref="B227" r:id="rId170" display="https://mulka2.com/lapcenter/lapcombat2/runner.jsp?event=4907&amp;file=1&amp;runner=348"/>
    <hyperlink ref="B228" r:id="rId171" display="https://mulka2.com/lapcenter/lapcombat2/runner.jsp?event=4907&amp;file=1&amp;runner=349"/>
    <hyperlink ref="B229" r:id="rId172" display="https://mulka2.com/lapcenter/lapcombat2/runner.jsp?event=4907&amp;file=1&amp;runner=350"/>
  </hyperlinks>
  <pageMargins left="0.7" right="0.7" top="0.75" bottom="0.75" header="0.3" footer="0.3"/>
  <pageSetup paperSize="9" orientation="portrait" horizontalDpi="4294967293" verticalDpi="0" r:id="rId17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7"/>
  <sheetViews>
    <sheetView workbookViewId="0">
      <selection activeCell="F4" sqref="F4"/>
    </sheetView>
  </sheetViews>
  <sheetFormatPr defaultRowHeight="13.5" x14ac:dyDescent="0.15"/>
  <cols>
    <col min="2" max="2" width="13" style="10" customWidth="1"/>
    <col min="3" max="3" width="5.75" style="10" customWidth="1"/>
    <col min="4" max="4" width="9" style="10"/>
    <col min="5" max="5" width="13.5" style="10" customWidth="1"/>
    <col min="6" max="7" width="9" style="10"/>
    <col min="13" max="13" width="12.75" bestFit="1" customWidth="1"/>
  </cols>
  <sheetData>
    <row r="3" spans="2:14" x14ac:dyDescent="0.15">
      <c r="B3" s="27" t="s">
        <v>1</v>
      </c>
      <c r="C3" s="27" t="s">
        <v>0</v>
      </c>
      <c r="D3" s="27" t="s">
        <v>2</v>
      </c>
      <c r="E3" s="27" t="s">
        <v>3</v>
      </c>
      <c r="F3" s="27" t="s">
        <v>24</v>
      </c>
      <c r="G3" s="27" t="s">
        <v>448</v>
      </c>
    </row>
    <row r="4" spans="2:14" x14ac:dyDescent="0.15">
      <c r="B4" s="28" t="s">
        <v>256</v>
      </c>
      <c r="C4" s="29">
        <v>1</v>
      </c>
      <c r="D4" s="30">
        <v>2.3194444444444445E-2</v>
      </c>
      <c r="E4" s="31" t="s">
        <v>235</v>
      </c>
      <c r="F4" s="10">
        <f t="shared" ref="F4:F31" si="0">ROUNDUP((VLOOKUP(G4,$K$5:$N$8,2,FALSE)-D4)*10/VLOOKUP(G4,$K$5:$N$8,3,FALSE)+50,3)</f>
        <v>62.143000000000001</v>
      </c>
      <c r="G4" s="10" t="s">
        <v>442</v>
      </c>
      <c r="L4" t="s">
        <v>23</v>
      </c>
      <c r="M4" t="s">
        <v>26</v>
      </c>
      <c r="N4" t="s">
        <v>25</v>
      </c>
    </row>
    <row r="5" spans="2:14" x14ac:dyDescent="0.15">
      <c r="B5" s="28" t="s">
        <v>250</v>
      </c>
      <c r="C5" s="29">
        <v>2</v>
      </c>
      <c r="D5" s="30">
        <v>2.4212962962962964E-2</v>
      </c>
      <c r="E5" s="31" t="s">
        <v>228</v>
      </c>
      <c r="F5" s="10">
        <f t="shared" si="0"/>
        <v>60.800999999999995</v>
      </c>
      <c r="G5" s="10" t="s">
        <v>442</v>
      </c>
      <c r="K5" t="s">
        <v>442</v>
      </c>
      <c r="L5" s="5">
        <f>AVERAGEIF($G$4:$G$327,K5,$D$4:$D$327)</f>
        <v>3.2406994047619042E-2</v>
      </c>
      <c r="M5">
        <f t="array" ref="M5">_xlfn.STDEV.P(IF($G$4:$G$327=K5,$D$4:$D$327,""))</f>
        <v>7.5867733835108054E-3</v>
      </c>
    </row>
    <row r="6" spans="2:14" x14ac:dyDescent="0.15">
      <c r="B6" s="28" t="s">
        <v>251</v>
      </c>
      <c r="C6" s="29">
        <v>3</v>
      </c>
      <c r="D6" s="30">
        <v>2.4293981481481482E-2</v>
      </c>
      <c r="E6" s="31" t="s">
        <v>229</v>
      </c>
      <c r="F6" s="10">
        <f t="shared" si="0"/>
        <v>60.693999999999996</v>
      </c>
      <c r="G6" s="10" t="s">
        <v>831</v>
      </c>
      <c r="K6" t="s">
        <v>1044</v>
      </c>
      <c r="L6" s="5">
        <f>AVERAGEIF($G$4:$G$327,K6,$D$4:$D$327)</f>
        <v>5.1092948717948707E-2</v>
      </c>
      <c r="M6">
        <f t="array" ref="M6">_xlfn.STDEV.P(IF($G$4:$G$327=K6,$D$4:$D$327,""))</f>
        <v>1.5643632708136193E-2</v>
      </c>
    </row>
    <row r="7" spans="2:14" ht="27" x14ac:dyDescent="0.15">
      <c r="B7" s="28" t="s">
        <v>262</v>
      </c>
      <c r="C7" s="29">
        <v>4</v>
      </c>
      <c r="D7" s="30">
        <v>2.6064814814814815E-2</v>
      </c>
      <c r="E7" s="31" t="s">
        <v>241</v>
      </c>
      <c r="F7" s="10">
        <f t="shared" si="0"/>
        <v>58.36</v>
      </c>
      <c r="G7" s="10" t="s">
        <v>831</v>
      </c>
      <c r="K7" t="s">
        <v>430</v>
      </c>
      <c r="L7" s="5">
        <f>AVERAGEIF($G$4:$G$327,K7,$D$4:$D$327)</f>
        <v>4.487962962962963E-2</v>
      </c>
      <c r="M7">
        <f t="array" ref="M7">_xlfn.STDEV.P(IF($G$4:$G$327=K7,$D$4:$D$327,""))</f>
        <v>1.5515024955548242E-2</v>
      </c>
    </row>
    <row r="8" spans="2:14" ht="27" x14ac:dyDescent="0.15">
      <c r="B8" s="28" t="s">
        <v>379</v>
      </c>
      <c r="C8" s="29">
        <v>5</v>
      </c>
      <c r="D8" s="30">
        <v>2.642361111111111E-2</v>
      </c>
      <c r="E8" s="31" t="s">
        <v>1167</v>
      </c>
      <c r="F8" s="10">
        <f t="shared" si="0"/>
        <v>57.887</v>
      </c>
      <c r="G8" s="10" t="s">
        <v>831</v>
      </c>
      <c r="L8" s="5"/>
    </row>
    <row r="9" spans="2:14" x14ac:dyDescent="0.15">
      <c r="B9" s="28" t="s">
        <v>197</v>
      </c>
      <c r="C9" s="29">
        <v>6</v>
      </c>
      <c r="D9" s="30">
        <v>2.6666666666666668E-2</v>
      </c>
      <c r="E9" s="31" t="s">
        <v>240</v>
      </c>
      <c r="F9" s="10">
        <f t="shared" si="0"/>
        <v>57.567</v>
      </c>
      <c r="G9" s="10" t="s">
        <v>831</v>
      </c>
      <c r="K9" t="s">
        <v>1180</v>
      </c>
      <c r="L9" s="5" t="e">
        <f>AVERAGEIF($G$4:$G$327,K9,$D$4:$D$327)</f>
        <v>#DIV/0!</v>
      </c>
      <c r="M9" t="e">
        <f t="array" ref="M9">_xlfn.STDEV.P(IF($G$4:$G$327=K9,$D$4:$D$327,""))</f>
        <v>#DIV/0!</v>
      </c>
    </row>
    <row r="10" spans="2:14" x14ac:dyDescent="0.15">
      <c r="B10" s="28" t="s">
        <v>260</v>
      </c>
      <c r="C10" s="29">
        <v>7</v>
      </c>
      <c r="D10" s="30">
        <v>2.6840277777777779E-2</v>
      </c>
      <c r="E10" s="31" t="s">
        <v>999</v>
      </c>
      <c r="F10" s="10">
        <f t="shared" si="0"/>
        <v>57.338000000000001</v>
      </c>
      <c r="G10" s="10" t="s">
        <v>831</v>
      </c>
      <c r="K10" t="s">
        <v>1184</v>
      </c>
      <c r="L10" s="5" t="e">
        <f>AVERAGEIF($G$4:$G$327,K10,$D$4:$D$327)</f>
        <v>#DIV/0!</v>
      </c>
      <c r="M10" t="e">
        <f t="array" ref="M10">_xlfn.STDEV.P(IF($G$4:$G$327=K10,$D$4:$D$327,""))</f>
        <v>#DIV/0!</v>
      </c>
    </row>
    <row r="11" spans="2:14" x14ac:dyDescent="0.15">
      <c r="B11" s="28" t="s">
        <v>257</v>
      </c>
      <c r="C11" s="29">
        <v>8</v>
      </c>
      <c r="D11" s="30">
        <v>2.7523148148148147E-2</v>
      </c>
      <c r="E11" s="31" t="s">
        <v>229</v>
      </c>
      <c r="F11" s="10">
        <f t="shared" si="0"/>
        <v>56.437999999999995</v>
      </c>
      <c r="G11" s="10" t="s">
        <v>831</v>
      </c>
      <c r="K11" t="s">
        <v>1186</v>
      </c>
      <c r="L11" s="5" t="e">
        <f>AVERAGEIF($G$4:$G$327,K11,$D$4:$D$327)</f>
        <v>#DIV/0!</v>
      </c>
      <c r="M11" t="e">
        <f t="array" ref="M11">_xlfn.STDEV.P(IF($G$4:$G$327=K11,$D$4:$D$327,""))</f>
        <v>#DIV/0!</v>
      </c>
    </row>
    <row r="12" spans="2:14" x14ac:dyDescent="0.15">
      <c r="B12" s="28" t="s">
        <v>268</v>
      </c>
      <c r="C12" s="29">
        <v>9</v>
      </c>
      <c r="D12" s="30">
        <v>2.7557870370370368E-2</v>
      </c>
      <c r="E12" s="31" t="s">
        <v>229</v>
      </c>
      <c r="F12" s="10">
        <f t="shared" si="0"/>
        <v>56.391999999999996</v>
      </c>
      <c r="G12" s="10" t="s">
        <v>831</v>
      </c>
      <c r="L12" s="5" t="e">
        <f>AVERAGEIF($G$4:$G$327,K12,$D$4:$D$327)</f>
        <v>#DIV/0!</v>
      </c>
      <c r="M12">
        <f t="array" ref="M12">_xlfn.STDEV.P(IF($G$4:$G$327=K12,$D$4:$D$327,""))</f>
        <v>0</v>
      </c>
    </row>
    <row r="13" spans="2:14" x14ac:dyDescent="0.15">
      <c r="B13" s="28" t="s">
        <v>1116</v>
      </c>
      <c r="C13" s="29">
        <v>10</v>
      </c>
      <c r="D13" s="30">
        <v>2.8148148148148148E-2</v>
      </c>
      <c r="E13" s="31" t="s">
        <v>237</v>
      </c>
      <c r="F13" s="10">
        <f t="shared" si="0"/>
        <v>55.613999999999997</v>
      </c>
      <c r="G13" s="10" t="s">
        <v>831</v>
      </c>
    </row>
    <row r="14" spans="2:14" x14ac:dyDescent="0.15">
      <c r="B14" s="28" t="s">
        <v>321</v>
      </c>
      <c r="C14" s="29">
        <v>11</v>
      </c>
      <c r="D14" s="30">
        <v>2.854166666666667E-2</v>
      </c>
      <c r="E14" s="31" t="s">
        <v>229</v>
      </c>
      <c r="F14" s="10">
        <f t="shared" si="0"/>
        <v>55.094999999999999</v>
      </c>
      <c r="G14" s="10" t="s">
        <v>831</v>
      </c>
    </row>
    <row r="15" spans="2:14" x14ac:dyDescent="0.15">
      <c r="B15" s="28" t="s">
        <v>190</v>
      </c>
      <c r="C15" s="29">
        <v>12</v>
      </c>
      <c r="D15" s="30">
        <v>2.9074074074074075E-2</v>
      </c>
      <c r="E15" s="31"/>
      <c r="F15" s="10">
        <f t="shared" si="0"/>
        <v>54.393999999999998</v>
      </c>
      <c r="G15" s="10" t="s">
        <v>831</v>
      </c>
    </row>
    <row r="16" spans="2:14" x14ac:dyDescent="0.15">
      <c r="B16" s="28" t="s">
        <v>385</v>
      </c>
      <c r="C16" s="29">
        <v>13</v>
      </c>
      <c r="D16" s="30">
        <v>2.9166666666666664E-2</v>
      </c>
      <c r="E16" s="31" t="s">
        <v>361</v>
      </c>
      <c r="F16" s="10">
        <f t="shared" si="0"/>
        <v>54.271999999999998</v>
      </c>
      <c r="G16" s="10" t="s">
        <v>831</v>
      </c>
    </row>
    <row r="17" spans="2:7" x14ac:dyDescent="0.15">
      <c r="B17" s="28" t="s">
        <v>151</v>
      </c>
      <c r="C17" s="29">
        <v>14</v>
      </c>
      <c r="D17" s="30">
        <v>2.9583333333333336E-2</v>
      </c>
      <c r="E17" s="31" t="s">
        <v>521</v>
      </c>
      <c r="F17" s="10">
        <f t="shared" si="0"/>
        <v>53.721999999999994</v>
      </c>
      <c r="G17" s="10" t="s">
        <v>831</v>
      </c>
    </row>
    <row r="18" spans="2:7" x14ac:dyDescent="0.15">
      <c r="B18" s="28" t="s">
        <v>42</v>
      </c>
      <c r="C18" s="29">
        <v>15</v>
      </c>
      <c r="D18" s="30">
        <v>2.960648148148148E-2</v>
      </c>
      <c r="E18" s="31" t="s">
        <v>37</v>
      </c>
      <c r="F18" s="10">
        <f t="shared" si="0"/>
        <v>53.692</v>
      </c>
      <c r="G18" s="10" t="s">
        <v>831</v>
      </c>
    </row>
    <row r="19" spans="2:7" x14ac:dyDescent="0.15">
      <c r="B19" s="28" t="s">
        <v>157</v>
      </c>
      <c r="C19" s="29">
        <v>16</v>
      </c>
      <c r="D19" s="30">
        <v>2.9988425925925922E-2</v>
      </c>
      <c r="E19" s="31" t="s">
        <v>231</v>
      </c>
      <c r="F19" s="10">
        <f t="shared" si="0"/>
        <v>53.187999999999995</v>
      </c>
      <c r="G19" s="10" t="s">
        <v>831</v>
      </c>
    </row>
    <row r="20" spans="2:7" x14ac:dyDescent="0.15">
      <c r="B20" s="28" t="s">
        <v>180</v>
      </c>
      <c r="C20" s="29">
        <v>17</v>
      </c>
      <c r="D20" s="30">
        <v>3.0312499999999996E-2</v>
      </c>
      <c r="E20" s="31" t="s">
        <v>292</v>
      </c>
      <c r="F20" s="10">
        <f t="shared" si="0"/>
        <v>52.760999999999996</v>
      </c>
      <c r="G20" s="10" t="s">
        <v>831</v>
      </c>
    </row>
    <row r="21" spans="2:7" x14ac:dyDescent="0.15">
      <c r="B21" s="28" t="s">
        <v>264</v>
      </c>
      <c r="C21" s="29">
        <v>18</v>
      </c>
      <c r="D21" s="30">
        <v>3.0937499999999996E-2</v>
      </c>
      <c r="E21" s="31" t="s">
        <v>232</v>
      </c>
      <c r="F21" s="10">
        <f t="shared" si="0"/>
        <v>51.936999999999998</v>
      </c>
      <c r="G21" s="10" t="s">
        <v>831</v>
      </c>
    </row>
    <row r="22" spans="2:7" x14ac:dyDescent="0.15">
      <c r="B22" s="28" t="s">
        <v>381</v>
      </c>
      <c r="C22" s="29">
        <v>19</v>
      </c>
      <c r="D22" s="30">
        <v>3.2071759259259258E-2</v>
      </c>
      <c r="E22" s="31" t="s">
        <v>226</v>
      </c>
      <c r="F22" s="10">
        <f t="shared" si="0"/>
        <v>50.442</v>
      </c>
      <c r="G22" s="10" t="s">
        <v>831</v>
      </c>
    </row>
    <row r="23" spans="2:7" x14ac:dyDescent="0.15">
      <c r="B23" s="28" t="s">
        <v>40</v>
      </c>
      <c r="C23" s="29">
        <v>20</v>
      </c>
      <c r="D23" s="30">
        <v>3.2523148148148148E-2</v>
      </c>
      <c r="E23" s="31" t="s">
        <v>37</v>
      </c>
      <c r="F23" s="10">
        <f t="shared" si="0"/>
        <v>49.846999999999994</v>
      </c>
      <c r="G23" s="10" t="s">
        <v>831</v>
      </c>
    </row>
    <row r="24" spans="2:7" x14ac:dyDescent="0.15">
      <c r="B24" s="28" t="s">
        <v>397</v>
      </c>
      <c r="C24" s="29">
        <v>21</v>
      </c>
      <c r="D24" s="30">
        <v>3.6145833333333328E-2</v>
      </c>
      <c r="E24" s="31" t="s">
        <v>228</v>
      </c>
      <c r="F24" s="10">
        <f t="shared" si="0"/>
        <v>45.071999999999996</v>
      </c>
      <c r="G24" s="10" t="s">
        <v>831</v>
      </c>
    </row>
    <row r="25" spans="2:7" x14ac:dyDescent="0.15">
      <c r="B25" s="28" t="s">
        <v>47</v>
      </c>
      <c r="C25" s="29">
        <v>22</v>
      </c>
      <c r="D25" s="30">
        <v>3.7511574074074072E-2</v>
      </c>
      <c r="E25" s="31" t="s">
        <v>37</v>
      </c>
      <c r="F25" s="10">
        <f t="shared" si="0"/>
        <v>43.271999999999998</v>
      </c>
      <c r="G25" s="10" t="s">
        <v>831</v>
      </c>
    </row>
    <row r="26" spans="2:7" x14ac:dyDescent="0.15">
      <c r="B26" s="28" t="s">
        <v>402</v>
      </c>
      <c r="C26" s="29">
        <v>23</v>
      </c>
      <c r="D26" s="30">
        <v>4.1365740740740745E-2</v>
      </c>
      <c r="E26" s="31" t="s">
        <v>370</v>
      </c>
      <c r="F26" s="10">
        <f t="shared" si="0"/>
        <v>38.192</v>
      </c>
      <c r="G26" s="10" t="s">
        <v>831</v>
      </c>
    </row>
    <row r="27" spans="2:7" x14ac:dyDescent="0.15">
      <c r="B27" s="28" t="s">
        <v>316</v>
      </c>
      <c r="C27" s="29">
        <v>24</v>
      </c>
      <c r="D27" s="30">
        <v>4.297453703703704E-2</v>
      </c>
      <c r="E27" s="31" t="s">
        <v>292</v>
      </c>
      <c r="F27" s="10">
        <f t="shared" si="0"/>
        <v>36.071999999999996</v>
      </c>
      <c r="G27" s="10" t="s">
        <v>831</v>
      </c>
    </row>
    <row r="28" spans="2:7" ht="27" x14ac:dyDescent="0.15">
      <c r="B28" s="28" t="s">
        <v>325</v>
      </c>
      <c r="C28" s="29">
        <v>25</v>
      </c>
      <c r="D28" s="30">
        <v>4.3784722222222218E-2</v>
      </c>
      <c r="E28" s="31" t="s">
        <v>296</v>
      </c>
      <c r="F28" s="10">
        <f t="shared" si="0"/>
        <v>35.003999999999998</v>
      </c>
      <c r="G28" s="10" t="s">
        <v>831</v>
      </c>
    </row>
    <row r="29" spans="2:7" x14ac:dyDescent="0.15">
      <c r="B29" s="28" t="s">
        <v>1009</v>
      </c>
      <c r="C29" s="29">
        <v>26</v>
      </c>
      <c r="D29" s="30">
        <v>4.3993055555555556E-2</v>
      </c>
      <c r="E29" s="31" t="s">
        <v>292</v>
      </c>
      <c r="F29" s="10">
        <f t="shared" si="0"/>
        <v>34.728999999999999</v>
      </c>
      <c r="G29" s="10" t="s">
        <v>831</v>
      </c>
    </row>
    <row r="30" spans="2:7" x14ac:dyDescent="0.15">
      <c r="B30" s="28" t="s">
        <v>883</v>
      </c>
      <c r="C30" s="29">
        <v>27</v>
      </c>
      <c r="D30" s="30">
        <v>4.4583333333333336E-2</v>
      </c>
      <c r="E30" s="31" t="s">
        <v>879</v>
      </c>
      <c r="F30" s="10">
        <f t="shared" si="0"/>
        <v>33.951000000000001</v>
      </c>
      <c r="G30" s="10" t="s">
        <v>831</v>
      </c>
    </row>
    <row r="31" spans="2:7" x14ac:dyDescent="0.15">
      <c r="B31" s="28" t="s">
        <v>405</v>
      </c>
      <c r="C31" s="29">
        <v>28</v>
      </c>
      <c r="D31" s="30">
        <v>5.4305555555555551E-2</v>
      </c>
      <c r="E31" s="31" t="s">
        <v>371</v>
      </c>
      <c r="F31" s="10">
        <f t="shared" si="0"/>
        <v>21.136000000000003</v>
      </c>
      <c r="G31" s="10" t="s">
        <v>831</v>
      </c>
    </row>
    <row r="32" spans="2:7" x14ac:dyDescent="0.15">
      <c r="B32" s="28" t="s">
        <v>854</v>
      </c>
      <c r="C32" s="29"/>
      <c r="D32" s="31" t="s">
        <v>22</v>
      </c>
      <c r="E32" s="31" t="s">
        <v>371</v>
      </c>
      <c r="F32" s="10">
        <v>0</v>
      </c>
      <c r="G32" s="10" t="s">
        <v>831</v>
      </c>
    </row>
    <row r="33" spans="2:7" x14ac:dyDescent="0.15">
      <c r="B33" s="28" t="s">
        <v>266</v>
      </c>
      <c r="C33" s="29"/>
      <c r="D33" s="31" t="s">
        <v>22</v>
      </c>
      <c r="E33" s="31" t="s">
        <v>232</v>
      </c>
      <c r="F33" s="10">
        <v>0</v>
      </c>
      <c r="G33" s="10" t="s">
        <v>831</v>
      </c>
    </row>
    <row r="34" spans="2:7" x14ac:dyDescent="0.15">
      <c r="B34" s="28" t="s">
        <v>45</v>
      </c>
      <c r="C34" s="29">
        <v>1</v>
      </c>
      <c r="D34" s="30">
        <v>3.0810185185185187E-2</v>
      </c>
      <c r="E34" s="31" t="s">
        <v>37</v>
      </c>
      <c r="F34" s="10">
        <f t="shared" ref="F34:F52" si="1">ROUNDUP((VLOOKUP(G34,$K$5:$N$8,2,FALSE)-D34)*10/VLOOKUP(G34,$K$5:$N$8,3,FALSE)+50,3)</f>
        <v>62.966000000000001</v>
      </c>
      <c r="G34" s="10" t="s">
        <v>1044</v>
      </c>
    </row>
    <row r="35" spans="2:7" x14ac:dyDescent="0.15">
      <c r="B35" s="28" t="s">
        <v>1056</v>
      </c>
      <c r="C35" s="29">
        <v>2</v>
      </c>
      <c r="D35" s="30">
        <v>3.096064814814815E-2</v>
      </c>
      <c r="E35" s="31" t="s">
        <v>361</v>
      </c>
      <c r="F35" s="10">
        <f t="shared" si="1"/>
        <v>62.87</v>
      </c>
      <c r="G35" s="10" t="s">
        <v>1044</v>
      </c>
    </row>
    <row r="36" spans="2:7" x14ac:dyDescent="0.15">
      <c r="B36" s="28" t="s">
        <v>336</v>
      </c>
      <c r="C36" s="29">
        <v>3</v>
      </c>
      <c r="D36" s="30">
        <v>3.2719907407407406E-2</v>
      </c>
      <c r="E36" s="31" t="s">
        <v>303</v>
      </c>
      <c r="F36" s="10">
        <f t="shared" si="1"/>
        <v>61.744999999999997</v>
      </c>
      <c r="G36" s="10" t="s">
        <v>1043</v>
      </c>
    </row>
    <row r="37" spans="2:7" x14ac:dyDescent="0.15">
      <c r="B37" s="28" t="s">
        <v>811</v>
      </c>
      <c r="C37" s="29">
        <v>4</v>
      </c>
      <c r="D37" s="30">
        <v>3.3842592592592598E-2</v>
      </c>
      <c r="E37" s="31" t="s">
        <v>1283</v>
      </c>
      <c r="F37" s="10">
        <f t="shared" si="1"/>
        <v>61.027999999999999</v>
      </c>
      <c r="G37" s="10" t="s">
        <v>1043</v>
      </c>
    </row>
    <row r="38" spans="2:7" ht="27" x14ac:dyDescent="0.15">
      <c r="B38" s="28" t="s">
        <v>187</v>
      </c>
      <c r="C38" s="29">
        <v>5</v>
      </c>
      <c r="D38" s="30">
        <v>3.3865740740740738E-2</v>
      </c>
      <c r="E38" s="31" t="s">
        <v>1284</v>
      </c>
      <c r="F38" s="10">
        <f t="shared" si="1"/>
        <v>61.012999999999998</v>
      </c>
      <c r="G38" s="10" t="s">
        <v>1043</v>
      </c>
    </row>
    <row r="39" spans="2:7" x14ac:dyDescent="0.15">
      <c r="B39" s="28" t="s">
        <v>59</v>
      </c>
      <c r="C39" s="29">
        <v>6</v>
      </c>
      <c r="D39" s="30">
        <v>3.3981481481481481E-2</v>
      </c>
      <c r="E39" s="31" t="s">
        <v>38</v>
      </c>
      <c r="F39" s="10">
        <f t="shared" si="1"/>
        <v>60.939</v>
      </c>
      <c r="G39" s="10" t="s">
        <v>1043</v>
      </c>
    </row>
    <row r="40" spans="2:7" x14ac:dyDescent="0.15">
      <c r="B40" s="28" t="s">
        <v>50</v>
      </c>
      <c r="C40" s="29">
        <v>7</v>
      </c>
      <c r="D40" s="30">
        <v>3.4861111111111114E-2</v>
      </c>
      <c r="E40" s="31" t="s">
        <v>37</v>
      </c>
      <c r="F40" s="10">
        <f t="shared" si="1"/>
        <v>60.376999999999995</v>
      </c>
      <c r="G40" s="10" t="s">
        <v>1043</v>
      </c>
    </row>
    <row r="41" spans="2:7" x14ac:dyDescent="0.15">
      <c r="B41" s="28" t="s">
        <v>210</v>
      </c>
      <c r="C41" s="29">
        <v>8</v>
      </c>
      <c r="D41" s="30">
        <v>3.5960648148148151E-2</v>
      </c>
      <c r="E41" s="31" t="s">
        <v>450</v>
      </c>
      <c r="F41" s="10">
        <f t="shared" si="1"/>
        <v>59.673999999999999</v>
      </c>
      <c r="G41" s="10" t="s">
        <v>1043</v>
      </c>
    </row>
    <row r="42" spans="2:7" x14ac:dyDescent="0.15">
      <c r="B42" s="28" t="s">
        <v>625</v>
      </c>
      <c r="C42" s="29">
        <v>9</v>
      </c>
      <c r="D42" s="30">
        <v>3.6006944444444446E-2</v>
      </c>
      <c r="E42" s="31" t="s">
        <v>17</v>
      </c>
      <c r="F42" s="10">
        <f t="shared" si="1"/>
        <v>59.643999999999998</v>
      </c>
      <c r="G42" s="10" t="s">
        <v>1043</v>
      </c>
    </row>
    <row r="43" spans="2:7" x14ac:dyDescent="0.15">
      <c r="B43" s="28" t="s">
        <v>335</v>
      </c>
      <c r="C43" s="29">
        <v>10</v>
      </c>
      <c r="D43" s="30">
        <v>3.6469907407407402E-2</v>
      </c>
      <c r="E43" s="31" t="s">
        <v>239</v>
      </c>
      <c r="F43" s="10">
        <f t="shared" si="1"/>
        <v>59.347999999999999</v>
      </c>
      <c r="G43" s="10" t="s">
        <v>1043</v>
      </c>
    </row>
    <row r="44" spans="2:7" x14ac:dyDescent="0.15">
      <c r="B44" s="28" t="s">
        <v>1117</v>
      </c>
      <c r="C44" s="29">
        <v>11</v>
      </c>
      <c r="D44" s="30">
        <v>3.6770833333333336E-2</v>
      </c>
      <c r="E44" s="31" t="s">
        <v>232</v>
      </c>
      <c r="F44" s="10">
        <f t="shared" si="1"/>
        <v>59.155999999999999</v>
      </c>
      <c r="G44" s="10" t="s">
        <v>1043</v>
      </c>
    </row>
    <row r="45" spans="2:7" x14ac:dyDescent="0.15">
      <c r="B45" s="28" t="s">
        <v>629</v>
      </c>
      <c r="C45" s="29">
        <v>12</v>
      </c>
      <c r="D45" s="30">
        <v>3.695601851851852E-2</v>
      </c>
      <c r="E45" s="31" t="s">
        <v>292</v>
      </c>
      <c r="F45" s="10">
        <f t="shared" si="1"/>
        <v>59.036999999999999</v>
      </c>
      <c r="G45" s="10" t="s">
        <v>1043</v>
      </c>
    </row>
    <row r="46" spans="2:7" x14ac:dyDescent="0.15">
      <c r="B46" s="28" t="s">
        <v>1287</v>
      </c>
      <c r="C46" s="29">
        <v>13</v>
      </c>
      <c r="D46" s="30">
        <v>3.6990740740740741E-2</v>
      </c>
      <c r="E46" s="31" t="s">
        <v>1024</v>
      </c>
      <c r="F46" s="10">
        <f t="shared" si="1"/>
        <v>59.015000000000001</v>
      </c>
      <c r="G46" s="10" t="s">
        <v>1043</v>
      </c>
    </row>
    <row r="47" spans="2:7" ht="27" x14ac:dyDescent="0.15">
      <c r="B47" s="28" t="s">
        <v>349</v>
      </c>
      <c r="C47" s="29">
        <v>14</v>
      </c>
      <c r="D47" s="30">
        <v>3.7256944444444447E-2</v>
      </c>
      <c r="E47" s="31" t="s">
        <v>1167</v>
      </c>
      <c r="F47" s="10">
        <f t="shared" si="1"/>
        <v>58.844999999999999</v>
      </c>
      <c r="G47" s="10" t="s">
        <v>1043</v>
      </c>
    </row>
    <row r="48" spans="2:7" x14ac:dyDescent="0.15">
      <c r="B48" s="28" t="s">
        <v>332</v>
      </c>
      <c r="C48" s="29">
        <v>15</v>
      </c>
      <c r="D48" s="30">
        <v>3.829861111111111E-2</v>
      </c>
      <c r="E48" s="31" t="s">
        <v>293</v>
      </c>
      <c r="F48" s="10">
        <f t="shared" si="1"/>
        <v>58.178999999999995</v>
      </c>
      <c r="G48" s="10" t="s">
        <v>1043</v>
      </c>
    </row>
    <row r="49" spans="2:7" x14ac:dyDescent="0.15">
      <c r="B49" s="28" t="s">
        <v>119</v>
      </c>
      <c r="C49" s="29">
        <v>16</v>
      </c>
      <c r="D49" s="30">
        <v>3.8854166666666669E-2</v>
      </c>
      <c r="E49" s="31" t="s">
        <v>37</v>
      </c>
      <c r="F49" s="10">
        <f t="shared" si="1"/>
        <v>57.823999999999998</v>
      </c>
      <c r="G49" s="10" t="s">
        <v>1043</v>
      </c>
    </row>
    <row r="50" spans="2:7" x14ac:dyDescent="0.15">
      <c r="B50" s="28" t="s">
        <v>421</v>
      </c>
      <c r="C50" s="29">
        <v>17</v>
      </c>
      <c r="D50" s="30">
        <v>3.9305555555555559E-2</v>
      </c>
      <c r="E50" s="31" t="s">
        <v>999</v>
      </c>
      <c r="F50" s="10">
        <f t="shared" si="1"/>
        <v>57.534999999999997</v>
      </c>
      <c r="G50" s="10" t="s">
        <v>1043</v>
      </c>
    </row>
    <row r="51" spans="2:7" x14ac:dyDescent="0.15">
      <c r="B51" s="28" t="s">
        <v>1288</v>
      </c>
      <c r="C51" s="29">
        <v>18</v>
      </c>
      <c r="D51" s="30">
        <v>3.9351851851851853E-2</v>
      </c>
      <c r="E51" s="31" t="s">
        <v>235</v>
      </c>
      <c r="F51" s="10">
        <f t="shared" si="1"/>
        <v>57.506</v>
      </c>
      <c r="G51" s="10" t="s">
        <v>1043</v>
      </c>
    </row>
    <row r="52" spans="2:7" x14ac:dyDescent="0.15">
      <c r="B52" s="28" t="s">
        <v>774</v>
      </c>
      <c r="C52" s="29">
        <v>19</v>
      </c>
      <c r="D52" s="30">
        <v>3.9571759259259258E-2</v>
      </c>
      <c r="E52" s="31" t="s">
        <v>240</v>
      </c>
      <c r="F52" s="10">
        <f t="shared" si="1"/>
        <v>57.364999999999995</v>
      </c>
      <c r="G52" s="10" t="s">
        <v>1043</v>
      </c>
    </row>
    <row r="53" spans="2:7" x14ac:dyDescent="0.15">
      <c r="B53" s="28" t="s">
        <v>218</v>
      </c>
      <c r="C53" s="29">
        <v>20</v>
      </c>
      <c r="D53" s="30">
        <v>4.0300925925925928E-2</v>
      </c>
      <c r="E53" s="31" t="s">
        <v>240</v>
      </c>
      <c r="F53" s="10">
        <f t="shared" ref="F53:F58" si="2">ROUNDUP((VLOOKUP(G53,$K$5:$N$8,2,FALSE)-D53)*10/VLOOKUP(G53,$K$5:$N$8,3,FALSE)+50,3)</f>
        <v>56.899000000000001</v>
      </c>
      <c r="G53" s="10" t="s">
        <v>1043</v>
      </c>
    </row>
    <row r="54" spans="2:7" x14ac:dyDescent="0.15">
      <c r="B54" s="28" t="s">
        <v>507</v>
      </c>
      <c r="C54" s="29">
        <v>21</v>
      </c>
      <c r="D54" s="30">
        <v>4.0601851851851854E-2</v>
      </c>
      <c r="E54" s="31" t="s">
        <v>449</v>
      </c>
      <c r="F54" s="10">
        <f t="shared" si="2"/>
        <v>56.707000000000001</v>
      </c>
      <c r="G54" s="10" t="s">
        <v>1043</v>
      </c>
    </row>
    <row r="55" spans="2:7" x14ac:dyDescent="0.15">
      <c r="B55" s="28" t="s">
        <v>705</v>
      </c>
      <c r="C55" s="29">
        <v>22</v>
      </c>
      <c r="D55" s="30">
        <v>4.1006944444444443E-2</v>
      </c>
      <c r="E55" s="31" t="s">
        <v>240</v>
      </c>
      <c r="F55" s="10">
        <f t="shared" si="2"/>
        <v>56.448</v>
      </c>
      <c r="G55" s="10" t="s">
        <v>1043</v>
      </c>
    </row>
    <row r="56" spans="2:7" x14ac:dyDescent="0.15">
      <c r="B56" s="28" t="s">
        <v>694</v>
      </c>
      <c r="C56" s="29">
        <v>23</v>
      </c>
      <c r="D56" s="30">
        <v>4.1365740740740745E-2</v>
      </c>
      <c r="E56" s="31" t="s">
        <v>240</v>
      </c>
      <c r="F56" s="10">
        <f t="shared" si="2"/>
        <v>56.217999999999996</v>
      </c>
      <c r="G56" s="10" t="s">
        <v>1043</v>
      </c>
    </row>
    <row r="57" spans="2:7" x14ac:dyDescent="0.15">
      <c r="B57" s="28" t="s">
        <v>1289</v>
      </c>
      <c r="C57" s="29">
        <v>24</v>
      </c>
      <c r="D57" s="30">
        <v>4.1388888888888892E-2</v>
      </c>
      <c r="E57" s="31" t="s">
        <v>228</v>
      </c>
      <c r="F57" s="10">
        <f t="shared" si="2"/>
        <v>56.204000000000001</v>
      </c>
      <c r="G57" s="10" t="s">
        <v>1043</v>
      </c>
    </row>
    <row r="58" spans="2:7" x14ac:dyDescent="0.15">
      <c r="B58" s="28" t="s">
        <v>285</v>
      </c>
      <c r="C58" s="29">
        <v>25</v>
      </c>
      <c r="D58" s="30">
        <v>4.148148148148148E-2</v>
      </c>
      <c r="E58" s="31" t="s">
        <v>239</v>
      </c>
      <c r="F58" s="10">
        <f t="shared" si="2"/>
        <v>56.144999999999996</v>
      </c>
      <c r="G58" s="10" t="s">
        <v>1043</v>
      </c>
    </row>
    <row r="59" spans="2:7" x14ac:dyDescent="0.15">
      <c r="B59" s="28" t="s">
        <v>1128</v>
      </c>
      <c r="C59" s="29">
        <v>26</v>
      </c>
      <c r="D59" s="30">
        <v>4.1921296296296297E-2</v>
      </c>
      <c r="E59" s="31" t="s">
        <v>235</v>
      </c>
      <c r="F59" s="10">
        <f t="shared" ref="F59:F98" si="3">ROUNDUP((VLOOKUP(G59,$K$5:$N$8,2,FALSE)-D59)*10/VLOOKUP(G59,$K$5:$N$8,3,FALSE)+50,3)</f>
        <v>55.863</v>
      </c>
      <c r="G59" s="10" t="s">
        <v>1043</v>
      </c>
    </row>
    <row r="60" spans="2:7" x14ac:dyDescent="0.15">
      <c r="B60" s="28" t="s">
        <v>184</v>
      </c>
      <c r="C60" s="29">
        <v>27</v>
      </c>
      <c r="D60" s="30">
        <v>4.2476851851851849E-2</v>
      </c>
      <c r="E60" s="31" t="s">
        <v>450</v>
      </c>
      <c r="F60" s="10">
        <f t="shared" si="3"/>
        <v>55.507999999999996</v>
      </c>
      <c r="G60" s="10" t="s">
        <v>1043</v>
      </c>
    </row>
    <row r="61" spans="2:7" x14ac:dyDescent="0.15">
      <c r="B61" s="28" t="s">
        <v>55</v>
      </c>
      <c r="C61" s="29">
        <v>28</v>
      </c>
      <c r="D61" s="30">
        <v>4.2592592592592592E-2</v>
      </c>
      <c r="E61" s="31" t="s">
        <v>37</v>
      </c>
      <c r="F61" s="10">
        <f t="shared" si="3"/>
        <v>55.433999999999997</v>
      </c>
      <c r="G61" s="10" t="s">
        <v>1043</v>
      </c>
    </row>
    <row r="62" spans="2:7" x14ac:dyDescent="0.15">
      <c r="B62" s="28" t="s">
        <v>394</v>
      </c>
      <c r="C62" s="29">
        <v>29</v>
      </c>
      <c r="D62" s="30">
        <v>4.5405092592592594E-2</v>
      </c>
      <c r="E62" s="31" t="s">
        <v>292</v>
      </c>
      <c r="F62" s="10">
        <f t="shared" si="3"/>
        <v>53.635999999999996</v>
      </c>
      <c r="G62" s="10" t="s">
        <v>1043</v>
      </c>
    </row>
    <row r="63" spans="2:7" x14ac:dyDescent="0.15">
      <c r="B63" s="28" t="s">
        <v>943</v>
      </c>
      <c r="C63" s="29">
        <v>30</v>
      </c>
      <c r="D63" s="30">
        <v>4.5671296296296293E-2</v>
      </c>
      <c r="E63" s="31" t="s">
        <v>236</v>
      </c>
      <c r="F63" s="10">
        <f t="shared" si="3"/>
        <v>53.466000000000001</v>
      </c>
      <c r="G63" s="10" t="s">
        <v>1043</v>
      </c>
    </row>
    <row r="64" spans="2:7" x14ac:dyDescent="0.15">
      <c r="B64" s="28" t="s">
        <v>386</v>
      </c>
      <c r="C64" s="29">
        <v>31</v>
      </c>
      <c r="D64" s="30">
        <v>4.6643518518518522E-2</v>
      </c>
      <c r="E64" s="31" t="s">
        <v>235</v>
      </c>
      <c r="F64" s="10">
        <f t="shared" si="3"/>
        <v>52.844999999999999</v>
      </c>
      <c r="G64" s="10" t="s">
        <v>1043</v>
      </c>
    </row>
    <row r="65" spans="2:7" x14ac:dyDescent="0.15">
      <c r="B65" s="28" t="s">
        <v>532</v>
      </c>
      <c r="C65" s="29">
        <v>32</v>
      </c>
      <c r="D65" s="30">
        <v>4.7557870370370368E-2</v>
      </c>
      <c r="E65" s="31" t="s">
        <v>231</v>
      </c>
      <c r="F65" s="10">
        <f t="shared" si="3"/>
        <v>52.26</v>
      </c>
      <c r="G65" s="10" t="s">
        <v>1043</v>
      </c>
    </row>
    <row r="66" spans="2:7" x14ac:dyDescent="0.15">
      <c r="B66" s="28" t="s">
        <v>395</v>
      </c>
      <c r="C66" s="29">
        <v>33</v>
      </c>
      <c r="D66" s="30">
        <v>4.7916666666666663E-2</v>
      </c>
      <c r="E66" s="31" t="s">
        <v>6</v>
      </c>
      <c r="F66" s="10">
        <f t="shared" si="3"/>
        <v>52.030999999999999</v>
      </c>
      <c r="G66" s="10" t="s">
        <v>1043</v>
      </c>
    </row>
    <row r="67" spans="2:7" x14ac:dyDescent="0.15">
      <c r="B67" s="28" t="s">
        <v>466</v>
      </c>
      <c r="C67" s="29">
        <v>34</v>
      </c>
      <c r="D67" s="30">
        <v>4.8275462962962958E-2</v>
      </c>
      <c r="E67" s="31" t="s">
        <v>240</v>
      </c>
      <c r="F67" s="10">
        <f t="shared" si="3"/>
        <v>51.802</v>
      </c>
      <c r="G67" s="10" t="s">
        <v>1043</v>
      </c>
    </row>
    <row r="68" spans="2:7" x14ac:dyDescent="0.15">
      <c r="B68" s="28" t="s">
        <v>1035</v>
      </c>
      <c r="C68" s="29">
        <v>35</v>
      </c>
      <c r="D68" s="30">
        <v>4.8761574074074075E-2</v>
      </c>
      <c r="E68" s="31" t="s">
        <v>229</v>
      </c>
      <c r="F68" s="10">
        <f t="shared" si="3"/>
        <v>51.491</v>
      </c>
      <c r="G68" s="10" t="s">
        <v>1043</v>
      </c>
    </row>
    <row r="69" spans="2:7" x14ac:dyDescent="0.15">
      <c r="B69" s="28" t="s">
        <v>693</v>
      </c>
      <c r="C69" s="29">
        <v>36</v>
      </c>
      <c r="D69" s="30">
        <v>5.1446759259259262E-2</v>
      </c>
      <c r="E69" s="31"/>
      <c r="F69" s="10">
        <f t="shared" si="3"/>
        <v>49.774000000000001</v>
      </c>
      <c r="G69" s="10" t="s">
        <v>1043</v>
      </c>
    </row>
    <row r="70" spans="2:7" x14ac:dyDescent="0.15">
      <c r="B70" s="28" t="s">
        <v>595</v>
      </c>
      <c r="C70" s="29">
        <v>37</v>
      </c>
      <c r="D70" s="30">
        <v>5.1909722222222225E-2</v>
      </c>
      <c r="E70" s="31" t="s">
        <v>292</v>
      </c>
      <c r="F70" s="10">
        <f t="shared" si="3"/>
        <v>49.477999999999994</v>
      </c>
      <c r="G70" s="10" t="s">
        <v>1043</v>
      </c>
    </row>
    <row r="71" spans="2:7" x14ac:dyDescent="0.15">
      <c r="B71" s="28" t="s">
        <v>627</v>
      </c>
      <c r="C71" s="29">
        <v>38</v>
      </c>
      <c r="D71" s="30">
        <v>5.1956018518518519E-2</v>
      </c>
      <c r="E71" s="31" t="s">
        <v>240</v>
      </c>
      <c r="F71" s="10">
        <f t="shared" si="3"/>
        <v>49.448999999999998</v>
      </c>
      <c r="G71" s="10" t="s">
        <v>1043</v>
      </c>
    </row>
    <row r="72" spans="2:7" x14ac:dyDescent="0.15">
      <c r="B72" s="28" t="s">
        <v>764</v>
      </c>
      <c r="C72" s="29">
        <v>39</v>
      </c>
      <c r="D72" s="30">
        <v>5.2465277777777784E-2</v>
      </c>
      <c r="E72" s="31" t="s">
        <v>616</v>
      </c>
      <c r="F72" s="10">
        <f t="shared" si="3"/>
        <v>49.122999999999998</v>
      </c>
      <c r="G72" s="10" t="s">
        <v>1043</v>
      </c>
    </row>
    <row r="73" spans="2:7" x14ac:dyDescent="0.15">
      <c r="B73" s="28" t="s">
        <v>337</v>
      </c>
      <c r="C73" s="29">
        <v>40</v>
      </c>
      <c r="D73" s="30">
        <v>5.3275462962962962E-2</v>
      </c>
      <c r="E73" s="31" t="s">
        <v>305</v>
      </c>
      <c r="F73" s="10">
        <f t="shared" si="3"/>
        <v>48.604999999999997</v>
      </c>
      <c r="G73" s="10" t="s">
        <v>1043</v>
      </c>
    </row>
    <row r="74" spans="2:7" x14ac:dyDescent="0.15">
      <c r="B74" s="28" t="s">
        <v>1058</v>
      </c>
      <c r="C74" s="29">
        <v>41</v>
      </c>
      <c r="D74" s="30">
        <v>5.3622685185185183E-2</v>
      </c>
      <c r="E74" s="31" t="s">
        <v>1048</v>
      </c>
      <c r="F74" s="10">
        <f t="shared" si="3"/>
        <v>48.382999999999996</v>
      </c>
      <c r="G74" s="10" t="s">
        <v>1043</v>
      </c>
    </row>
    <row r="75" spans="2:7" x14ac:dyDescent="0.15">
      <c r="B75" s="28" t="s">
        <v>499</v>
      </c>
      <c r="C75" s="29">
        <v>42</v>
      </c>
      <c r="D75" s="30">
        <v>5.3842592592592588E-2</v>
      </c>
      <c r="E75" s="31" t="s">
        <v>228</v>
      </c>
      <c r="F75" s="10">
        <f t="shared" si="3"/>
        <v>48.242999999999995</v>
      </c>
      <c r="G75" s="10" t="s">
        <v>1043</v>
      </c>
    </row>
    <row r="76" spans="2:7" x14ac:dyDescent="0.15">
      <c r="B76" s="28" t="s">
        <v>586</v>
      </c>
      <c r="C76" s="29">
        <v>43</v>
      </c>
      <c r="D76" s="30">
        <v>5.4328703703703705E-2</v>
      </c>
      <c r="E76" s="31" t="s">
        <v>240</v>
      </c>
      <c r="F76" s="10">
        <f t="shared" si="3"/>
        <v>47.931999999999995</v>
      </c>
      <c r="G76" s="10" t="s">
        <v>1043</v>
      </c>
    </row>
    <row r="77" spans="2:7" x14ac:dyDescent="0.15">
      <c r="B77" s="28" t="s">
        <v>564</v>
      </c>
      <c r="C77" s="29">
        <v>44</v>
      </c>
      <c r="D77" s="30">
        <v>5.4814814814814816E-2</v>
      </c>
      <c r="E77" s="31" t="s">
        <v>292</v>
      </c>
      <c r="F77" s="10">
        <f t="shared" si="3"/>
        <v>47.620999999999995</v>
      </c>
      <c r="G77" s="10" t="s">
        <v>1043</v>
      </c>
    </row>
    <row r="78" spans="2:7" x14ac:dyDescent="0.15">
      <c r="B78" s="28" t="s">
        <v>649</v>
      </c>
      <c r="C78" s="29">
        <v>45</v>
      </c>
      <c r="D78" s="30">
        <v>5.5868055555555553E-2</v>
      </c>
      <c r="E78" s="31" t="s">
        <v>292</v>
      </c>
      <c r="F78" s="10">
        <f t="shared" si="3"/>
        <v>46.948</v>
      </c>
      <c r="G78" s="10" t="s">
        <v>1043</v>
      </c>
    </row>
    <row r="79" spans="2:7" x14ac:dyDescent="0.15">
      <c r="B79" s="28" t="s">
        <v>645</v>
      </c>
      <c r="C79" s="29">
        <v>46</v>
      </c>
      <c r="D79" s="30">
        <v>5.6435185185185179E-2</v>
      </c>
      <c r="E79" s="31" t="s">
        <v>240</v>
      </c>
      <c r="F79" s="10">
        <f t="shared" si="3"/>
        <v>46.585999999999999</v>
      </c>
      <c r="G79" s="10" t="s">
        <v>1043</v>
      </c>
    </row>
    <row r="80" spans="2:7" x14ac:dyDescent="0.15">
      <c r="B80" s="28" t="s">
        <v>127</v>
      </c>
      <c r="C80" s="29">
        <v>47</v>
      </c>
      <c r="D80" s="30">
        <v>5.6666666666666671E-2</v>
      </c>
      <c r="E80" s="31" t="s">
        <v>37</v>
      </c>
      <c r="F80" s="10">
        <f t="shared" si="3"/>
        <v>46.437999999999995</v>
      </c>
      <c r="G80" s="10" t="s">
        <v>1043</v>
      </c>
    </row>
    <row r="81" spans="2:7" x14ac:dyDescent="0.15">
      <c r="B81" s="28" t="s">
        <v>71</v>
      </c>
      <c r="C81" s="29">
        <v>48</v>
      </c>
      <c r="D81" s="30">
        <v>5.7488425925925929E-2</v>
      </c>
      <c r="E81" s="31" t="s">
        <v>37</v>
      </c>
      <c r="F81" s="10">
        <f t="shared" si="3"/>
        <v>45.911999999999999</v>
      </c>
      <c r="G81" s="10" t="s">
        <v>1043</v>
      </c>
    </row>
    <row r="82" spans="2:7" x14ac:dyDescent="0.15">
      <c r="B82" s="28" t="s">
        <v>470</v>
      </c>
      <c r="C82" s="29">
        <v>49</v>
      </c>
      <c r="D82" s="30">
        <v>5.8310185185185187E-2</v>
      </c>
      <c r="E82" s="31" t="s">
        <v>228</v>
      </c>
      <c r="F82" s="10">
        <f t="shared" si="3"/>
        <v>45.387</v>
      </c>
      <c r="G82" s="10" t="s">
        <v>1043</v>
      </c>
    </row>
    <row r="83" spans="2:7" x14ac:dyDescent="0.15">
      <c r="B83" s="28" t="s">
        <v>583</v>
      </c>
      <c r="C83" s="29">
        <v>50</v>
      </c>
      <c r="D83" s="30">
        <v>5.9432870370370372E-2</v>
      </c>
      <c r="E83" s="31" t="s">
        <v>521</v>
      </c>
      <c r="F83" s="10">
        <f t="shared" si="3"/>
        <v>44.668999999999997</v>
      </c>
      <c r="G83" s="10" t="s">
        <v>1043</v>
      </c>
    </row>
    <row r="84" spans="2:7" x14ac:dyDescent="0.15">
      <c r="B84" s="28" t="s">
        <v>1210</v>
      </c>
      <c r="C84" s="29">
        <v>51</v>
      </c>
      <c r="D84" s="30">
        <v>6.2280092592592595E-2</v>
      </c>
      <c r="E84" s="31" t="s">
        <v>1024</v>
      </c>
      <c r="F84" s="10">
        <f t="shared" si="3"/>
        <v>42.848999999999997</v>
      </c>
      <c r="G84" s="10" t="s">
        <v>1043</v>
      </c>
    </row>
    <row r="85" spans="2:7" x14ac:dyDescent="0.15">
      <c r="B85" s="28" t="s">
        <v>669</v>
      </c>
      <c r="C85" s="29">
        <v>52</v>
      </c>
      <c r="D85" s="30">
        <v>6.4166666666666664E-2</v>
      </c>
      <c r="E85" s="31" t="s">
        <v>292</v>
      </c>
      <c r="F85" s="10">
        <f t="shared" si="3"/>
        <v>41.643000000000001</v>
      </c>
      <c r="G85" s="10" t="s">
        <v>1043</v>
      </c>
    </row>
    <row r="86" spans="2:7" x14ac:dyDescent="0.15">
      <c r="B86" s="28" t="s">
        <v>731</v>
      </c>
      <c r="C86" s="29">
        <v>53</v>
      </c>
      <c r="D86" s="30">
        <v>6.4421296296296296E-2</v>
      </c>
      <c r="E86" s="31" t="s">
        <v>240</v>
      </c>
      <c r="F86" s="10">
        <f t="shared" si="3"/>
        <v>41.480999999999995</v>
      </c>
      <c r="G86" s="10" t="s">
        <v>1043</v>
      </c>
    </row>
    <row r="87" spans="2:7" x14ac:dyDescent="0.15">
      <c r="B87" s="28" t="s">
        <v>1290</v>
      </c>
      <c r="C87" s="29">
        <v>54</v>
      </c>
      <c r="D87" s="30">
        <v>6.5555555555555547E-2</v>
      </c>
      <c r="E87" s="31" t="s">
        <v>235</v>
      </c>
      <c r="F87" s="10">
        <f t="shared" si="3"/>
        <v>40.754999999999995</v>
      </c>
      <c r="G87" s="10" t="s">
        <v>1043</v>
      </c>
    </row>
    <row r="88" spans="2:7" x14ac:dyDescent="0.15">
      <c r="B88" s="28" t="s">
        <v>124</v>
      </c>
      <c r="C88" s="29">
        <v>55</v>
      </c>
      <c r="D88" s="30">
        <v>6.6018518518518518E-2</v>
      </c>
      <c r="E88" s="31" t="s">
        <v>37</v>
      </c>
      <c r="F88" s="10">
        <f t="shared" si="3"/>
        <v>40.46</v>
      </c>
      <c r="G88" s="10" t="s">
        <v>1043</v>
      </c>
    </row>
    <row r="89" spans="2:7" x14ac:dyDescent="0.15">
      <c r="B89" s="28" t="s">
        <v>48</v>
      </c>
      <c r="C89" s="29">
        <v>56</v>
      </c>
      <c r="D89" s="30">
        <v>6.6469907407407408E-2</v>
      </c>
      <c r="E89" s="31" t="s">
        <v>38</v>
      </c>
      <c r="F89" s="10">
        <f t="shared" si="3"/>
        <v>40.170999999999999</v>
      </c>
      <c r="G89" s="10" t="s">
        <v>1043</v>
      </c>
    </row>
    <row r="90" spans="2:7" x14ac:dyDescent="0.15">
      <c r="B90" s="28" t="s">
        <v>596</v>
      </c>
      <c r="C90" s="29">
        <v>57</v>
      </c>
      <c r="D90" s="30">
        <v>6.8020833333333336E-2</v>
      </c>
      <c r="E90" s="31" t="s">
        <v>521</v>
      </c>
      <c r="F90" s="10">
        <f t="shared" si="3"/>
        <v>39.18</v>
      </c>
      <c r="G90" s="10" t="s">
        <v>1043</v>
      </c>
    </row>
    <row r="91" spans="2:7" x14ac:dyDescent="0.15">
      <c r="B91" s="28" t="s">
        <v>584</v>
      </c>
      <c r="C91" s="29">
        <v>58</v>
      </c>
      <c r="D91" s="30">
        <v>6.8402777777777771E-2</v>
      </c>
      <c r="E91" s="31" t="s">
        <v>304</v>
      </c>
      <c r="F91" s="10">
        <f t="shared" si="3"/>
        <v>38.934999999999995</v>
      </c>
      <c r="G91" s="10" t="s">
        <v>1043</v>
      </c>
    </row>
    <row r="92" spans="2:7" x14ac:dyDescent="0.15">
      <c r="B92" s="28" t="s">
        <v>674</v>
      </c>
      <c r="C92" s="29">
        <v>59</v>
      </c>
      <c r="D92" s="30">
        <v>6.9097222222222213E-2</v>
      </c>
      <c r="E92" s="31" t="s">
        <v>368</v>
      </c>
      <c r="F92" s="10">
        <f t="shared" si="3"/>
        <v>38.491</v>
      </c>
      <c r="G92" s="10" t="s">
        <v>1043</v>
      </c>
    </row>
    <row r="93" spans="2:7" x14ac:dyDescent="0.15">
      <c r="B93" s="28" t="s">
        <v>91</v>
      </c>
      <c r="C93" s="29">
        <v>60</v>
      </c>
      <c r="D93" s="30">
        <v>7.4872685185185181E-2</v>
      </c>
      <c r="E93" s="31" t="s">
        <v>1285</v>
      </c>
      <c r="F93" s="10">
        <f t="shared" si="3"/>
        <v>34.799999999999997</v>
      </c>
      <c r="G93" s="10" t="s">
        <v>1043</v>
      </c>
    </row>
    <row r="94" spans="2:7" x14ac:dyDescent="0.15">
      <c r="B94" s="28" t="s">
        <v>90</v>
      </c>
      <c r="C94" s="29">
        <v>61</v>
      </c>
      <c r="D94" s="30">
        <v>7.8495370370370368E-2</v>
      </c>
      <c r="E94" s="31" t="s">
        <v>38</v>
      </c>
      <c r="F94" s="10">
        <f t="shared" si="3"/>
        <v>32.483999999999995</v>
      </c>
      <c r="G94" s="10" t="s">
        <v>1043</v>
      </c>
    </row>
    <row r="95" spans="2:7" x14ac:dyDescent="0.15">
      <c r="B95" s="28" t="s">
        <v>665</v>
      </c>
      <c r="C95" s="29">
        <v>62</v>
      </c>
      <c r="D95" s="30">
        <v>8.1006944444444437E-2</v>
      </c>
      <c r="E95" s="31" t="s">
        <v>236</v>
      </c>
      <c r="F95" s="10">
        <f t="shared" si="3"/>
        <v>30.878</v>
      </c>
      <c r="G95" s="10" t="s">
        <v>1043</v>
      </c>
    </row>
    <row r="96" spans="2:7" x14ac:dyDescent="0.15">
      <c r="B96" s="28" t="s">
        <v>739</v>
      </c>
      <c r="C96" s="29">
        <v>63</v>
      </c>
      <c r="D96" s="30">
        <v>8.9016203703703708E-2</v>
      </c>
      <c r="E96" s="31" t="s">
        <v>616</v>
      </c>
      <c r="F96" s="10">
        <f t="shared" si="3"/>
        <v>25.759</v>
      </c>
      <c r="G96" s="10" t="s">
        <v>1043</v>
      </c>
    </row>
    <row r="97" spans="2:7" x14ac:dyDescent="0.15">
      <c r="B97" s="28" t="s">
        <v>485</v>
      </c>
      <c r="C97" s="29">
        <v>64</v>
      </c>
      <c r="D97" s="30">
        <v>8.9166666666666672E-2</v>
      </c>
      <c r="E97" s="31" t="s">
        <v>1172</v>
      </c>
      <c r="F97" s="10">
        <f t="shared" si="3"/>
        <v>25.662000000000003</v>
      </c>
      <c r="G97" s="10" t="s">
        <v>1043</v>
      </c>
    </row>
    <row r="98" spans="2:7" x14ac:dyDescent="0.15">
      <c r="B98" s="28" t="s">
        <v>676</v>
      </c>
      <c r="C98" s="29">
        <v>65</v>
      </c>
      <c r="D98" s="30">
        <v>0.1059837962962963</v>
      </c>
      <c r="E98" s="31" t="s">
        <v>368</v>
      </c>
      <c r="F98" s="10">
        <f t="shared" si="3"/>
        <v>14.911999999999999</v>
      </c>
      <c r="G98" s="10" t="s">
        <v>1043</v>
      </c>
    </row>
    <row r="99" spans="2:7" x14ac:dyDescent="0.15">
      <c r="B99" s="28" t="s">
        <v>56</v>
      </c>
      <c r="C99" s="29"/>
      <c r="D99" s="31" t="s">
        <v>22</v>
      </c>
      <c r="E99" s="31" t="s">
        <v>37</v>
      </c>
      <c r="F99" s="10">
        <v>0</v>
      </c>
      <c r="G99" s="10" t="s">
        <v>1043</v>
      </c>
    </row>
    <row r="100" spans="2:7" x14ac:dyDescent="0.15">
      <c r="B100" s="28" t="s">
        <v>1291</v>
      </c>
      <c r="C100" s="29"/>
      <c r="D100" s="31" t="s">
        <v>22</v>
      </c>
      <c r="E100" s="31" t="s">
        <v>616</v>
      </c>
      <c r="F100" s="10">
        <v>0</v>
      </c>
      <c r="G100" s="10" t="s">
        <v>1043</v>
      </c>
    </row>
    <row r="101" spans="2:7" x14ac:dyDescent="0.15">
      <c r="B101" s="28" t="s">
        <v>1038</v>
      </c>
      <c r="C101" s="29"/>
      <c r="D101" s="31" t="s">
        <v>22</v>
      </c>
      <c r="E101" s="31" t="s">
        <v>295</v>
      </c>
      <c r="F101" s="10">
        <v>0</v>
      </c>
      <c r="G101" s="10" t="s">
        <v>1043</v>
      </c>
    </row>
    <row r="102" spans="2:7" x14ac:dyDescent="0.15">
      <c r="B102" s="28" t="s">
        <v>411</v>
      </c>
      <c r="C102" s="29"/>
      <c r="D102" s="31" t="s">
        <v>22</v>
      </c>
      <c r="E102" s="31" t="s">
        <v>38</v>
      </c>
      <c r="F102" s="10">
        <v>0</v>
      </c>
      <c r="G102" s="10" t="s">
        <v>1043</v>
      </c>
    </row>
    <row r="103" spans="2:7" ht="40.5" x14ac:dyDescent="0.15">
      <c r="B103" s="28" t="s">
        <v>814</v>
      </c>
      <c r="C103" s="29"/>
      <c r="D103" s="31" t="s">
        <v>22</v>
      </c>
      <c r="E103" s="31" t="s">
        <v>1286</v>
      </c>
      <c r="F103" s="10">
        <v>0</v>
      </c>
      <c r="G103" s="10" t="s">
        <v>1043</v>
      </c>
    </row>
    <row r="104" spans="2:7" x14ac:dyDescent="0.15">
      <c r="B104" s="28" t="s">
        <v>57</v>
      </c>
      <c r="C104" s="29"/>
      <c r="D104" s="31" t="s">
        <v>22</v>
      </c>
      <c r="E104" s="31" t="s">
        <v>38</v>
      </c>
      <c r="F104" s="10">
        <v>0</v>
      </c>
      <c r="G104" s="10" t="s">
        <v>1043</v>
      </c>
    </row>
    <row r="105" spans="2:7" x14ac:dyDescent="0.15">
      <c r="B105" s="28" t="s">
        <v>46</v>
      </c>
      <c r="C105" s="29"/>
      <c r="D105" s="31" t="s">
        <v>22</v>
      </c>
      <c r="E105" s="31" t="s">
        <v>37</v>
      </c>
      <c r="F105" s="10">
        <v>0</v>
      </c>
      <c r="G105" s="10" t="s">
        <v>1043</v>
      </c>
    </row>
    <row r="106" spans="2:7" x14ac:dyDescent="0.15">
      <c r="B106" s="28" t="s">
        <v>54</v>
      </c>
      <c r="C106" s="29"/>
      <c r="D106" s="31" t="s">
        <v>22</v>
      </c>
      <c r="E106" s="31" t="s">
        <v>37</v>
      </c>
      <c r="F106" s="10">
        <v>0</v>
      </c>
      <c r="G106" s="10" t="s">
        <v>1043</v>
      </c>
    </row>
    <row r="107" spans="2:7" x14ac:dyDescent="0.15">
      <c r="B107" s="28" t="s">
        <v>61</v>
      </c>
      <c r="C107" s="29"/>
      <c r="D107" s="31" t="s">
        <v>22</v>
      </c>
      <c r="E107" s="31" t="s">
        <v>38</v>
      </c>
      <c r="F107" s="10">
        <v>0</v>
      </c>
      <c r="G107" s="10" t="s">
        <v>1043</v>
      </c>
    </row>
    <row r="108" spans="2:7" x14ac:dyDescent="0.15">
      <c r="B108" s="28" t="s">
        <v>517</v>
      </c>
      <c r="C108" s="29"/>
      <c r="D108" s="31" t="s">
        <v>22</v>
      </c>
      <c r="E108" s="31"/>
      <c r="F108" s="10">
        <v>0</v>
      </c>
      <c r="G108" s="10" t="s">
        <v>1043</v>
      </c>
    </row>
    <row r="109" spans="2:7" x14ac:dyDescent="0.15">
      <c r="B109" s="28" t="s">
        <v>156</v>
      </c>
      <c r="C109" s="29"/>
      <c r="D109" s="31" t="s">
        <v>22</v>
      </c>
      <c r="E109" s="31" t="s">
        <v>304</v>
      </c>
      <c r="F109" s="10">
        <v>0</v>
      </c>
      <c r="G109" s="10" t="s">
        <v>1043</v>
      </c>
    </row>
    <row r="110" spans="2:7" x14ac:dyDescent="0.15">
      <c r="B110" s="28" t="s">
        <v>673</v>
      </c>
      <c r="C110" s="29"/>
      <c r="D110" s="31" t="s">
        <v>22</v>
      </c>
      <c r="E110" s="31" t="s">
        <v>292</v>
      </c>
      <c r="F110" s="10">
        <v>0</v>
      </c>
      <c r="G110" s="10" t="s">
        <v>1043</v>
      </c>
    </row>
    <row r="111" spans="2:7" x14ac:dyDescent="0.15">
      <c r="B111" s="28" t="s">
        <v>742</v>
      </c>
      <c r="C111" s="29"/>
      <c r="D111" s="31" t="s">
        <v>22</v>
      </c>
      <c r="E111" s="31" t="s">
        <v>240</v>
      </c>
      <c r="F111" s="10">
        <v>0</v>
      </c>
      <c r="G111" s="10" t="s">
        <v>1043</v>
      </c>
    </row>
    <row r="112" spans="2:7" x14ac:dyDescent="0.15">
      <c r="B112" s="28" t="s">
        <v>794</v>
      </c>
      <c r="C112" s="29"/>
      <c r="D112" s="31" t="s">
        <v>22</v>
      </c>
      <c r="E112" s="31" t="s">
        <v>521</v>
      </c>
      <c r="F112" s="10">
        <v>0</v>
      </c>
      <c r="G112" s="10" t="s">
        <v>1043</v>
      </c>
    </row>
    <row r="113" spans="2:7" x14ac:dyDescent="0.15">
      <c r="B113" s="28" t="s">
        <v>631</v>
      </c>
      <c r="C113" s="29"/>
      <c r="D113" s="31" t="s">
        <v>22</v>
      </c>
      <c r="E113" s="31" t="s">
        <v>292</v>
      </c>
      <c r="F113" s="10">
        <v>0</v>
      </c>
      <c r="G113" s="10" t="s">
        <v>1043</v>
      </c>
    </row>
    <row r="114" spans="2:7" x14ac:dyDescent="0.15">
      <c r="B114" s="28" t="s">
        <v>62</v>
      </c>
      <c r="C114" s="29"/>
      <c r="D114" s="31" t="s">
        <v>22</v>
      </c>
      <c r="E114" s="31" t="s">
        <v>37</v>
      </c>
      <c r="F114" s="10">
        <v>0</v>
      </c>
      <c r="G114" s="10" t="s">
        <v>1043</v>
      </c>
    </row>
    <row r="115" spans="2:7" x14ac:dyDescent="0.15">
      <c r="B115" s="28" t="s">
        <v>403</v>
      </c>
      <c r="C115" s="29"/>
      <c r="D115" s="31" t="s">
        <v>22</v>
      </c>
      <c r="E115" s="31" t="s">
        <v>228</v>
      </c>
      <c r="F115" s="10">
        <v>0</v>
      </c>
      <c r="G115" s="10" t="s">
        <v>1043</v>
      </c>
    </row>
    <row r="116" spans="2:7" x14ac:dyDescent="0.15">
      <c r="B116" s="28" t="s">
        <v>1292</v>
      </c>
      <c r="C116" s="29"/>
      <c r="D116" s="31" t="s">
        <v>22</v>
      </c>
      <c r="E116" s="31" t="s">
        <v>295</v>
      </c>
      <c r="F116" s="10">
        <v>0</v>
      </c>
      <c r="G116" s="10" t="s">
        <v>1043</v>
      </c>
    </row>
    <row r="117" spans="2:7" x14ac:dyDescent="0.15">
      <c r="B117" s="28" t="s">
        <v>1293</v>
      </c>
      <c r="C117" s="29"/>
      <c r="D117" s="31" t="s">
        <v>22</v>
      </c>
      <c r="E117" s="31" t="s">
        <v>240</v>
      </c>
      <c r="F117" s="10">
        <v>0</v>
      </c>
      <c r="G117" s="10" t="s">
        <v>1043</v>
      </c>
    </row>
    <row r="118" spans="2:7" x14ac:dyDescent="0.15">
      <c r="B118" s="28" t="s">
        <v>289</v>
      </c>
      <c r="C118" s="29">
        <v>1</v>
      </c>
      <c r="D118" s="30">
        <v>1.7407407407407406E-2</v>
      </c>
      <c r="E118" s="31" t="s">
        <v>273</v>
      </c>
      <c r="F118" s="10">
        <f>ROUNDUP((VLOOKUP(G118,$K$5:$N$8,2,FALSE)-D118)*10/VLOOKUP(G118,$K$5:$N$8,3,FALSE)+50,3)</f>
        <v>67.707000000000008</v>
      </c>
      <c r="G118" s="10" t="s">
        <v>430</v>
      </c>
    </row>
    <row r="119" spans="2:7" x14ac:dyDescent="0.15">
      <c r="B119" s="28" t="s">
        <v>281</v>
      </c>
      <c r="C119" s="29">
        <v>2</v>
      </c>
      <c r="D119" s="30">
        <v>2.1168981481481483E-2</v>
      </c>
      <c r="E119" s="31" t="s">
        <v>229</v>
      </c>
      <c r="F119" s="10">
        <f>ROUNDUP((VLOOKUP(G119,$K$5:$N$8,2,FALSE)-D119)*10/VLOOKUP(G119,$K$5:$N$8,3,FALSE)+50,3)</f>
        <v>65.283000000000001</v>
      </c>
      <c r="G119" s="10" t="s">
        <v>430</v>
      </c>
    </row>
    <row r="120" spans="2:7" x14ac:dyDescent="0.15">
      <c r="B120" s="28" t="s">
        <v>290</v>
      </c>
      <c r="C120" s="29">
        <v>3</v>
      </c>
      <c r="D120" s="30">
        <v>2.5520833333333336E-2</v>
      </c>
      <c r="E120" s="31" t="s">
        <v>273</v>
      </c>
      <c r="F120" s="10">
        <f t="shared" ref="F120:F126" si="4">ROUNDUP((VLOOKUP(G120,$K$5:$N$8,2,FALSE)-D120)*10/VLOOKUP(G120,$K$5:$N$8,3,FALSE)+50,3)</f>
        <v>62.477999999999994</v>
      </c>
      <c r="G120" s="10" t="s">
        <v>828</v>
      </c>
    </row>
    <row r="121" spans="2:7" x14ac:dyDescent="0.15">
      <c r="B121" s="28" t="s">
        <v>123</v>
      </c>
      <c r="C121" s="29">
        <v>4</v>
      </c>
      <c r="D121" s="30">
        <v>2.7268518518518515E-2</v>
      </c>
      <c r="E121" s="31" t="s">
        <v>37</v>
      </c>
      <c r="F121" s="10">
        <f t="shared" si="4"/>
        <v>61.351999999999997</v>
      </c>
      <c r="G121" s="10" t="s">
        <v>828</v>
      </c>
    </row>
    <row r="122" spans="2:7" x14ac:dyDescent="0.15">
      <c r="B122" s="28" t="s">
        <v>1213</v>
      </c>
      <c r="C122" s="29">
        <v>5</v>
      </c>
      <c r="D122" s="30">
        <v>2.7372685185185184E-2</v>
      </c>
      <c r="E122" s="31" t="s">
        <v>450</v>
      </c>
      <c r="F122" s="10">
        <f t="shared" si="4"/>
        <v>61.283999999999999</v>
      </c>
      <c r="G122" s="10" t="s">
        <v>828</v>
      </c>
    </row>
    <row r="123" spans="2:7" x14ac:dyDescent="0.15">
      <c r="B123" s="28" t="s">
        <v>1060</v>
      </c>
      <c r="C123" s="29">
        <v>6</v>
      </c>
      <c r="D123" s="30">
        <v>2.9791666666666664E-2</v>
      </c>
      <c r="E123" s="31" t="s">
        <v>38</v>
      </c>
      <c r="F123" s="10">
        <f t="shared" si="4"/>
        <v>59.724999999999994</v>
      </c>
      <c r="G123" s="10" t="s">
        <v>828</v>
      </c>
    </row>
    <row r="124" spans="2:7" x14ac:dyDescent="0.15">
      <c r="B124" s="28" t="s">
        <v>818</v>
      </c>
      <c r="C124" s="29">
        <v>7</v>
      </c>
      <c r="D124" s="30">
        <v>3.1712962962962964E-2</v>
      </c>
      <c r="E124" s="31" t="s">
        <v>450</v>
      </c>
      <c r="F124" s="10">
        <f t="shared" si="4"/>
        <v>58.486999999999995</v>
      </c>
      <c r="G124" s="10" t="s">
        <v>828</v>
      </c>
    </row>
    <row r="125" spans="2:7" x14ac:dyDescent="0.15">
      <c r="B125" s="28" t="s">
        <v>515</v>
      </c>
      <c r="C125" s="29">
        <v>8</v>
      </c>
      <c r="D125" s="30">
        <v>3.1898148148148148E-2</v>
      </c>
      <c r="E125" s="31" t="s">
        <v>368</v>
      </c>
      <c r="F125" s="10">
        <f t="shared" si="4"/>
        <v>58.367999999999995</v>
      </c>
      <c r="G125" s="10" t="s">
        <v>828</v>
      </c>
    </row>
    <row r="126" spans="2:7" x14ac:dyDescent="0.15">
      <c r="B126" s="28" t="s">
        <v>1216</v>
      </c>
      <c r="C126" s="29">
        <v>9</v>
      </c>
      <c r="D126" s="30">
        <v>3.4513888888888893E-2</v>
      </c>
      <c r="E126" s="31" t="s">
        <v>450</v>
      </c>
      <c r="F126" s="10">
        <f t="shared" si="4"/>
        <v>56.681999999999995</v>
      </c>
      <c r="G126" s="10" t="s">
        <v>828</v>
      </c>
    </row>
    <row r="127" spans="2:7" x14ac:dyDescent="0.15">
      <c r="B127" s="28" t="s">
        <v>817</v>
      </c>
      <c r="C127" s="29">
        <v>10</v>
      </c>
      <c r="D127" s="30">
        <v>3.6736111111111108E-2</v>
      </c>
      <c r="E127" s="31" t="s">
        <v>450</v>
      </c>
      <c r="F127" s="10">
        <f t="shared" ref="F127:F147" si="5">ROUNDUP((VLOOKUP(G127,$K$5:$N$8,2,FALSE)-D127)*10/VLOOKUP(G127,$K$5:$N$8,3,FALSE)+50,3)</f>
        <v>55.248999999999995</v>
      </c>
      <c r="G127" s="10" t="s">
        <v>828</v>
      </c>
    </row>
    <row r="128" spans="2:7" x14ac:dyDescent="0.15">
      <c r="B128" s="28" t="s">
        <v>96</v>
      </c>
      <c r="C128" s="29">
        <v>11</v>
      </c>
      <c r="D128" s="30">
        <v>3.7569444444444447E-2</v>
      </c>
      <c r="E128" s="31" t="s">
        <v>39</v>
      </c>
      <c r="F128" s="10">
        <f t="shared" si="5"/>
        <v>54.711999999999996</v>
      </c>
      <c r="G128" s="10" t="s">
        <v>828</v>
      </c>
    </row>
    <row r="129" spans="2:7" x14ac:dyDescent="0.15">
      <c r="B129" s="28" t="s">
        <v>1294</v>
      </c>
      <c r="C129" s="29">
        <v>12</v>
      </c>
      <c r="D129" s="30">
        <v>3.9895833333333332E-2</v>
      </c>
      <c r="E129" s="31" t="s">
        <v>450</v>
      </c>
      <c r="F129" s="10">
        <f t="shared" si="5"/>
        <v>53.213000000000001</v>
      </c>
      <c r="G129" s="10" t="s">
        <v>828</v>
      </c>
    </row>
    <row r="130" spans="2:7" x14ac:dyDescent="0.15">
      <c r="B130" s="28" t="s">
        <v>790</v>
      </c>
      <c r="C130" s="29">
        <v>13</v>
      </c>
      <c r="D130" s="30">
        <v>4.2199074074074076E-2</v>
      </c>
      <c r="E130" s="31" t="s">
        <v>450</v>
      </c>
      <c r="F130" s="10">
        <f t="shared" si="5"/>
        <v>51.727999999999994</v>
      </c>
      <c r="G130" s="10" t="s">
        <v>828</v>
      </c>
    </row>
    <row r="131" spans="2:7" x14ac:dyDescent="0.15">
      <c r="B131" s="28" t="s">
        <v>81</v>
      </c>
      <c r="C131" s="29">
        <v>14</v>
      </c>
      <c r="D131" s="30">
        <v>4.297453703703704E-2</v>
      </c>
      <c r="E131" s="31" t="s">
        <v>37</v>
      </c>
      <c r="F131" s="10">
        <f t="shared" si="5"/>
        <v>51.227999999999994</v>
      </c>
      <c r="G131" s="10" t="s">
        <v>828</v>
      </c>
    </row>
    <row r="132" spans="2:7" x14ac:dyDescent="0.15">
      <c r="B132" s="28" t="s">
        <v>1217</v>
      </c>
      <c r="C132" s="29">
        <v>15</v>
      </c>
      <c r="D132" s="30">
        <v>4.4467592592592593E-2</v>
      </c>
      <c r="E132" s="31" t="s">
        <v>240</v>
      </c>
      <c r="F132" s="10">
        <f t="shared" si="5"/>
        <v>50.265999999999998</v>
      </c>
      <c r="G132" s="10" t="s">
        <v>828</v>
      </c>
    </row>
    <row r="133" spans="2:7" x14ac:dyDescent="0.15">
      <c r="B133" s="28" t="s">
        <v>116</v>
      </c>
      <c r="C133" s="29">
        <v>16</v>
      </c>
      <c r="D133" s="30">
        <v>4.6886574074074074E-2</v>
      </c>
      <c r="E133" s="31" t="s">
        <v>37</v>
      </c>
      <c r="F133" s="10">
        <f t="shared" si="5"/>
        <v>48.707000000000001</v>
      </c>
      <c r="G133" s="10" t="s">
        <v>828</v>
      </c>
    </row>
    <row r="134" spans="2:7" x14ac:dyDescent="0.15">
      <c r="B134" s="28" t="s">
        <v>1295</v>
      </c>
      <c r="C134" s="29">
        <v>17</v>
      </c>
      <c r="D134" s="30">
        <v>4.7118055555555559E-2</v>
      </c>
      <c r="E134" s="31" t="s">
        <v>450</v>
      </c>
      <c r="F134" s="10">
        <f t="shared" si="5"/>
        <v>48.558</v>
      </c>
      <c r="G134" s="10" t="s">
        <v>828</v>
      </c>
    </row>
    <row r="135" spans="2:7" x14ac:dyDescent="0.15">
      <c r="B135" s="28" t="s">
        <v>825</v>
      </c>
      <c r="C135" s="29">
        <v>18</v>
      </c>
      <c r="D135" s="30">
        <v>4.7175925925925927E-2</v>
      </c>
      <c r="E135" s="31" t="s">
        <v>450</v>
      </c>
      <c r="F135" s="10">
        <f t="shared" si="5"/>
        <v>48.519999999999996</v>
      </c>
      <c r="G135" s="10" t="s">
        <v>828</v>
      </c>
    </row>
    <row r="136" spans="2:7" x14ac:dyDescent="0.15">
      <c r="B136" s="28" t="s">
        <v>1214</v>
      </c>
      <c r="C136" s="29">
        <v>19</v>
      </c>
      <c r="D136" s="30">
        <v>4.8923611111111105E-2</v>
      </c>
      <c r="E136" s="31" t="s">
        <v>240</v>
      </c>
      <c r="F136" s="10">
        <f t="shared" si="5"/>
        <v>47.393999999999998</v>
      </c>
      <c r="G136" s="10" t="s">
        <v>828</v>
      </c>
    </row>
    <row r="137" spans="2:7" x14ac:dyDescent="0.15">
      <c r="B137" s="28" t="s">
        <v>820</v>
      </c>
      <c r="C137" s="29">
        <v>20</v>
      </c>
      <c r="D137" s="30">
        <v>5.0844907407407408E-2</v>
      </c>
      <c r="E137" s="31" t="s">
        <v>521</v>
      </c>
      <c r="F137" s="10">
        <f t="shared" si="5"/>
        <v>46.155999999999999</v>
      </c>
      <c r="G137" s="10" t="s">
        <v>828</v>
      </c>
    </row>
    <row r="138" spans="2:7" x14ac:dyDescent="0.15">
      <c r="B138" s="28" t="s">
        <v>121</v>
      </c>
      <c r="C138" s="29">
        <v>21</v>
      </c>
      <c r="D138" s="30">
        <v>5.3425925925925925E-2</v>
      </c>
      <c r="E138" s="31" t="s">
        <v>37</v>
      </c>
      <c r="F138" s="10">
        <f t="shared" si="5"/>
        <v>44.491999999999997</v>
      </c>
      <c r="G138" s="10" t="s">
        <v>828</v>
      </c>
    </row>
    <row r="139" spans="2:7" x14ac:dyDescent="0.15">
      <c r="B139" s="28" t="s">
        <v>823</v>
      </c>
      <c r="C139" s="29">
        <v>22</v>
      </c>
      <c r="D139" s="30">
        <v>5.4363425925925933E-2</v>
      </c>
      <c r="E139" s="31" t="s">
        <v>521</v>
      </c>
      <c r="F139" s="10">
        <f t="shared" si="5"/>
        <v>43.887999999999998</v>
      </c>
      <c r="G139" s="10" t="s">
        <v>828</v>
      </c>
    </row>
    <row r="140" spans="2:7" x14ac:dyDescent="0.15">
      <c r="B140" s="28" t="s">
        <v>87</v>
      </c>
      <c r="C140" s="29">
        <v>23</v>
      </c>
      <c r="D140" s="30">
        <v>5.5358796296296288E-2</v>
      </c>
      <c r="E140" s="31" t="s">
        <v>37</v>
      </c>
      <c r="F140" s="10">
        <f t="shared" si="5"/>
        <v>43.245999999999995</v>
      </c>
      <c r="G140" s="10" t="s">
        <v>828</v>
      </c>
    </row>
    <row r="141" spans="2:7" x14ac:dyDescent="0.15">
      <c r="B141" s="28" t="s">
        <v>1296</v>
      </c>
      <c r="C141" s="29">
        <v>24</v>
      </c>
      <c r="D141" s="30">
        <v>5.5949074074074075E-2</v>
      </c>
      <c r="E141" s="31" t="s">
        <v>450</v>
      </c>
      <c r="F141" s="10">
        <f t="shared" si="5"/>
        <v>42.866</v>
      </c>
      <c r="G141" s="10" t="s">
        <v>828</v>
      </c>
    </row>
    <row r="142" spans="2:7" x14ac:dyDescent="0.15">
      <c r="B142" s="28" t="s">
        <v>1070</v>
      </c>
      <c r="C142" s="29">
        <v>25</v>
      </c>
      <c r="D142" s="30">
        <v>5.6562499999999995E-2</v>
      </c>
      <c r="E142" s="31" t="s">
        <v>37</v>
      </c>
      <c r="F142" s="10">
        <f t="shared" si="5"/>
        <v>42.47</v>
      </c>
      <c r="G142" s="10" t="s">
        <v>828</v>
      </c>
    </row>
    <row r="143" spans="2:7" x14ac:dyDescent="0.15">
      <c r="B143" s="28" t="s">
        <v>1297</v>
      </c>
      <c r="C143" s="29">
        <v>26</v>
      </c>
      <c r="D143" s="30">
        <v>5.8414351851851849E-2</v>
      </c>
      <c r="E143" s="31" t="s">
        <v>240</v>
      </c>
      <c r="F143" s="10">
        <f t="shared" si="5"/>
        <v>41.277000000000001</v>
      </c>
      <c r="G143" s="10" t="s">
        <v>828</v>
      </c>
    </row>
    <row r="144" spans="2:7" x14ac:dyDescent="0.15">
      <c r="B144" s="28" t="s">
        <v>1298</v>
      </c>
      <c r="C144" s="29">
        <v>27</v>
      </c>
      <c r="D144" s="30">
        <v>5.8634259259259254E-2</v>
      </c>
      <c r="E144" s="31" t="s">
        <v>450</v>
      </c>
      <c r="F144" s="10">
        <f t="shared" si="5"/>
        <v>41.134999999999998</v>
      </c>
      <c r="G144" s="10" t="s">
        <v>828</v>
      </c>
    </row>
    <row r="145" spans="2:7" x14ac:dyDescent="0.15">
      <c r="B145" s="28" t="s">
        <v>1153</v>
      </c>
      <c r="C145" s="29">
        <v>28</v>
      </c>
      <c r="D145" s="30">
        <v>6.2048611111111117E-2</v>
      </c>
      <c r="E145" s="31" t="s">
        <v>292</v>
      </c>
      <c r="F145" s="10">
        <f t="shared" si="5"/>
        <v>38.933999999999997</v>
      </c>
      <c r="G145" s="10" t="s">
        <v>828</v>
      </c>
    </row>
    <row r="146" spans="2:7" x14ac:dyDescent="0.15">
      <c r="B146" s="28" t="s">
        <v>128</v>
      </c>
      <c r="C146" s="29">
        <v>29</v>
      </c>
      <c r="D146" s="30">
        <v>6.7141203703703703E-2</v>
      </c>
      <c r="E146" s="31" t="s">
        <v>39</v>
      </c>
      <c r="F146" s="10">
        <f t="shared" si="5"/>
        <v>35.652000000000001</v>
      </c>
      <c r="G146" s="10" t="s">
        <v>828</v>
      </c>
    </row>
    <row r="147" spans="2:7" x14ac:dyDescent="0.15">
      <c r="B147" s="28" t="s">
        <v>78</v>
      </c>
      <c r="C147" s="29">
        <v>30</v>
      </c>
      <c r="D147" s="30">
        <v>9.3043981481481478E-2</v>
      </c>
      <c r="E147" s="31" t="s">
        <v>37</v>
      </c>
      <c r="F147" s="10">
        <f t="shared" si="5"/>
        <v>18.957000000000001</v>
      </c>
      <c r="G147" s="10" t="s">
        <v>828</v>
      </c>
    </row>
    <row r="148" spans="2:7" x14ac:dyDescent="0.15">
      <c r="B148" s="28" t="s">
        <v>130</v>
      </c>
      <c r="C148" s="29"/>
      <c r="D148" s="31" t="s">
        <v>22</v>
      </c>
      <c r="E148" s="31" t="s">
        <v>38</v>
      </c>
      <c r="F148" s="10">
        <v>0</v>
      </c>
      <c r="G148" s="10" t="s">
        <v>828</v>
      </c>
    </row>
    <row r="149" spans="2:7" x14ac:dyDescent="0.15">
      <c r="B149" s="28" t="s">
        <v>1299</v>
      </c>
      <c r="C149" s="29"/>
      <c r="D149" s="31" t="s">
        <v>22</v>
      </c>
      <c r="E149" s="31" t="s">
        <v>450</v>
      </c>
      <c r="F149" s="10">
        <v>0</v>
      </c>
      <c r="G149" s="10" t="s">
        <v>828</v>
      </c>
    </row>
    <row r="150" spans="2:7" x14ac:dyDescent="0.15">
      <c r="B150" s="28" t="s">
        <v>1300</v>
      </c>
      <c r="C150" s="29"/>
      <c r="D150" s="31" t="s">
        <v>22</v>
      </c>
      <c r="E150" s="31" t="s">
        <v>450</v>
      </c>
      <c r="F150" s="10">
        <v>0</v>
      </c>
      <c r="G150" s="10" t="s">
        <v>828</v>
      </c>
    </row>
    <row r="151" spans="2:7" x14ac:dyDescent="0.15">
      <c r="B151" s="28" t="s">
        <v>1301</v>
      </c>
      <c r="C151" s="29"/>
      <c r="D151" s="31" t="s">
        <v>22</v>
      </c>
      <c r="E151" s="31" t="s">
        <v>450</v>
      </c>
      <c r="F151" s="10">
        <v>0</v>
      </c>
      <c r="G151" s="10" t="s">
        <v>828</v>
      </c>
    </row>
    <row r="152" spans="2:7" x14ac:dyDescent="0.15">
      <c r="B152" s="28" t="s">
        <v>1302</v>
      </c>
      <c r="C152" s="29"/>
      <c r="D152" s="31" t="s">
        <v>22</v>
      </c>
      <c r="E152" s="31" t="s">
        <v>240</v>
      </c>
      <c r="F152" s="10">
        <v>0</v>
      </c>
      <c r="G152" s="10" t="s">
        <v>828</v>
      </c>
    </row>
    <row r="153" spans="2:7" x14ac:dyDescent="0.15">
      <c r="B153" s="28" t="s">
        <v>1256</v>
      </c>
      <c r="C153" s="29"/>
      <c r="D153" s="31" t="s">
        <v>22</v>
      </c>
      <c r="E153" s="31" t="s">
        <v>450</v>
      </c>
      <c r="F153" s="10">
        <v>0</v>
      </c>
      <c r="G153" s="10" t="s">
        <v>828</v>
      </c>
    </row>
    <row r="154" spans="2:7" x14ac:dyDescent="0.15">
      <c r="B154" s="28" t="s">
        <v>1159</v>
      </c>
      <c r="C154" s="29"/>
      <c r="D154" s="31" t="s">
        <v>22</v>
      </c>
      <c r="E154" s="31" t="s">
        <v>242</v>
      </c>
      <c r="F154" s="10">
        <v>0</v>
      </c>
      <c r="G154" s="10" t="s">
        <v>828</v>
      </c>
    </row>
    <row r="155" spans="2:7" x14ac:dyDescent="0.15">
      <c r="B155" s="28" t="s">
        <v>1303</v>
      </c>
      <c r="C155" s="29"/>
      <c r="D155" s="31" t="s">
        <v>22</v>
      </c>
      <c r="E155" s="31" t="s">
        <v>450</v>
      </c>
      <c r="F155" s="10">
        <v>0</v>
      </c>
      <c r="G155" s="10" t="s">
        <v>828</v>
      </c>
    </row>
    <row r="156" spans="2:7" x14ac:dyDescent="0.15">
      <c r="B156" s="28" t="s">
        <v>1304</v>
      </c>
      <c r="C156" s="29"/>
      <c r="D156" s="31" t="s">
        <v>22</v>
      </c>
      <c r="E156" s="31" t="s">
        <v>450</v>
      </c>
      <c r="F156" s="10">
        <v>0</v>
      </c>
      <c r="G156" s="10" t="s">
        <v>828</v>
      </c>
    </row>
    <row r="157" spans="2:7" x14ac:dyDescent="0.15">
      <c r="B157" s="28" t="s">
        <v>1305</v>
      </c>
      <c r="C157" s="29"/>
      <c r="D157" s="31" t="s">
        <v>22</v>
      </c>
      <c r="E157" s="31" t="s">
        <v>240</v>
      </c>
      <c r="F157" s="10">
        <v>0</v>
      </c>
      <c r="G157" s="10" t="s">
        <v>828</v>
      </c>
    </row>
    <row r="158" spans="2:7" x14ac:dyDescent="0.15">
      <c r="B158" s="28" t="s">
        <v>92</v>
      </c>
      <c r="C158" s="29"/>
      <c r="D158" s="31" t="s">
        <v>22</v>
      </c>
      <c r="E158" s="31" t="s">
        <v>38</v>
      </c>
      <c r="F158" s="10">
        <v>0</v>
      </c>
      <c r="G158" s="10" t="s">
        <v>828</v>
      </c>
    </row>
    <row r="159" spans="2:7" x14ac:dyDescent="0.15">
      <c r="B159" s="29"/>
      <c r="C159" s="28"/>
      <c r="D159" s="30"/>
      <c r="E159" s="31"/>
    </row>
    <row r="160" spans="2:7" x14ac:dyDescent="0.15">
      <c r="B160" s="29"/>
      <c r="C160" s="28"/>
      <c r="D160" s="30"/>
      <c r="E160" s="31"/>
    </row>
    <row r="161" spans="2:5" x14ac:dyDescent="0.15">
      <c r="B161" s="29"/>
      <c r="C161" s="28"/>
      <c r="D161" s="30"/>
      <c r="E161" s="31"/>
    </row>
    <row r="162" spans="2:5" x14ac:dyDescent="0.15">
      <c r="B162" s="29"/>
      <c r="C162" s="28"/>
      <c r="D162" s="30"/>
      <c r="E162" s="31"/>
    </row>
    <row r="163" spans="2:5" x14ac:dyDescent="0.15">
      <c r="B163" s="29"/>
      <c r="C163" s="28"/>
      <c r="D163" s="30"/>
      <c r="E163" s="31"/>
    </row>
    <row r="164" spans="2:5" x14ac:dyDescent="0.15">
      <c r="B164" s="29"/>
      <c r="C164" s="28"/>
      <c r="D164" s="30"/>
      <c r="E164" s="31"/>
    </row>
    <row r="165" spans="2:5" x14ac:dyDescent="0.15">
      <c r="B165" s="29"/>
      <c r="C165" s="28"/>
      <c r="D165" s="30"/>
      <c r="E165" s="31"/>
    </row>
    <row r="166" spans="2:5" x14ac:dyDescent="0.15">
      <c r="B166" s="29"/>
      <c r="C166" s="28"/>
      <c r="D166" s="30"/>
      <c r="E166" s="31"/>
    </row>
    <row r="167" spans="2:5" x14ac:dyDescent="0.15">
      <c r="B167" s="29"/>
      <c r="C167" s="28"/>
      <c r="D167" s="30"/>
      <c r="E167" s="31"/>
    </row>
    <row r="168" spans="2:5" x14ac:dyDescent="0.15">
      <c r="B168" s="29"/>
      <c r="C168" s="28"/>
      <c r="D168" s="30"/>
      <c r="E168" s="31"/>
    </row>
    <row r="169" spans="2:5" x14ac:dyDescent="0.15">
      <c r="B169" s="29"/>
      <c r="C169" s="28"/>
      <c r="D169" s="30"/>
      <c r="E169" s="31"/>
    </row>
    <row r="170" spans="2:5" x14ac:dyDescent="0.15">
      <c r="B170" s="29"/>
      <c r="C170" s="28"/>
      <c r="D170" s="30"/>
      <c r="E170" s="31"/>
    </row>
    <row r="171" spans="2:5" x14ac:dyDescent="0.15">
      <c r="B171" s="29"/>
      <c r="C171" s="28"/>
      <c r="D171" s="30"/>
      <c r="E171" s="31"/>
    </row>
    <row r="172" spans="2:5" x14ac:dyDescent="0.15">
      <c r="B172" s="29"/>
      <c r="C172" s="28"/>
      <c r="D172" s="30"/>
      <c r="E172" s="31"/>
    </row>
    <row r="173" spans="2:5" x14ac:dyDescent="0.15">
      <c r="B173" s="29"/>
      <c r="C173" s="28"/>
      <c r="D173" s="30"/>
      <c r="E173" s="31"/>
    </row>
    <row r="174" spans="2:5" x14ac:dyDescent="0.15">
      <c r="B174" s="29"/>
      <c r="C174" s="28"/>
      <c r="D174" s="30"/>
      <c r="E174" s="31"/>
    </row>
    <row r="175" spans="2:5" x14ac:dyDescent="0.15">
      <c r="B175" s="29"/>
      <c r="C175" s="28"/>
      <c r="D175" s="30"/>
      <c r="E175" s="31"/>
    </row>
    <row r="176" spans="2:5" x14ac:dyDescent="0.15">
      <c r="B176" s="29"/>
      <c r="C176" s="28"/>
      <c r="D176" s="30"/>
      <c r="E176" s="31"/>
    </row>
    <row r="177" spans="2:5" x14ac:dyDescent="0.15">
      <c r="B177" s="29"/>
      <c r="C177" s="28"/>
      <c r="D177" s="30"/>
      <c r="E177" s="31"/>
    </row>
    <row r="178" spans="2:5" x14ac:dyDescent="0.15">
      <c r="B178" s="29"/>
      <c r="C178" s="28"/>
      <c r="D178" s="30"/>
      <c r="E178" s="31"/>
    </row>
    <row r="179" spans="2:5" x14ac:dyDescent="0.15">
      <c r="B179" s="29"/>
      <c r="C179" s="28"/>
      <c r="D179" s="30"/>
      <c r="E179" s="31"/>
    </row>
    <row r="180" spans="2:5" x14ac:dyDescent="0.15">
      <c r="B180" s="29"/>
      <c r="C180" s="28"/>
      <c r="D180" s="30"/>
      <c r="E180" s="31"/>
    </row>
    <row r="181" spans="2:5" x14ac:dyDescent="0.15">
      <c r="B181" s="29"/>
      <c r="C181" s="28"/>
      <c r="D181" s="30"/>
      <c r="E181" s="31"/>
    </row>
    <row r="182" spans="2:5" x14ac:dyDescent="0.15">
      <c r="B182" s="29"/>
      <c r="C182" s="28"/>
      <c r="D182" s="30"/>
      <c r="E182" s="31"/>
    </row>
    <row r="183" spans="2:5" x14ac:dyDescent="0.15">
      <c r="B183" s="29"/>
      <c r="C183" s="28"/>
      <c r="D183" s="30"/>
      <c r="E183" s="31"/>
    </row>
    <row r="184" spans="2:5" x14ac:dyDescent="0.15">
      <c r="B184" s="29"/>
      <c r="C184" s="28"/>
      <c r="D184" s="30"/>
      <c r="E184" s="31"/>
    </row>
    <row r="185" spans="2:5" x14ac:dyDescent="0.15">
      <c r="B185" s="29"/>
      <c r="C185" s="28"/>
      <c r="D185" s="30"/>
      <c r="E185" s="31"/>
    </row>
    <row r="186" spans="2:5" x14ac:dyDescent="0.15">
      <c r="B186" s="29"/>
      <c r="C186" s="28"/>
      <c r="D186" s="30"/>
      <c r="E186" s="31"/>
    </row>
    <row r="187" spans="2:5" x14ac:dyDescent="0.15">
      <c r="B187" s="29"/>
      <c r="C187" s="28"/>
      <c r="D187" s="30"/>
      <c r="E187" s="31"/>
    </row>
    <row r="188" spans="2:5" x14ac:dyDescent="0.15">
      <c r="B188" s="29"/>
      <c r="C188" s="28"/>
      <c r="D188" s="30"/>
      <c r="E188" s="31"/>
    </row>
    <row r="189" spans="2:5" x14ac:dyDescent="0.15">
      <c r="B189" s="29"/>
      <c r="C189" s="28"/>
      <c r="D189" s="30"/>
      <c r="E189" s="31"/>
    </row>
    <row r="190" spans="2:5" x14ac:dyDescent="0.15">
      <c r="B190" s="29"/>
      <c r="C190" s="28"/>
      <c r="D190" s="30"/>
      <c r="E190" s="31"/>
    </row>
    <row r="191" spans="2:5" x14ac:dyDescent="0.15">
      <c r="B191" s="29"/>
      <c r="C191" s="28"/>
      <c r="D191" s="30"/>
      <c r="E191" s="31"/>
    </row>
    <row r="192" spans="2:5" x14ac:dyDescent="0.15">
      <c r="B192" s="29"/>
      <c r="C192" s="28"/>
      <c r="D192" s="30"/>
      <c r="E192" s="31"/>
    </row>
    <row r="193" spans="2:5" x14ac:dyDescent="0.15">
      <c r="B193" s="29"/>
      <c r="C193" s="28"/>
      <c r="D193" s="30"/>
      <c r="E193" s="31"/>
    </row>
    <row r="194" spans="2:5" x14ac:dyDescent="0.15">
      <c r="B194" s="29"/>
      <c r="C194" s="28"/>
      <c r="D194" s="30"/>
      <c r="E194" s="31"/>
    </row>
    <row r="195" spans="2:5" x14ac:dyDescent="0.15">
      <c r="B195" s="29"/>
      <c r="C195" s="28"/>
      <c r="D195" s="30"/>
      <c r="E195" s="31"/>
    </row>
    <row r="196" spans="2:5" x14ac:dyDescent="0.15">
      <c r="B196" s="29"/>
      <c r="C196" s="28"/>
      <c r="D196" s="31"/>
      <c r="E196" s="31"/>
    </row>
    <row r="197" spans="2:5" x14ac:dyDescent="0.15">
      <c r="B197" s="29"/>
      <c r="C197" s="28"/>
      <c r="D197" s="31"/>
      <c r="E197" s="31"/>
    </row>
    <row r="198" spans="2:5" x14ac:dyDescent="0.15">
      <c r="B198" s="29"/>
      <c r="C198" s="28"/>
      <c r="D198" s="31"/>
      <c r="E198" s="31"/>
    </row>
    <row r="199" spans="2:5" x14ac:dyDescent="0.15">
      <c r="B199" s="29"/>
      <c r="C199" s="28"/>
      <c r="D199" s="30"/>
      <c r="E199" s="31"/>
    </row>
    <row r="200" spans="2:5" x14ac:dyDescent="0.15">
      <c r="B200" s="29"/>
      <c r="C200" s="28"/>
      <c r="D200" s="30"/>
      <c r="E200" s="31"/>
    </row>
    <row r="201" spans="2:5" x14ac:dyDescent="0.15">
      <c r="B201" s="29"/>
      <c r="C201" s="28"/>
      <c r="D201" s="30"/>
      <c r="E201" s="31"/>
    </row>
    <row r="202" spans="2:5" x14ac:dyDescent="0.15">
      <c r="B202" s="29"/>
      <c r="C202" s="28"/>
      <c r="D202" s="30"/>
      <c r="E202" s="31"/>
    </row>
    <row r="203" spans="2:5" x14ac:dyDescent="0.15">
      <c r="B203" s="29"/>
      <c r="C203" s="28"/>
      <c r="D203" s="30"/>
      <c r="E203" s="31"/>
    </row>
    <row r="204" spans="2:5" x14ac:dyDescent="0.15">
      <c r="B204" s="29"/>
      <c r="C204" s="28"/>
      <c r="D204" s="30"/>
      <c r="E204" s="31"/>
    </row>
    <row r="205" spans="2:5" x14ac:dyDescent="0.15">
      <c r="B205" s="29"/>
      <c r="C205" s="28"/>
      <c r="D205" s="30"/>
      <c r="E205" s="31"/>
    </row>
    <row r="206" spans="2:5" x14ac:dyDescent="0.15">
      <c r="B206" s="29"/>
      <c r="C206" s="28"/>
      <c r="D206" s="30"/>
      <c r="E206" s="31"/>
    </row>
    <row r="207" spans="2:5" x14ac:dyDescent="0.15">
      <c r="B207" s="29"/>
      <c r="C207" s="28"/>
      <c r="D207" s="30"/>
      <c r="E207" s="31"/>
    </row>
    <row r="208" spans="2:5" x14ac:dyDescent="0.15">
      <c r="B208" s="29"/>
      <c r="C208" s="28"/>
      <c r="D208" s="30"/>
      <c r="E208" s="31"/>
    </row>
    <row r="209" spans="2:5" x14ac:dyDescent="0.15">
      <c r="B209" s="29"/>
      <c r="C209" s="28"/>
      <c r="D209" s="30"/>
      <c r="E209" s="31"/>
    </row>
    <row r="210" spans="2:5" x14ac:dyDescent="0.15">
      <c r="B210" s="29"/>
      <c r="C210" s="28"/>
      <c r="D210" s="30"/>
      <c r="E210" s="31"/>
    </row>
    <row r="211" spans="2:5" x14ac:dyDescent="0.15">
      <c r="B211" s="29"/>
      <c r="C211" s="28"/>
      <c r="D211" s="30"/>
      <c r="E211" s="31"/>
    </row>
    <row r="212" spans="2:5" x14ac:dyDescent="0.15">
      <c r="B212" s="29"/>
      <c r="C212" s="28"/>
      <c r="D212" s="30"/>
      <c r="E212" s="31"/>
    </row>
    <row r="213" spans="2:5" x14ac:dyDescent="0.15">
      <c r="B213" s="29"/>
      <c r="C213" s="28"/>
      <c r="D213" s="30"/>
      <c r="E213" s="31"/>
    </row>
    <row r="214" spans="2:5" x14ac:dyDescent="0.15">
      <c r="B214" s="29"/>
      <c r="C214" s="28"/>
      <c r="D214" s="30"/>
      <c r="E214" s="31"/>
    </row>
    <row r="215" spans="2:5" x14ac:dyDescent="0.15">
      <c r="B215" s="29"/>
      <c r="C215" s="28"/>
      <c r="D215" s="30"/>
      <c r="E215" s="31"/>
    </row>
    <row r="216" spans="2:5" x14ac:dyDescent="0.15">
      <c r="B216" s="29"/>
      <c r="C216" s="28"/>
      <c r="D216" s="30"/>
      <c r="E216" s="31"/>
    </row>
    <row r="217" spans="2:5" x14ac:dyDescent="0.15">
      <c r="B217" s="29"/>
      <c r="C217" s="28"/>
      <c r="D217" s="30"/>
      <c r="E217" s="31"/>
    </row>
    <row r="218" spans="2:5" x14ac:dyDescent="0.15">
      <c r="B218" s="29"/>
      <c r="C218" s="28"/>
      <c r="D218" s="30"/>
      <c r="E218" s="31"/>
    </row>
    <row r="219" spans="2:5" x14ac:dyDescent="0.15">
      <c r="B219" s="29"/>
      <c r="C219" s="28"/>
      <c r="D219" s="30"/>
      <c r="E219" s="31"/>
    </row>
    <row r="220" spans="2:5" x14ac:dyDescent="0.15">
      <c r="B220" s="29"/>
      <c r="C220" s="28"/>
      <c r="D220" s="30"/>
      <c r="E220" s="31"/>
    </row>
    <row r="221" spans="2:5" x14ac:dyDescent="0.15">
      <c r="B221" s="29"/>
      <c r="C221" s="28"/>
      <c r="D221" s="30"/>
      <c r="E221" s="31"/>
    </row>
    <row r="222" spans="2:5" x14ac:dyDescent="0.15">
      <c r="B222" s="29"/>
      <c r="C222" s="28"/>
      <c r="D222" s="30"/>
      <c r="E222" s="31"/>
    </row>
    <row r="223" spans="2:5" x14ac:dyDescent="0.15">
      <c r="B223" s="29"/>
      <c r="C223" s="28"/>
      <c r="D223" s="30"/>
      <c r="E223" s="31"/>
    </row>
    <row r="224" spans="2:5" x14ac:dyDescent="0.15">
      <c r="B224" s="29"/>
      <c r="C224" s="28"/>
      <c r="D224" s="30"/>
      <c r="E224" s="31"/>
    </row>
    <row r="225" spans="2:5" x14ac:dyDescent="0.15">
      <c r="B225" s="29"/>
      <c r="C225" s="28"/>
      <c r="D225" s="30"/>
      <c r="E225" s="31"/>
    </row>
    <row r="226" spans="2:5" x14ac:dyDescent="0.15">
      <c r="B226" s="29"/>
      <c r="C226" s="28"/>
      <c r="D226" s="30"/>
      <c r="E226" s="31"/>
    </row>
    <row r="227" spans="2:5" x14ac:dyDescent="0.15">
      <c r="B227" s="29"/>
      <c r="C227" s="28"/>
      <c r="D227" s="31"/>
      <c r="E227" s="31"/>
    </row>
  </sheetData>
  <phoneticPr fontId="3"/>
  <hyperlinks>
    <hyperlink ref="B4" r:id="rId1" display="https://mulka2.com/lapcenter/lapcombat2/runner.jsp?event=4920&amp;file=1&amp;runner=0"/>
    <hyperlink ref="B5" r:id="rId2" display="https://mulka2.com/lapcenter/lapcombat2/runner.jsp?event=4920&amp;file=1&amp;runner=1"/>
    <hyperlink ref="B6" r:id="rId3" display="https://mulka2.com/lapcenter/lapcombat2/runner.jsp?event=4920&amp;file=1&amp;runner=2"/>
    <hyperlink ref="B7" r:id="rId4" display="https://mulka2.com/lapcenter/lapcombat2/runner.jsp?event=4920&amp;file=1&amp;runner=3"/>
    <hyperlink ref="B8" r:id="rId5" display="https://mulka2.com/lapcenter/lapcombat2/runner.jsp?event=4920&amp;file=1&amp;runner=4"/>
    <hyperlink ref="B9" r:id="rId6" display="https://mulka2.com/lapcenter/lapcombat2/runner.jsp?event=4920&amp;file=1&amp;runner=5"/>
    <hyperlink ref="B10" r:id="rId7" display="https://mulka2.com/lapcenter/lapcombat2/runner.jsp?event=4920&amp;file=1&amp;runner=6"/>
    <hyperlink ref="B11" r:id="rId8" display="https://mulka2.com/lapcenter/lapcombat2/runner.jsp?event=4920&amp;file=1&amp;runner=7"/>
    <hyperlink ref="B12" r:id="rId9" display="https://mulka2.com/lapcenter/lapcombat2/runner.jsp?event=4920&amp;file=1&amp;runner=8"/>
    <hyperlink ref="B13" r:id="rId10" display="https://mulka2.com/lapcenter/lapcombat2/runner.jsp?event=4920&amp;file=1&amp;runner=9"/>
    <hyperlink ref="B14" r:id="rId11" display="https://mulka2.com/lapcenter/lapcombat2/runner.jsp?event=4920&amp;file=1&amp;runner=10"/>
    <hyperlink ref="B15" r:id="rId12" display="https://mulka2.com/lapcenter/lapcombat2/runner.jsp?event=4920&amp;file=1&amp;runner=11"/>
    <hyperlink ref="B16" r:id="rId13" display="https://mulka2.com/lapcenter/lapcombat2/runner.jsp?event=4920&amp;file=1&amp;runner=12"/>
    <hyperlink ref="B17" r:id="rId14" display="https://mulka2.com/lapcenter/lapcombat2/runner.jsp?event=4920&amp;file=1&amp;runner=13"/>
    <hyperlink ref="B18" r:id="rId15" display="https://mulka2.com/lapcenter/lapcombat2/runner.jsp?event=4920&amp;file=1&amp;runner=14"/>
    <hyperlink ref="B19" r:id="rId16" display="https://mulka2.com/lapcenter/lapcombat2/runner.jsp?event=4920&amp;file=1&amp;runner=15"/>
    <hyperlink ref="B20" r:id="rId17" display="https://mulka2.com/lapcenter/lapcombat2/runner.jsp?event=4920&amp;file=1&amp;runner=16"/>
    <hyperlink ref="B21" r:id="rId18" display="https://mulka2.com/lapcenter/lapcombat2/runner.jsp?event=4920&amp;file=1&amp;runner=17"/>
    <hyperlink ref="B22" r:id="rId19" display="https://mulka2.com/lapcenter/lapcombat2/runner.jsp?event=4920&amp;file=1&amp;runner=18"/>
    <hyperlink ref="B23" r:id="rId20" display="https://mulka2.com/lapcenter/lapcombat2/runner.jsp?event=4920&amp;file=1&amp;runner=19"/>
    <hyperlink ref="B24" r:id="rId21" display="https://mulka2.com/lapcenter/lapcombat2/runner.jsp?event=4920&amp;file=1&amp;runner=20"/>
    <hyperlink ref="B25" r:id="rId22" display="https://mulka2.com/lapcenter/lapcombat2/runner.jsp?event=4920&amp;file=1&amp;runner=21"/>
    <hyperlink ref="B26" r:id="rId23" display="https://mulka2.com/lapcenter/lapcombat2/runner.jsp?event=4920&amp;file=1&amp;runner=22"/>
    <hyperlink ref="B27" r:id="rId24" display="https://mulka2.com/lapcenter/lapcombat2/runner.jsp?event=4920&amp;file=1&amp;runner=23"/>
    <hyperlink ref="B28" r:id="rId25" display="https://mulka2.com/lapcenter/lapcombat2/runner.jsp?event=4920&amp;file=1&amp;runner=24"/>
    <hyperlink ref="B29" r:id="rId26" display="https://mulka2.com/lapcenter/lapcombat2/runner.jsp?event=4920&amp;file=1&amp;runner=25"/>
    <hyperlink ref="B30" r:id="rId27" display="https://mulka2.com/lapcenter/lapcombat2/runner.jsp?event=4920&amp;file=1&amp;runner=26"/>
    <hyperlink ref="B31" r:id="rId28" display="https://mulka2.com/lapcenter/lapcombat2/runner.jsp?event=4920&amp;file=1&amp;runner=27"/>
    <hyperlink ref="B32" r:id="rId29" display="https://mulka2.com/lapcenter/lapcombat2/runner.jsp?event=4920&amp;file=1&amp;runner=29"/>
    <hyperlink ref="B33" r:id="rId30" display="https://mulka2.com/lapcenter/lapcombat2/runner.jsp?event=4920&amp;file=1&amp;runner=28"/>
    <hyperlink ref="B34" r:id="rId31" display="https://mulka2.com/lapcenter/lapcombat2/runner.jsp?event=4920&amp;file=1&amp;runner=30"/>
    <hyperlink ref="B35" r:id="rId32" display="https://mulka2.com/lapcenter/lapcombat2/runner.jsp?event=4920&amp;file=1&amp;runner=31"/>
    <hyperlink ref="B36" r:id="rId33" display="https://mulka2.com/lapcenter/lapcombat2/runner.jsp?event=4920&amp;file=1&amp;runner=32"/>
    <hyperlink ref="B37" r:id="rId34" display="https://mulka2.com/lapcenter/lapcombat2/runner.jsp?event=4920&amp;file=1&amp;runner=33"/>
    <hyperlink ref="B38" r:id="rId35" display="https://mulka2.com/lapcenter/lapcombat2/runner.jsp?event=4920&amp;file=1&amp;runner=34"/>
    <hyperlink ref="B39" r:id="rId36" display="https://mulka2.com/lapcenter/lapcombat2/runner.jsp?event=4920&amp;file=1&amp;runner=35"/>
    <hyperlink ref="B40" r:id="rId37" display="https://mulka2.com/lapcenter/lapcombat2/runner.jsp?event=4920&amp;file=1&amp;runner=36"/>
    <hyperlink ref="B41" r:id="rId38" display="https://mulka2.com/lapcenter/lapcombat2/runner.jsp?event=4920&amp;file=1&amp;runner=37"/>
    <hyperlink ref="B42" r:id="rId39" display="https://mulka2.com/lapcenter/lapcombat2/runner.jsp?event=4920&amp;file=1&amp;runner=38"/>
    <hyperlink ref="B43" r:id="rId40" display="https://mulka2.com/lapcenter/lapcombat2/runner.jsp?event=4920&amp;file=1&amp;runner=39"/>
    <hyperlink ref="B44" r:id="rId41" display="https://mulka2.com/lapcenter/lapcombat2/runner.jsp?event=4920&amp;file=1&amp;runner=40"/>
    <hyperlink ref="B45" r:id="rId42" display="https://mulka2.com/lapcenter/lapcombat2/runner.jsp?event=4920&amp;file=1&amp;runner=41"/>
    <hyperlink ref="B46" r:id="rId43" display="https://mulka2.com/lapcenter/lapcombat2/runner.jsp?event=4920&amp;file=1&amp;runner=42"/>
    <hyperlink ref="B47" r:id="rId44" display="https://mulka2.com/lapcenter/lapcombat2/runner.jsp?event=4920&amp;file=1&amp;runner=43"/>
    <hyperlink ref="B48" r:id="rId45" display="https://mulka2.com/lapcenter/lapcombat2/runner.jsp?event=4920&amp;file=1&amp;runner=44"/>
    <hyperlink ref="B49" r:id="rId46" display="https://mulka2.com/lapcenter/lapcombat2/runner.jsp?event=4920&amp;file=1&amp;runner=45"/>
    <hyperlink ref="B50" r:id="rId47" display="https://mulka2.com/lapcenter/lapcombat2/runner.jsp?event=4920&amp;file=1&amp;runner=46"/>
    <hyperlink ref="B51" r:id="rId48" display="https://mulka2.com/lapcenter/lapcombat2/runner.jsp?event=4920&amp;file=1&amp;runner=47"/>
    <hyperlink ref="B52" r:id="rId49" display="https://mulka2.com/lapcenter/lapcombat2/runner.jsp?event=4920&amp;file=1&amp;runner=48"/>
    <hyperlink ref="B53" r:id="rId50" display="https://mulka2.com/lapcenter/lapcombat2/runner.jsp?event=4920&amp;file=1&amp;runner=49"/>
    <hyperlink ref="B54" r:id="rId51" display="https://mulka2.com/lapcenter/lapcombat2/runner.jsp?event=4920&amp;file=1&amp;runner=50"/>
    <hyperlink ref="B55" r:id="rId52" display="https://mulka2.com/lapcenter/lapcombat2/runner.jsp?event=4920&amp;file=1&amp;runner=51"/>
    <hyperlink ref="B56" r:id="rId53" display="https://mulka2.com/lapcenter/lapcombat2/runner.jsp?event=4920&amp;file=1&amp;runner=52"/>
    <hyperlink ref="B57" r:id="rId54" display="https://mulka2.com/lapcenter/lapcombat2/runner.jsp?event=4920&amp;file=1&amp;runner=53"/>
    <hyperlink ref="B58" r:id="rId55" display="https://mulka2.com/lapcenter/lapcombat2/runner.jsp?event=4920&amp;file=1&amp;runner=54"/>
    <hyperlink ref="B59" r:id="rId56" display="https://mulka2.com/lapcenter/lapcombat2/runner.jsp?event=4920&amp;file=1&amp;runner=55"/>
    <hyperlink ref="B60" r:id="rId57" display="https://mulka2.com/lapcenter/lapcombat2/runner.jsp?event=4920&amp;file=1&amp;runner=56"/>
    <hyperlink ref="B61" r:id="rId58" display="https://mulka2.com/lapcenter/lapcombat2/runner.jsp?event=4920&amp;file=1&amp;runner=57"/>
    <hyperlink ref="B62" r:id="rId59" display="https://mulka2.com/lapcenter/lapcombat2/runner.jsp?event=4920&amp;file=1&amp;runner=58"/>
    <hyperlink ref="B63" r:id="rId60" display="https://mulka2.com/lapcenter/lapcombat2/runner.jsp?event=4920&amp;file=1&amp;runner=59"/>
    <hyperlink ref="B64" r:id="rId61" display="https://mulka2.com/lapcenter/lapcombat2/runner.jsp?event=4920&amp;file=1&amp;runner=60"/>
    <hyperlink ref="B65" r:id="rId62" display="https://mulka2.com/lapcenter/lapcombat2/runner.jsp?event=4920&amp;file=1&amp;runner=61"/>
    <hyperlink ref="B66" r:id="rId63" display="https://mulka2.com/lapcenter/lapcombat2/runner.jsp?event=4920&amp;file=1&amp;runner=62"/>
    <hyperlink ref="B67" r:id="rId64" display="https://mulka2.com/lapcenter/lapcombat2/runner.jsp?event=4920&amp;file=1&amp;runner=63"/>
    <hyperlink ref="B68" r:id="rId65" display="https://mulka2.com/lapcenter/lapcombat2/runner.jsp?event=4920&amp;file=1&amp;runner=64"/>
    <hyperlink ref="B69" r:id="rId66" display="https://mulka2.com/lapcenter/lapcombat2/runner.jsp?event=4920&amp;file=1&amp;runner=65"/>
    <hyperlink ref="B70" r:id="rId67" display="https://mulka2.com/lapcenter/lapcombat2/runner.jsp?event=4920&amp;file=1&amp;runner=66"/>
    <hyperlink ref="B71" r:id="rId68" display="https://mulka2.com/lapcenter/lapcombat2/runner.jsp?event=4920&amp;file=1&amp;runner=67"/>
    <hyperlink ref="B72" r:id="rId69" display="https://mulka2.com/lapcenter/lapcombat2/runner.jsp?event=4920&amp;file=1&amp;runner=68"/>
    <hyperlink ref="B73" r:id="rId70" display="https://mulka2.com/lapcenter/lapcombat2/runner.jsp?event=4920&amp;file=1&amp;runner=69"/>
    <hyperlink ref="B74" r:id="rId71" display="https://mulka2.com/lapcenter/lapcombat2/runner.jsp?event=4920&amp;file=1&amp;runner=70"/>
    <hyperlink ref="B75" r:id="rId72" display="https://mulka2.com/lapcenter/lapcombat2/runner.jsp?event=4920&amp;file=1&amp;runner=71"/>
    <hyperlink ref="B76" r:id="rId73" display="https://mulka2.com/lapcenter/lapcombat2/runner.jsp?event=4920&amp;file=1&amp;runner=72"/>
    <hyperlink ref="B77" r:id="rId74" display="https://mulka2.com/lapcenter/lapcombat2/runner.jsp?event=4920&amp;file=1&amp;runner=73"/>
    <hyperlink ref="B78" r:id="rId75" display="https://mulka2.com/lapcenter/lapcombat2/runner.jsp?event=4920&amp;file=1&amp;runner=74"/>
    <hyperlink ref="B79" r:id="rId76" display="https://mulka2.com/lapcenter/lapcombat2/runner.jsp?event=4920&amp;file=1&amp;runner=75"/>
    <hyperlink ref="B80" r:id="rId77" display="https://mulka2.com/lapcenter/lapcombat2/runner.jsp?event=4920&amp;file=1&amp;runner=76"/>
    <hyperlink ref="B81" r:id="rId78" display="https://mulka2.com/lapcenter/lapcombat2/runner.jsp?event=4920&amp;file=1&amp;runner=77"/>
    <hyperlink ref="B82" r:id="rId79" display="https://mulka2.com/lapcenter/lapcombat2/runner.jsp?event=4920&amp;file=1&amp;runner=78"/>
    <hyperlink ref="B83" r:id="rId80" display="https://mulka2.com/lapcenter/lapcombat2/runner.jsp?event=4920&amp;file=1&amp;runner=79"/>
    <hyperlink ref="B84" r:id="rId81" display="https://mulka2.com/lapcenter/lapcombat2/runner.jsp?event=4920&amp;file=1&amp;runner=80"/>
    <hyperlink ref="B85" r:id="rId82" display="https://mulka2.com/lapcenter/lapcombat2/runner.jsp?event=4920&amp;file=1&amp;runner=81"/>
    <hyperlink ref="B86" r:id="rId83" display="https://mulka2.com/lapcenter/lapcombat2/runner.jsp?event=4920&amp;file=1&amp;runner=82"/>
    <hyperlink ref="B87" r:id="rId84" display="https://mulka2.com/lapcenter/lapcombat2/runner.jsp?event=4920&amp;file=1&amp;runner=83"/>
    <hyperlink ref="B88" r:id="rId85" display="https://mulka2.com/lapcenter/lapcombat2/runner.jsp?event=4920&amp;file=1&amp;runner=84"/>
    <hyperlink ref="B89" r:id="rId86" display="https://mulka2.com/lapcenter/lapcombat2/runner.jsp?event=4920&amp;file=1&amp;runner=85"/>
    <hyperlink ref="B90" r:id="rId87" display="https://mulka2.com/lapcenter/lapcombat2/runner.jsp?event=4920&amp;file=1&amp;runner=86"/>
    <hyperlink ref="B91" r:id="rId88" display="https://mulka2.com/lapcenter/lapcombat2/runner.jsp?event=4920&amp;file=1&amp;runner=87"/>
    <hyperlink ref="B92" r:id="rId89" display="https://mulka2.com/lapcenter/lapcombat2/runner.jsp?event=4920&amp;file=1&amp;runner=88"/>
    <hyperlink ref="B93" r:id="rId90" display="https://mulka2.com/lapcenter/lapcombat2/runner.jsp?event=4920&amp;file=1&amp;runner=89"/>
    <hyperlink ref="B94" r:id="rId91" display="https://mulka2.com/lapcenter/lapcombat2/runner.jsp?event=4920&amp;file=1&amp;runner=90"/>
    <hyperlink ref="B95" r:id="rId92" display="https://mulka2.com/lapcenter/lapcombat2/runner.jsp?event=4920&amp;file=1&amp;runner=91"/>
    <hyperlink ref="B96" r:id="rId93" display="https://mulka2.com/lapcenter/lapcombat2/runner.jsp?event=4920&amp;file=1&amp;runner=92"/>
    <hyperlink ref="B97" r:id="rId94" display="https://mulka2.com/lapcenter/lapcombat2/runner.jsp?event=4920&amp;file=1&amp;runner=93"/>
    <hyperlink ref="B98" r:id="rId95" display="https://mulka2.com/lapcenter/lapcombat2/runner.jsp?event=4920&amp;file=1&amp;runner=94"/>
    <hyperlink ref="B99" r:id="rId96" display="https://mulka2.com/lapcenter/lapcombat2/runner.jsp?event=4920&amp;file=1&amp;runner=109"/>
    <hyperlink ref="B100" r:id="rId97" display="https://mulka2.com/lapcenter/lapcombat2/runner.jsp?event=4920&amp;file=1&amp;runner=99"/>
    <hyperlink ref="B101" r:id="rId98" display="https://mulka2.com/lapcenter/lapcombat2/runner.jsp?event=4920&amp;file=1&amp;runner=105"/>
    <hyperlink ref="B102" r:id="rId99" display="https://mulka2.com/lapcenter/lapcombat2/runner.jsp?event=4920&amp;file=1&amp;runner=108"/>
    <hyperlink ref="B103" r:id="rId100" display="https://mulka2.com/lapcenter/lapcombat2/runner.jsp?event=4920&amp;file=1&amp;runner=102"/>
    <hyperlink ref="B104" r:id="rId101" display="https://mulka2.com/lapcenter/lapcombat2/runner.jsp?event=4920&amp;file=1&amp;runner=111"/>
    <hyperlink ref="B105" r:id="rId102" display="https://mulka2.com/lapcenter/lapcombat2/runner.jsp?event=4920&amp;file=1&amp;runner=107"/>
    <hyperlink ref="B106" r:id="rId103" display="https://mulka2.com/lapcenter/lapcombat2/runner.jsp?event=4920&amp;file=1&amp;runner=113"/>
    <hyperlink ref="B107" r:id="rId104" display="https://mulka2.com/lapcenter/lapcombat2/runner.jsp?event=4920&amp;file=1&amp;runner=112"/>
    <hyperlink ref="B108" r:id="rId105" display="https://mulka2.com/lapcenter/lapcombat2/runner.jsp?event=4920&amp;file=1&amp;runner=101"/>
    <hyperlink ref="B109" r:id="rId106" display="https://mulka2.com/lapcenter/lapcombat2/runner.jsp?event=4920&amp;file=1&amp;runner=104"/>
    <hyperlink ref="B110" r:id="rId107" display="https://mulka2.com/lapcenter/lapcombat2/runner.jsp?event=4920&amp;file=1&amp;runner=103"/>
    <hyperlink ref="B111" r:id="rId108" display="https://mulka2.com/lapcenter/lapcombat2/runner.jsp?event=4920&amp;file=1&amp;runner=106"/>
    <hyperlink ref="B112" r:id="rId109" display="https://mulka2.com/lapcenter/lapcombat2/runner.jsp?event=4920&amp;file=1&amp;runner=96"/>
    <hyperlink ref="B113" r:id="rId110" display="https://mulka2.com/lapcenter/lapcombat2/runner.jsp?event=4920&amp;file=1&amp;runner=95"/>
    <hyperlink ref="B114" r:id="rId111" display="https://mulka2.com/lapcenter/lapcombat2/runner.jsp?event=4920&amp;file=1&amp;runner=110"/>
    <hyperlink ref="B115" r:id="rId112" display="https://mulka2.com/lapcenter/lapcombat2/runner.jsp?event=4920&amp;file=1&amp;runner=100"/>
    <hyperlink ref="B116" r:id="rId113" display="https://mulka2.com/lapcenter/lapcombat2/runner.jsp?event=4920&amp;file=1&amp;runner=98"/>
    <hyperlink ref="B117" r:id="rId114" display="https://mulka2.com/lapcenter/lapcombat2/runner.jsp?event=4920&amp;file=1&amp;runner=97"/>
    <hyperlink ref="B118" r:id="rId115" display="https://mulka2.com/lapcenter/lapcombat2/runner.jsp?event=4920&amp;file=1&amp;runner=179"/>
    <hyperlink ref="B119" r:id="rId116" display="https://mulka2.com/lapcenter/lapcombat2/runner.jsp?event=4920&amp;file=1&amp;runner=180"/>
    <hyperlink ref="B120" r:id="rId117" display="https://mulka2.com/lapcenter/lapcombat2/runner.jsp?event=4920&amp;file=1&amp;runner=181"/>
    <hyperlink ref="B121" r:id="rId118" display="https://mulka2.com/lapcenter/lapcombat2/runner.jsp?event=4920&amp;file=1&amp;runner=182"/>
    <hyperlink ref="B122" r:id="rId119" display="https://mulka2.com/lapcenter/lapcombat2/runner.jsp?event=4920&amp;file=1&amp;runner=183"/>
    <hyperlink ref="B123" r:id="rId120" display="https://mulka2.com/lapcenter/lapcombat2/runner.jsp?event=4920&amp;file=1&amp;runner=184"/>
    <hyperlink ref="B124" r:id="rId121" display="https://mulka2.com/lapcenter/lapcombat2/runner.jsp?event=4920&amp;file=1&amp;runner=185"/>
    <hyperlink ref="B125" r:id="rId122" display="https://mulka2.com/lapcenter/lapcombat2/runner.jsp?event=4920&amp;file=1&amp;runner=186"/>
    <hyperlink ref="B126" r:id="rId123" display="https://mulka2.com/lapcenter/lapcombat2/runner.jsp?event=4920&amp;file=1&amp;runner=187"/>
    <hyperlink ref="B127" r:id="rId124" display="https://mulka2.com/lapcenter/lapcombat2/runner.jsp?event=4920&amp;file=1&amp;runner=188"/>
    <hyperlink ref="B128" r:id="rId125" display="https://mulka2.com/lapcenter/lapcombat2/runner.jsp?event=4920&amp;file=1&amp;runner=189"/>
    <hyperlink ref="B129" r:id="rId126" display="https://mulka2.com/lapcenter/lapcombat2/runner.jsp?event=4920&amp;file=1&amp;runner=190"/>
    <hyperlink ref="B130" r:id="rId127" display="https://mulka2.com/lapcenter/lapcombat2/runner.jsp?event=4920&amp;file=1&amp;runner=191"/>
    <hyperlink ref="B131" r:id="rId128" display="https://mulka2.com/lapcenter/lapcombat2/runner.jsp?event=4920&amp;file=1&amp;runner=192"/>
    <hyperlink ref="B132" r:id="rId129" display="https://mulka2.com/lapcenter/lapcombat2/runner.jsp?event=4920&amp;file=1&amp;runner=193"/>
    <hyperlink ref="B133" r:id="rId130" display="https://mulka2.com/lapcenter/lapcombat2/runner.jsp?event=4920&amp;file=1&amp;runner=194"/>
    <hyperlink ref="B134" r:id="rId131" display="https://mulka2.com/lapcenter/lapcombat2/runner.jsp?event=4920&amp;file=1&amp;runner=195"/>
    <hyperlink ref="B135" r:id="rId132" display="https://mulka2.com/lapcenter/lapcombat2/runner.jsp?event=4920&amp;file=1&amp;runner=196"/>
    <hyperlink ref="B136" r:id="rId133" display="https://mulka2.com/lapcenter/lapcombat2/runner.jsp?event=4920&amp;file=1&amp;runner=197"/>
    <hyperlink ref="B137" r:id="rId134" display="https://mulka2.com/lapcenter/lapcombat2/runner.jsp?event=4920&amp;file=1&amp;runner=198"/>
    <hyperlink ref="B138" r:id="rId135" display="https://mulka2.com/lapcenter/lapcombat2/runner.jsp?event=4920&amp;file=1&amp;runner=199"/>
    <hyperlink ref="B139" r:id="rId136" display="https://mulka2.com/lapcenter/lapcombat2/runner.jsp?event=4920&amp;file=1&amp;runner=200"/>
    <hyperlink ref="B140" r:id="rId137" display="https://mulka2.com/lapcenter/lapcombat2/runner.jsp?event=4920&amp;file=1&amp;runner=201"/>
    <hyperlink ref="B141" r:id="rId138" display="https://mulka2.com/lapcenter/lapcombat2/runner.jsp?event=4920&amp;file=1&amp;runner=202"/>
    <hyperlink ref="B142" r:id="rId139" display="https://mulka2.com/lapcenter/lapcombat2/runner.jsp?event=4920&amp;file=1&amp;runner=203"/>
    <hyperlink ref="B143" r:id="rId140" display="https://mulka2.com/lapcenter/lapcombat2/runner.jsp?event=4920&amp;file=1&amp;runner=204"/>
    <hyperlink ref="B144" r:id="rId141" display="https://mulka2.com/lapcenter/lapcombat2/runner.jsp?event=4920&amp;file=1&amp;runner=205"/>
    <hyperlink ref="B145" r:id="rId142" display="https://mulka2.com/lapcenter/lapcombat2/runner.jsp?event=4920&amp;file=1&amp;runner=206"/>
    <hyperlink ref="B146" r:id="rId143" display="https://mulka2.com/lapcenter/lapcombat2/runner.jsp?event=4920&amp;file=1&amp;runner=207"/>
    <hyperlink ref="B147" r:id="rId144" display="https://mulka2.com/lapcenter/lapcombat2/runner.jsp?event=4920&amp;file=1&amp;runner=208"/>
    <hyperlink ref="B148" r:id="rId145" display="https://mulka2.com/lapcenter/lapcombat2/runner.jsp?event=4920&amp;file=1&amp;runner=218"/>
    <hyperlink ref="B149" r:id="rId146" display="https://mulka2.com/lapcenter/lapcombat2/runner.jsp?event=4920&amp;file=1&amp;runner=212"/>
    <hyperlink ref="B150" r:id="rId147" display="https://mulka2.com/lapcenter/lapcombat2/runner.jsp?event=4920&amp;file=1&amp;runner=209"/>
    <hyperlink ref="B151" r:id="rId148" display="https://mulka2.com/lapcenter/lapcombat2/runner.jsp?event=4920&amp;file=1&amp;runner=216"/>
    <hyperlink ref="B152" r:id="rId149" display="https://mulka2.com/lapcenter/lapcombat2/runner.jsp?event=4920&amp;file=1&amp;runner=217"/>
    <hyperlink ref="B153" r:id="rId150" display="https://mulka2.com/lapcenter/lapcombat2/runner.jsp?event=4920&amp;file=1&amp;runner=215"/>
    <hyperlink ref="B154" r:id="rId151" display="https://mulka2.com/lapcenter/lapcombat2/runner.jsp?event=4920&amp;file=1&amp;runner=213"/>
    <hyperlink ref="B155" r:id="rId152" display="https://mulka2.com/lapcenter/lapcombat2/runner.jsp?event=4920&amp;file=1&amp;runner=219"/>
    <hyperlink ref="B156" r:id="rId153" display="https://mulka2.com/lapcenter/lapcombat2/runner.jsp?event=4920&amp;file=1&amp;runner=211"/>
    <hyperlink ref="B157" r:id="rId154" display="https://mulka2.com/lapcenter/lapcombat2/runner.jsp?event=4920&amp;file=1&amp;runner=214"/>
    <hyperlink ref="B158" r:id="rId155" display="https://mulka2.com/lapcenter/lapcombat2/runner.jsp?event=4920&amp;file=1&amp;runner=210"/>
  </hyperlinks>
  <pageMargins left="0.7" right="0.7" top="0.75" bottom="0.75" header="0.3" footer="0.3"/>
  <pageSetup paperSize="9" orientation="portrait" horizontalDpi="4294967293" verticalDpi="0" r:id="rId15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7"/>
  <sheetViews>
    <sheetView workbookViewId="0">
      <selection activeCell="B1" sqref="B1:B2"/>
    </sheetView>
  </sheetViews>
  <sheetFormatPr defaultRowHeight="13.5" x14ac:dyDescent="0.15"/>
  <cols>
    <col min="2" max="2" width="11.125" style="10" customWidth="1"/>
    <col min="3" max="3" width="13" style="10" customWidth="1"/>
    <col min="4" max="4" width="9" style="10"/>
    <col min="5" max="5" width="13.5" style="10" customWidth="1"/>
    <col min="6" max="7" width="9" style="10"/>
    <col min="13" max="13" width="12.75" bestFit="1" customWidth="1"/>
  </cols>
  <sheetData>
    <row r="3" spans="2:14" x14ac:dyDescent="0.15">
      <c r="B3" s="2" t="s">
        <v>1</v>
      </c>
      <c r="C3" s="2" t="s">
        <v>0</v>
      </c>
      <c r="D3" s="2" t="s">
        <v>2</v>
      </c>
      <c r="E3" s="2" t="s">
        <v>3</v>
      </c>
      <c r="F3" s="27" t="s">
        <v>24</v>
      </c>
      <c r="G3" s="27" t="s">
        <v>448</v>
      </c>
      <c r="H3" s="46" t="s">
        <v>1390</v>
      </c>
    </row>
    <row r="4" spans="2:14" ht="27" x14ac:dyDescent="0.15">
      <c r="B4" s="4" t="s">
        <v>42</v>
      </c>
      <c r="C4" s="1">
        <v>1</v>
      </c>
      <c r="D4" s="6">
        <v>2.659722222222222E-2</v>
      </c>
      <c r="E4" s="3" t="s">
        <v>31</v>
      </c>
      <c r="F4" s="10">
        <f>ROUNDUP((VLOOKUP(G4,$K$5:$N$8,2,FALSE)-D4)*10/VLOOKUP(G4,$K$5:$N$8,3,FALSE)+50,3)</f>
        <v>64.106999999999999</v>
      </c>
      <c r="G4" s="10" t="s">
        <v>1317</v>
      </c>
      <c r="L4" t="s">
        <v>23</v>
      </c>
      <c r="M4" t="s">
        <v>26</v>
      </c>
      <c r="N4" t="s">
        <v>25</v>
      </c>
    </row>
    <row r="5" spans="2:14" ht="27" x14ac:dyDescent="0.15">
      <c r="B5" s="4" t="s">
        <v>47</v>
      </c>
      <c r="C5" s="1">
        <v>2</v>
      </c>
      <c r="D5" s="6">
        <v>2.6967592592592595E-2</v>
      </c>
      <c r="E5" s="3" t="s">
        <v>31</v>
      </c>
      <c r="F5" s="10">
        <f>ROUNDUP((VLOOKUP(G5,$K$5:$N$8,2,FALSE)-D5)*10/VLOOKUP(G5,$K$5:$N$8,3,FALSE)+50,3)</f>
        <v>63.940999999999995</v>
      </c>
      <c r="G5" s="10" t="s">
        <v>1317</v>
      </c>
      <c r="K5" t="s">
        <v>892</v>
      </c>
      <c r="L5" s="5">
        <f>AVERAGEIF($G$4:$G$324,K5,$D$4:$D$324)</f>
        <v>5.8139146090534985E-2</v>
      </c>
      <c r="M5">
        <f t="array" ref="M5">_xlfn.STDEV.P(IF($G$4:$G$324=K5,$D$4:$D$324,""))</f>
        <v>2.2359800573308126E-2</v>
      </c>
    </row>
    <row r="6" spans="2:14" ht="27" x14ac:dyDescent="0.15">
      <c r="B6" s="4" t="s">
        <v>40</v>
      </c>
      <c r="C6" s="1">
        <v>3</v>
      </c>
      <c r="D6" s="6">
        <v>2.8067129629629626E-2</v>
      </c>
      <c r="E6" s="3" t="s">
        <v>30</v>
      </c>
      <c r="F6" s="10">
        <f>ROUNDUP((VLOOKUP(G6,$K$5:$N$8,2,FALSE)-D6)*10/VLOOKUP(G6,$K$5:$N$8,3,FALSE)+50,3)</f>
        <v>63.449999999999996</v>
      </c>
      <c r="G6" s="10" t="s">
        <v>1317</v>
      </c>
      <c r="K6" t="s">
        <v>1328</v>
      </c>
      <c r="L6" s="5">
        <f>AVERAGEIF($G$4:$G$324,K6,$D$4:$D$324)</f>
        <v>5.3761947431302269E-2</v>
      </c>
      <c r="M6">
        <f t="array" ref="M6">_xlfn.STDEV.P(IF($G$4:$G$324=K6,$D$4:$D$324,""))</f>
        <v>2.0851191959837784E-2</v>
      </c>
    </row>
    <row r="7" spans="2:14" ht="27" x14ac:dyDescent="0.15">
      <c r="B7" s="4" t="s">
        <v>50</v>
      </c>
      <c r="C7" s="1">
        <v>4</v>
      </c>
      <c r="D7" s="6">
        <v>2.8912037037037038E-2</v>
      </c>
      <c r="E7" s="3" t="s">
        <v>30</v>
      </c>
      <c r="F7" s="10">
        <f>ROUNDUP((VLOOKUP(G7,$K$5:$N$8,2,FALSE)-D7)*10/VLOOKUP(G7,$K$5:$N$8,3,FALSE)+50,3)</f>
        <v>63.071999999999996</v>
      </c>
      <c r="G7" s="10" t="s">
        <v>1317</v>
      </c>
      <c r="K7" t="s">
        <v>1335</v>
      </c>
      <c r="L7" s="5">
        <f>AVERAGEIF($G$4:$G$324,K7,$D$4:$D$324)</f>
        <v>4.0001446759259263E-2</v>
      </c>
      <c r="M7">
        <f t="array" ref="M7">_xlfn.STDEV.P(IF($G$4:$G$324=K7,$D$4:$D$324,""))</f>
        <v>1.2775421252896201E-2</v>
      </c>
    </row>
    <row r="8" spans="2:14" x14ac:dyDescent="0.15">
      <c r="B8" s="4" t="s">
        <v>59</v>
      </c>
      <c r="C8" s="1">
        <v>5</v>
      </c>
      <c r="D8" s="6">
        <v>3.2499999999999994E-2</v>
      </c>
      <c r="E8" s="3" t="s">
        <v>33</v>
      </c>
      <c r="F8" s="10">
        <f>ROUNDUP((VLOOKUP(G8,$K$5:$N$8,2,FALSE)-D8)*10/VLOOKUP(G8,$K$5:$N$8,3,FALSE)+50,3)</f>
        <v>61.466999999999999</v>
      </c>
      <c r="G8" s="10" t="s">
        <v>1317</v>
      </c>
      <c r="K8" t="s">
        <v>1345</v>
      </c>
      <c r="L8" s="5">
        <f>AVERAGEIF($G$4:$G$324,K8,$D$4:$D$324)</f>
        <v>3.8535638503086417E-2</v>
      </c>
      <c r="M8">
        <f t="array" ref="M8">_xlfn.STDEV.P(IF($G$4:$G$324=K8,$D$4:$D$324,""))</f>
        <v>1.1672901994308697E-2</v>
      </c>
    </row>
    <row r="9" spans="2:14" x14ac:dyDescent="0.15">
      <c r="B9" s="4" t="s">
        <v>45</v>
      </c>
      <c r="C9" s="1">
        <v>6</v>
      </c>
      <c r="D9" s="6">
        <v>3.3437500000000002E-2</v>
      </c>
      <c r="E9" s="3" t="s">
        <v>30</v>
      </c>
      <c r="F9" s="10">
        <f>ROUNDUP((VLOOKUP(G9,$K$5:$N$8,2,FALSE)-D9)*10/VLOOKUP(G9,$K$5:$N$8,3,FALSE)+50,3)</f>
        <v>61.047999999999995</v>
      </c>
      <c r="G9" s="10" t="s">
        <v>1317</v>
      </c>
    </row>
    <row r="10" spans="2:14" x14ac:dyDescent="0.15">
      <c r="B10" s="4" t="s">
        <v>133</v>
      </c>
      <c r="C10" s="1">
        <v>7</v>
      </c>
      <c r="D10" s="6">
        <v>3.6145833333333328E-2</v>
      </c>
      <c r="E10" s="3" t="s">
        <v>30</v>
      </c>
      <c r="F10" s="10">
        <f>ROUNDUP((VLOOKUP(G10,$K$5:$N$8,2,FALSE)-D10)*10/VLOOKUP(G10,$K$5:$N$8,3,FALSE)+50,3)</f>
        <v>59.836999999999996</v>
      </c>
      <c r="G10" s="10" t="s">
        <v>1317</v>
      </c>
      <c r="L10" s="5"/>
      <c r="M10" s="5"/>
    </row>
    <row r="11" spans="2:14" x14ac:dyDescent="0.15">
      <c r="B11" s="4" t="s">
        <v>56</v>
      </c>
      <c r="C11" s="1">
        <v>8</v>
      </c>
      <c r="D11" s="6">
        <v>3.695601851851852E-2</v>
      </c>
      <c r="E11" s="3" t="s">
        <v>30</v>
      </c>
      <c r="F11" s="10">
        <f>ROUNDUP((VLOOKUP(G11,$K$5:$N$8,2,FALSE)-D11)*10/VLOOKUP(G11,$K$5:$N$8,3,FALSE)+50,3)</f>
        <v>59.473999999999997</v>
      </c>
      <c r="G11" s="10" t="s">
        <v>1317</v>
      </c>
      <c r="L11" s="5"/>
      <c r="M11" s="5"/>
    </row>
    <row r="12" spans="2:14" x14ac:dyDescent="0.15">
      <c r="B12" s="4" t="s">
        <v>49</v>
      </c>
      <c r="C12" s="1">
        <v>9</v>
      </c>
      <c r="D12" s="6">
        <v>3.7534722222222219E-2</v>
      </c>
      <c r="E12" s="3" t="s">
        <v>32</v>
      </c>
      <c r="F12" s="10">
        <f>ROUNDUP((VLOOKUP(G12,$K$5:$N$8,2,FALSE)-D12)*10/VLOOKUP(G12,$K$5:$N$8,3,FALSE)+50,3)</f>
        <v>59.214999999999996</v>
      </c>
      <c r="G12" s="10" t="s">
        <v>1317</v>
      </c>
      <c r="L12" s="5"/>
    </row>
    <row r="13" spans="2:14" x14ac:dyDescent="0.15">
      <c r="B13" s="4" t="s">
        <v>124</v>
      </c>
      <c r="C13" s="1">
        <v>10</v>
      </c>
      <c r="D13" s="6">
        <v>3.8078703703703705E-2</v>
      </c>
      <c r="E13" s="3" t="s">
        <v>32</v>
      </c>
      <c r="F13" s="10">
        <f>ROUNDUP((VLOOKUP(G13,$K$5:$N$8,2,FALSE)-D13)*10/VLOOKUP(G13,$K$5:$N$8,3,FALSE)+50,3)</f>
        <v>58.971999999999994</v>
      </c>
      <c r="G13" s="10" t="s">
        <v>1317</v>
      </c>
      <c r="L13" s="5"/>
    </row>
    <row r="14" spans="2:14" x14ac:dyDescent="0.15">
      <c r="B14" s="4" t="s">
        <v>411</v>
      </c>
      <c r="C14" s="1">
        <v>11</v>
      </c>
      <c r="D14" s="6">
        <v>3.8124999999999999E-2</v>
      </c>
      <c r="E14" s="3" t="s">
        <v>34</v>
      </c>
      <c r="F14" s="10">
        <f>ROUNDUP((VLOOKUP(G14,$K$5:$N$8,2,FALSE)-D14)*10/VLOOKUP(G14,$K$5:$N$8,3,FALSE)+50,3)</f>
        <v>58.951000000000001</v>
      </c>
      <c r="G14" s="10" t="s">
        <v>1317</v>
      </c>
      <c r="L14" s="5"/>
    </row>
    <row r="15" spans="2:14" x14ac:dyDescent="0.15">
      <c r="B15" s="4" t="s">
        <v>70</v>
      </c>
      <c r="C15" s="1">
        <v>12</v>
      </c>
      <c r="D15" s="6">
        <v>3.8668981481481478E-2</v>
      </c>
      <c r="E15" s="3" t="s">
        <v>31</v>
      </c>
      <c r="F15" s="10">
        <f>ROUNDUP((VLOOKUP(G15,$K$5:$N$8,2,FALSE)-D15)*10/VLOOKUP(G15,$K$5:$N$8,3,FALSE)+50,3)</f>
        <v>58.707999999999998</v>
      </c>
      <c r="G15" s="10" t="s">
        <v>1317</v>
      </c>
      <c r="L15" s="5"/>
    </row>
    <row r="16" spans="2:14" x14ac:dyDescent="0.15">
      <c r="B16" s="4" t="s">
        <v>123</v>
      </c>
      <c r="C16" s="1">
        <v>13</v>
      </c>
      <c r="D16" s="6">
        <v>3.9108796296296301E-2</v>
      </c>
      <c r="E16" s="3" t="s">
        <v>32</v>
      </c>
      <c r="F16" s="10">
        <f>ROUNDUP((VLOOKUP(G16,$K$5:$N$8,2,FALSE)-D16)*10/VLOOKUP(G16,$K$5:$N$8,3,FALSE)+50,3)</f>
        <v>58.510999999999996</v>
      </c>
      <c r="G16" s="10" t="s">
        <v>1317</v>
      </c>
    </row>
    <row r="17" spans="2:7" ht="27" x14ac:dyDescent="0.15">
      <c r="B17" s="4" t="s">
        <v>63</v>
      </c>
      <c r="C17" s="1">
        <v>14</v>
      </c>
      <c r="D17" s="6">
        <v>3.9710648148148148E-2</v>
      </c>
      <c r="E17" s="3" t="s">
        <v>30</v>
      </c>
      <c r="F17" s="10">
        <f>ROUNDUP((VLOOKUP(G17,$K$5:$N$8,2,FALSE)-D17)*10/VLOOKUP(G17,$K$5:$N$8,3,FALSE)+50,3)</f>
        <v>58.241999999999997</v>
      </c>
      <c r="G17" s="10" t="s">
        <v>1317</v>
      </c>
    </row>
    <row r="18" spans="2:7" ht="27" x14ac:dyDescent="0.15">
      <c r="B18" s="4" t="s">
        <v>54</v>
      </c>
      <c r="C18" s="1">
        <v>15</v>
      </c>
      <c r="D18" s="6">
        <v>4.05787037037037E-2</v>
      </c>
      <c r="E18" s="3" t="s">
        <v>32</v>
      </c>
      <c r="F18" s="10">
        <f>ROUNDUP((VLOOKUP(G18,$K$5:$N$8,2,FALSE)-D18)*10/VLOOKUP(G18,$K$5:$N$8,3,FALSE)+50,3)</f>
        <v>57.853999999999999</v>
      </c>
      <c r="G18" s="10" t="s">
        <v>1317</v>
      </c>
    </row>
    <row r="19" spans="2:7" ht="27" x14ac:dyDescent="0.15">
      <c r="B19" s="4" t="s">
        <v>116</v>
      </c>
      <c r="C19" s="1">
        <v>16</v>
      </c>
      <c r="D19" s="6">
        <v>4.1238425925925921E-2</v>
      </c>
      <c r="E19" s="3" t="s">
        <v>1314</v>
      </c>
      <c r="F19" s="10">
        <f>ROUNDUP((VLOOKUP(G19,$K$5:$N$8,2,FALSE)-D19)*10/VLOOKUP(G19,$K$5:$N$8,3,FALSE)+50,3)</f>
        <v>57.558999999999997</v>
      </c>
      <c r="G19" s="10" t="s">
        <v>1317</v>
      </c>
    </row>
    <row r="20" spans="2:7" ht="27" x14ac:dyDescent="0.15">
      <c r="B20" s="4" t="s">
        <v>61</v>
      </c>
      <c r="C20" s="1">
        <v>17</v>
      </c>
      <c r="D20" s="6">
        <v>4.1388888888888892E-2</v>
      </c>
      <c r="E20" s="3" t="s">
        <v>35</v>
      </c>
      <c r="F20" s="10">
        <f>ROUNDUP((VLOOKUP(G20,$K$5:$N$8,2,FALSE)-D20)*10/VLOOKUP(G20,$K$5:$N$8,3,FALSE)+50,3)</f>
        <v>57.491999999999997</v>
      </c>
      <c r="G20" s="10" t="s">
        <v>1317</v>
      </c>
    </row>
    <row r="21" spans="2:7" ht="27" x14ac:dyDescent="0.15">
      <c r="B21" s="4" t="s">
        <v>87</v>
      </c>
      <c r="C21" s="1">
        <v>18</v>
      </c>
      <c r="D21" s="6">
        <v>4.1608796296296297E-2</v>
      </c>
      <c r="E21" s="3" t="s">
        <v>1314</v>
      </c>
      <c r="F21" s="10">
        <f>ROUNDUP((VLOOKUP(G21,$K$5:$N$8,2,FALSE)-D21)*10/VLOOKUP(G21,$K$5:$N$8,3,FALSE)+50,3)</f>
        <v>57.393000000000001</v>
      </c>
      <c r="G21" s="10" t="s">
        <v>1317</v>
      </c>
    </row>
    <row r="22" spans="2:7" ht="27" x14ac:dyDescent="0.15">
      <c r="B22" s="4" t="s">
        <v>122</v>
      </c>
      <c r="C22" s="1">
        <v>19</v>
      </c>
      <c r="D22" s="6">
        <v>4.1712962962962959E-2</v>
      </c>
      <c r="E22" s="3" t="s">
        <v>30</v>
      </c>
      <c r="F22" s="10">
        <f>ROUNDUP((VLOOKUP(G22,$K$5:$N$8,2,FALSE)-D22)*10/VLOOKUP(G22,$K$5:$N$8,3,FALSE)+50,3)</f>
        <v>57.346999999999994</v>
      </c>
      <c r="G22" s="10" t="s">
        <v>1317</v>
      </c>
    </row>
    <row r="23" spans="2:7" ht="27" x14ac:dyDescent="0.15">
      <c r="B23" s="4" t="s">
        <v>119</v>
      </c>
      <c r="C23" s="1">
        <v>20</v>
      </c>
      <c r="D23" s="6">
        <v>4.1770833333333333E-2</v>
      </c>
      <c r="E23" s="3" t="s">
        <v>31</v>
      </c>
      <c r="F23" s="10">
        <f>ROUNDUP((VLOOKUP(G23,$K$5:$N$8,2,FALSE)-D23)*10/VLOOKUP(G23,$K$5:$N$8,3,FALSE)+50,3)</f>
        <v>57.320999999999998</v>
      </c>
      <c r="G23" s="10" t="s">
        <v>1317</v>
      </c>
    </row>
    <row r="24" spans="2:7" ht="27" x14ac:dyDescent="0.15">
      <c r="B24" s="4" t="s">
        <v>127</v>
      </c>
      <c r="C24" s="1">
        <v>21</v>
      </c>
      <c r="D24" s="6">
        <v>4.1840277777777775E-2</v>
      </c>
      <c r="E24" s="3" t="s">
        <v>32</v>
      </c>
      <c r="F24" s="10">
        <f>ROUNDUP((VLOOKUP(G24,$K$5:$N$8,2,FALSE)-D24)*10/VLOOKUP(G24,$K$5:$N$8,3,FALSE)+50,3)</f>
        <v>57.29</v>
      </c>
      <c r="G24" s="10" t="s">
        <v>1317</v>
      </c>
    </row>
    <row r="25" spans="2:7" ht="27" x14ac:dyDescent="0.15">
      <c r="B25" s="4" t="s">
        <v>46</v>
      </c>
      <c r="C25" s="1">
        <v>22</v>
      </c>
      <c r="D25" s="6">
        <v>4.3668981481481482E-2</v>
      </c>
      <c r="E25" s="3" t="s">
        <v>32</v>
      </c>
      <c r="F25" s="10">
        <f>ROUNDUP((VLOOKUP(G25,$K$5:$N$8,2,FALSE)-D25)*10/VLOOKUP(G25,$K$5:$N$8,3,FALSE)+50,3)</f>
        <v>56.471999999999994</v>
      </c>
      <c r="G25" s="10" t="s">
        <v>1317</v>
      </c>
    </row>
    <row r="26" spans="2:7" ht="27" x14ac:dyDescent="0.15">
      <c r="B26" s="4" t="s">
        <v>71</v>
      </c>
      <c r="C26" s="1">
        <v>23</v>
      </c>
      <c r="D26" s="6">
        <v>4.5775462962962969E-2</v>
      </c>
      <c r="E26" s="3" t="s">
        <v>30</v>
      </c>
      <c r="F26" s="10">
        <f>ROUNDUP((VLOOKUP(G26,$K$5:$N$8,2,FALSE)-D26)*10/VLOOKUP(G26,$K$5:$N$8,3,FALSE)+50,3)</f>
        <v>55.53</v>
      </c>
      <c r="G26" s="10" t="s">
        <v>1317</v>
      </c>
    </row>
    <row r="27" spans="2:7" ht="27" x14ac:dyDescent="0.15">
      <c r="B27" s="4" t="s">
        <v>48</v>
      </c>
      <c r="C27" s="1">
        <v>24</v>
      </c>
      <c r="D27" s="6">
        <v>4.65625E-2</v>
      </c>
      <c r="E27" s="3" t="s">
        <v>35</v>
      </c>
      <c r="F27" s="10">
        <f>ROUNDUP((VLOOKUP(G27,$K$5:$N$8,2,FALSE)-D27)*10/VLOOKUP(G27,$K$5:$N$8,3,FALSE)+50,3)</f>
        <v>55.177999999999997</v>
      </c>
      <c r="G27" s="10" t="s">
        <v>1317</v>
      </c>
    </row>
    <row r="28" spans="2:7" ht="27" x14ac:dyDescent="0.15">
      <c r="B28" s="4" t="s">
        <v>138</v>
      </c>
      <c r="C28" s="1">
        <v>25</v>
      </c>
      <c r="D28" s="6">
        <v>4.9340277777777775E-2</v>
      </c>
      <c r="E28" s="3" t="s">
        <v>35</v>
      </c>
      <c r="F28" s="10">
        <f>ROUNDUP((VLOOKUP(G28,$K$5:$N$8,2,FALSE)-D28)*10/VLOOKUP(G28,$K$5:$N$8,3,FALSE)+50,3)</f>
        <v>53.936</v>
      </c>
      <c r="G28" s="10" t="s">
        <v>1317</v>
      </c>
    </row>
    <row r="29" spans="2:7" ht="27" x14ac:dyDescent="0.15">
      <c r="B29" s="4" t="s">
        <v>76</v>
      </c>
      <c r="C29" s="1">
        <v>26</v>
      </c>
      <c r="D29" s="6">
        <v>4.9479166666666664E-2</v>
      </c>
      <c r="E29" s="3" t="s">
        <v>32</v>
      </c>
      <c r="F29" s="10">
        <f>ROUNDUP((VLOOKUP(G29,$K$5:$N$8,2,FALSE)-D29)*10/VLOOKUP(G29,$K$5:$N$8,3,FALSE)+50,3)</f>
        <v>53.873999999999995</v>
      </c>
      <c r="G29" s="10" t="s">
        <v>1317</v>
      </c>
    </row>
    <row r="30" spans="2:7" ht="27" x14ac:dyDescent="0.15">
      <c r="B30" s="4" t="s">
        <v>96</v>
      </c>
      <c r="C30" s="1">
        <v>27</v>
      </c>
      <c r="D30" s="6">
        <v>5.0532407407407408E-2</v>
      </c>
      <c r="E30" s="3" t="s">
        <v>1315</v>
      </c>
      <c r="F30" s="10">
        <f>ROUNDUP((VLOOKUP(G30,$K$5:$N$8,2,FALSE)-D30)*10/VLOOKUP(G30,$K$5:$N$8,3,FALSE)+50,3)</f>
        <v>53.402000000000001</v>
      </c>
      <c r="G30" s="10" t="s">
        <v>1317</v>
      </c>
    </row>
    <row r="31" spans="2:7" ht="27" x14ac:dyDescent="0.15">
      <c r="B31" s="4" t="s">
        <v>83</v>
      </c>
      <c r="C31" s="1">
        <v>28</v>
      </c>
      <c r="D31" s="6">
        <v>5.063657407407407E-2</v>
      </c>
      <c r="E31" s="3" t="s">
        <v>32</v>
      </c>
      <c r="F31" s="10">
        <f>ROUNDUP((VLOOKUP(G31,$K$5:$N$8,2,FALSE)-D31)*10/VLOOKUP(G31,$K$5:$N$8,3,FALSE)+50,3)</f>
        <v>53.355999999999995</v>
      </c>
      <c r="G31" s="10" t="s">
        <v>1317</v>
      </c>
    </row>
    <row r="32" spans="2:7" ht="27" x14ac:dyDescent="0.15">
      <c r="B32" s="4" t="s">
        <v>77</v>
      </c>
      <c r="C32" s="1">
        <v>29</v>
      </c>
      <c r="D32" s="6">
        <v>5.1886574074074071E-2</v>
      </c>
      <c r="E32" s="3" t="s">
        <v>31</v>
      </c>
      <c r="F32" s="10">
        <f>ROUNDUP((VLOOKUP(G32,$K$5:$N$8,2,FALSE)-D32)*10/VLOOKUP(G32,$K$5:$N$8,3,FALSE)+50,3)</f>
        <v>52.796999999999997</v>
      </c>
      <c r="G32" s="10" t="s">
        <v>1317</v>
      </c>
    </row>
    <row r="33" spans="2:7" ht="40.5" x14ac:dyDescent="0.15">
      <c r="B33" s="4" t="s">
        <v>53</v>
      </c>
      <c r="C33" s="1">
        <v>30</v>
      </c>
      <c r="D33" s="6">
        <v>5.2314814814814814E-2</v>
      </c>
      <c r="E33" s="3" t="s">
        <v>31</v>
      </c>
      <c r="F33" s="10">
        <f>ROUNDUP((VLOOKUP(G33,$K$5:$N$8,2,FALSE)-D33)*10/VLOOKUP(G33,$K$5:$N$8,3,FALSE)+50,3)</f>
        <v>52.604999999999997</v>
      </c>
      <c r="G33" s="10" t="s">
        <v>1317</v>
      </c>
    </row>
    <row r="34" spans="2:7" ht="27" x14ac:dyDescent="0.15">
      <c r="B34" s="4" t="s">
        <v>66</v>
      </c>
      <c r="C34" s="1">
        <v>31</v>
      </c>
      <c r="D34" s="6">
        <v>5.2326388888888888E-2</v>
      </c>
      <c r="E34" s="3" t="s">
        <v>32</v>
      </c>
      <c r="F34" s="10">
        <f>ROUNDUP((VLOOKUP(G34,$K$5:$N$8,2,FALSE)-D34)*10/VLOOKUP(G34,$K$5:$N$8,3,FALSE)+50,3)</f>
        <v>52.599999999999994</v>
      </c>
      <c r="G34" s="10" t="s">
        <v>1317</v>
      </c>
    </row>
    <row r="35" spans="2:7" ht="40.5" x14ac:dyDescent="0.15">
      <c r="B35" s="4" t="s">
        <v>68</v>
      </c>
      <c r="C35" s="1">
        <v>32</v>
      </c>
      <c r="D35" s="6">
        <v>5.4305555555555551E-2</v>
      </c>
      <c r="E35" s="3" t="s">
        <v>34</v>
      </c>
      <c r="F35" s="10">
        <f>ROUNDUP((VLOOKUP(G35,$K$5:$N$8,2,FALSE)-D35)*10/VLOOKUP(G35,$K$5:$N$8,3,FALSE)+50,3)</f>
        <v>51.714999999999996</v>
      </c>
      <c r="G35" s="10" t="s">
        <v>1317</v>
      </c>
    </row>
    <row r="36" spans="2:7" ht="27" x14ac:dyDescent="0.15">
      <c r="B36" s="4" t="s">
        <v>89</v>
      </c>
      <c r="C36" s="1">
        <v>33</v>
      </c>
      <c r="D36" s="6">
        <v>5.6041666666666663E-2</v>
      </c>
      <c r="E36" s="3" t="s">
        <v>32</v>
      </c>
      <c r="F36" s="10">
        <f>ROUNDUP((VLOOKUP(G36,$K$5:$N$8,2,FALSE)-D36)*10/VLOOKUP(G36,$K$5:$N$8,3,FALSE)+50,3)</f>
        <v>50.939</v>
      </c>
      <c r="G36" s="10" t="s">
        <v>1317</v>
      </c>
    </row>
    <row r="37" spans="2:7" ht="27" x14ac:dyDescent="0.15">
      <c r="B37" s="4" t="s">
        <v>65</v>
      </c>
      <c r="C37" s="1">
        <v>34</v>
      </c>
      <c r="D37" s="6">
        <v>5.6157407407407406E-2</v>
      </c>
      <c r="E37" s="3" t="s">
        <v>32</v>
      </c>
      <c r="F37" s="10">
        <f>ROUNDUP((VLOOKUP(G37,$K$5:$N$8,2,FALSE)-D37)*10/VLOOKUP(G37,$K$5:$N$8,3,FALSE)+50,3)</f>
        <v>50.887</v>
      </c>
      <c r="G37" s="10" t="s">
        <v>1317</v>
      </c>
    </row>
    <row r="38" spans="2:7" ht="27" x14ac:dyDescent="0.15">
      <c r="B38" s="4" t="s">
        <v>90</v>
      </c>
      <c r="C38" s="1">
        <v>35</v>
      </c>
      <c r="D38" s="6">
        <v>5.6469907407407406E-2</v>
      </c>
      <c r="E38" s="3" t="s">
        <v>34</v>
      </c>
      <c r="F38" s="10">
        <f>ROUNDUP((VLOOKUP(G38,$K$5:$N$8,2,FALSE)-D38)*10/VLOOKUP(G38,$K$5:$N$8,3,FALSE)+50,3)</f>
        <v>50.747</v>
      </c>
      <c r="G38" s="10" t="s">
        <v>1317</v>
      </c>
    </row>
    <row r="39" spans="2:7" ht="27" x14ac:dyDescent="0.15">
      <c r="B39" s="4" t="s">
        <v>1060</v>
      </c>
      <c r="C39" s="1">
        <v>36</v>
      </c>
      <c r="D39" s="6">
        <v>5.6608796296296303E-2</v>
      </c>
      <c r="E39" s="3" t="s">
        <v>1316</v>
      </c>
      <c r="F39" s="10">
        <f>ROUNDUP((VLOOKUP(G39,$K$5:$N$8,2,FALSE)-D39)*10/VLOOKUP(G39,$K$5:$N$8,3,FALSE)+50,3)</f>
        <v>50.684999999999995</v>
      </c>
      <c r="G39" s="10" t="s">
        <v>1317</v>
      </c>
    </row>
    <row r="40" spans="2:7" ht="27" x14ac:dyDescent="0.15">
      <c r="B40" s="4" t="s">
        <v>69</v>
      </c>
      <c r="C40" s="1">
        <v>37</v>
      </c>
      <c r="D40" s="6">
        <v>5.7141203703703708E-2</v>
      </c>
      <c r="E40" s="3" t="s">
        <v>32</v>
      </c>
      <c r="F40" s="10">
        <f>ROUNDUP((VLOOKUP(G40,$K$5:$N$8,2,FALSE)-D40)*10/VLOOKUP(G40,$K$5:$N$8,3,FALSE)+50,3)</f>
        <v>50.446999999999996</v>
      </c>
      <c r="G40" s="10" t="s">
        <v>1317</v>
      </c>
    </row>
    <row r="41" spans="2:7" ht="27" x14ac:dyDescent="0.15">
      <c r="B41" s="4" t="s">
        <v>67</v>
      </c>
      <c r="C41" s="1">
        <v>38</v>
      </c>
      <c r="D41" s="6">
        <v>5.7951388888888893E-2</v>
      </c>
      <c r="E41" s="3" t="s">
        <v>30</v>
      </c>
      <c r="F41" s="10">
        <f>ROUNDUP((VLOOKUP(G41,$K$5:$N$8,2,FALSE)-D41)*10/VLOOKUP(G41,$K$5:$N$8,3,FALSE)+50,3)</f>
        <v>50.083999999999996</v>
      </c>
      <c r="G41" s="10" t="s">
        <v>1317</v>
      </c>
    </row>
    <row r="42" spans="2:7" ht="27" x14ac:dyDescent="0.15">
      <c r="B42" s="4" t="s">
        <v>85</v>
      </c>
      <c r="C42" s="1">
        <v>39</v>
      </c>
      <c r="D42" s="6">
        <v>6.011574074074074E-2</v>
      </c>
      <c r="E42" s="3" t="s">
        <v>1314</v>
      </c>
      <c r="F42" s="10">
        <f>ROUNDUP((VLOOKUP(G42,$K$5:$N$8,2,FALSE)-D42)*10/VLOOKUP(G42,$K$5:$N$8,3,FALSE)+50,3)</f>
        <v>49.116999999999997</v>
      </c>
      <c r="G42" s="10" t="s">
        <v>1317</v>
      </c>
    </row>
    <row r="43" spans="2:7" ht="27" x14ac:dyDescent="0.15">
      <c r="B43" s="4" t="s">
        <v>104</v>
      </c>
      <c r="C43" s="1">
        <v>40</v>
      </c>
      <c r="D43" s="6">
        <v>6.0150462962962968E-2</v>
      </c>
      <c r="E43" s="3" t="s">
        <v>1314</v>
      </c>
      <c r="F43" s="10">
        <f>ROUNDUP((VLOOKUP(G43,$K$5:$N$8,2,FALSE)-D43)*10/VLOOKUP(G43,$K$5:$N$8,3,FALSE)+50,3)</f>
        <v>49.100999999999999</v>
      </c>
      <c r="G43" s="10" t="s">
        <v>1317</v>
      </c>
    </row>
    <row r="44" spans="2:7" ht="27" x14ac:dyDescent="0.15">
      <c r="B44" s="4" t="s">
        <v>73</v>
      </c>
      <c r="C44" s="1">
        <v>41</v>
      </c>
      <c r="D44" s="6">
        <v>6.0613425925925925E-2</v>
      </c>
      <c r="E44" s="3" t="s">
        <v>31</v>
      </c>
      <c r="F44" s="10">
        <f>ROUNDUP((VLOOKUP(G44,$K$5:$N$8,2,FALSE)-D44)*10/VLOOKUP(G44,$K$5:$N$8,3,FALSE)+50,3)</f>
        <v>48.893999999999998</v>
      </c>
      <c r="G44" s="10" t="s">
        <v>1317</v>
      </c>
    </row>
    <row r="45" spans="2:7" ht="27" x14ac:dyDescent="0.15">
      <c r="B45" s="4" t="s">
        <v>84</v>
      </c>
      <c r="C45" s="1">
        <v>42</v>
      </c>
      <c r="D45" s="6">
        <v>6.1631944444444448E-2</v>
      </c>
      <c r="E45" s="3" t="s">
        <v>1316</v>
      </c>
      <c r="F45" s="10">
        <f>ROUNDUP((VLOOKUP(G45,$K$5:$N$8,2,FALSE)-D45)*10/VLOOKUP(G45,$K$5:$N$8,3,FALSE)+50,3)</f>
        <v>48.437999999999995</v>
      </c>
      <c r="G45" s="10" t="s">
        <v>1317</v>
      </c>
    </row>
    <row r="46" spans="2:7" ht="27" x14ac:dyDescent="0.15">
      <c r="B46" s="4" t="s">
        <v>80</v>
      </c>
      <c r="C46" s="1"/>
      <c r="D46" s="6">
        <v>6.3483796296296302E-2</v>
      </c>
      <c r="E46" s="3" t="s">
        <v>34</v>
      </c>
      <c r="F46" s="10">
        <f>ROUNDUP((VLOOKUP(G46,$K$5:$N$8,2,FALSE)-D46)*10/VLOOKUP(G46,$K$5:$N$8,3,FALSE)+50,3)</f>
        <v>47.61</v>
      </c>
      <c r="G46" s="10" t="s">
        <v>1317</v>
      </c>
    </row>
    <row r="47" spans="2:7" ht="27" x14ac:dyDescent="0.15">
      <c r="B47" s="4" t="s">
        <v>1346</v>
      </c>
      <c r="C47" s="1"/>
      <c r="D47" s="6">
        <v>6.3692129629629626E-2</v>
      </c>
      <c r="E47" s="3" t="s">
        <v>1316</v>
      </c>
      <c r="F47" s="10">
        <f>ROUNDUP((VLOOKUP(G47,$K$5:$N$8,2,FALSE)-D47)*10/VLOOKUP(G47,$K$5:$N$8,3,FALSE)+50,3)</f>
        <v>47.516999999999996</v>
      </c>
      <c r="G47" s="10" t="s">
        <v>1317</v>
      </c>
    </row>
    <row r="48" spans="2:7" ht="27" x14ac:dyDescent="0.15">
      <c r="B48" s="4" t="s">
        <v>58</v>
      </c>
      <c r="C48" s="1"/>
      <c r="D48" s="6">
        <v>6.4050925925925928E-2</v>
      </c>
      <c r="E48" s="3" t="s">
        <v>31</v>
      </c>
      <c r="F48" s="10">
        <f>ROUNDUP((VLOOKUP(G48,$K$5:$N$8,2,FALSE)-D48)*10/VLOOKUP(G48,$K$5:$N$8,3,FALSE)+50,3)</f>
        <v>47.356999999999999</v>
      </c>
      <c r="G48" s="10" t="s">
        <v>1317</v>
      </c>
    </row>
    <row r="49" spans="2:7" ht="27" x14ac:dyDescent="0.15">
      <c r="B49" s="4" t="s">
        <v>51</v>
      </c>
      <c r="C49" s="1"/>
      <c r="D49" s="6">
        <v>7.0300925925925919E-2</v>
      </c>
      <c r="E49" s="3" t="s">
        <v>31</v>
      </c>
      <c r="F49" s="10">
        <f>ROUNDUP((VLOOKUP(G49,$K$5:$N$8,2,FALSE)-D49)*10/VLOOKUP(G49,$K$5:$N$8,3,FALSE)+50,3)</f>
        <v>44.561</v>
      </c>
      <c r="G49" s="10" t="s">
        <v>1317</v>
      </c>
    </row>
    <row r="50" spans="2:7" ht="27" x14ac:dyDescent="0.15">
      <c r="B50" s="4" t="s">
        <v>82</v>
      </c>
      <c r="C50" s="1"/>
      <c r="D50" s="6">
        <v>7.0393518518518508E-2</v>
      </c>
      <c r="E50" s="3" t="s">
        <v>1314</v>
      </c>
      <c r="F50" s="10">
        <f>ROUNDUP((VLOOKUP(G50,$K$5:$N$8,2,FALSE)-D50)*10/VLOOKUP(G50,$K$5:$N$8,3,FALSE)+50,3)</f>
        <v>44.519999999999996</v>
      </c>
      <c r="G50" s="10" t="s">
        <v>1317</v>
      </c>
    </row>
    <row r="51" spans="2:7" ht="27" x14ac:dyDescent="0.15">
      <c r="B51" s="4" t="s">
        <v>100</v>
      </c>
      <c r="C51" s="1"/>
      <c r="D51" s="6">
        <v>7.2465277777777781E-2</v>
      </c>
      <c r="E51" s="3" t="s">
        <v>1314</v>
      </c>
      <c r="F51" s="10">
        <f>ROUNDUP((VLOOKUP(G51,$K$5:$N$8,2,FALSE)-D51)*10/VLOOKUP(G51,$K$5:$N$8,3,FALSE)+50,3)</f>
        <v>43.592999999999996</v>
      </c>
      <c r="G51" s="10" t="s">
        <v>1317</v>
      </c>
    </row>
    <row r="52" spans="2:7" ht="27" x14ac:dyDescent="0.15">
      <c r="B52" s="4" t="s">
        <v>98</v>
      </c>
      <c r="C52" s="1"/>
      <c r="D52" s="6">
        <v>7.4849537037037034E-2</v>
      </c>
      <c r="E52" s="3" t="s">
        <v>34</v>
      </c>
      <c r="F52" s="10">
        <f>ROUNDUP((VLOOKUP(G52,$K$5:$N$8,2,FALSE)-D52)*10/VLOOKUP(G52,$K$5:$N$8,3,FALSE)+50,3)</f>
        <v>42.527000000000001</v>
      </c>
      <c r="G52" s="10" t="s">
        <v>1317</v>
      </c>
    </row>
    <row r="53" spans="2:7" ht="27" x14ac:dyDescent="0.15">
      <c r="B53" s="4" t="s">
        <v>121</v>
      </c>
      <c r="C53" s="1"/>
      <c r="D53" s="6">
        <v>7.6307870370370359E-2</v>
      </c>
      <c r="E53" s="3" t="s">
        <v>1314</v>
      </c>
      <c r="F53" s="10">
        <f>ROUNDUP((VLOOKUP(G53,$K$5:$N$8,2,FALSE)-D53)*10/VLOOKUP(G53,$K$5:$N$8,3,FALSE)+50,3)</f>
        <v>41.875</v>
      </c>
      <c r="G53" s="10" t="s">
        <v>1317</v>
      </c>
    </row>
    <row r="54" spans="2:7" ht="27" x14ac:dyDescent="0.15">
      <c r="B54" s="4" t="s">
        <v>1069</v>
      </c>
      <c r="C54" s="1"/>
      <c r="D54" s="6">
        <v>7.678240740740741E-2</v>
      </c>
      <c r="E54" s="3" t="s">
        <v>1316</v>
      </c>
      <c r="F54" s="10">
        <f>ROUNDUP((VLOOKUP(G54,$K$5:$N$8,2,FALSE)-D54)*10/VLOOKUP(G54,$K$5:$N$8,3,FALSE)+50,3)</f>
        <v>41.662999999999997</v>
      </c>
      <c r="G54" s="10" t="s">
        <v>1317</v>
      </c>
    </row>
    <row r="55" spans="2:7" ht="27" x14ac:dyDescent="0.15">
      <c r="B55" s="4" t="s">
        <v>62</v>
      </c>
      <c r="C55" s="1"/>
      <c r="D55" s="6">
        <v>7.8888888888888883E-2</v>
      </c>
      <c r="E55" s="3" t="s">
        <v>32</v>
      </c>
      <c r="F55" s="10">
        <f>ROUNDUP((VLOOKUP(G55,$K$5:$N$8,2,FALSE)-D55)*10/VLOOKUP(G55,$K$5:$N$8,3,FALSE)+50,3)</f>
        <v>40.720999999999997</v>
      </c>
      <c r="G55" s="10" t="s">
        <v>1317</v>
      </c>
    </row>
    <row r="56" spans="2:7" ht="40.5" x14ac:dyDescent="0.15">
      <c r="B56" s="4" t="s">
        <v>107</v>
      </c>
      <c r="C56" s="1"/>
      <c r="D56" s="6">
        <v>8.2037037037037033E-2</v>
      </c>
      <c r="E56" s="3" t="s">
        <v>1316</v>
      </c>
      <c r="F56" s="10">
        <f>ROUNDUP((VLOOKUP(G56,$K$5:$N$8,2,FALSE)-D56)*10/VLOOKUP(G56,$K$5:$N$8,3,FALSE)+50,3)</f>
        <v>39.312999999999995</v>
      </c>
      <c r="G56" s="10" t="s">
        <v>1317</v>
      </c>
    </row>
    <row r="57" spans="2:7" ht="27" x14ac:dyDescent="0.15">
      <c r="B57" s="4" t="s">
        <v>114</v>
      </c>
      <c r="C57" s="1"/>
      <c r="D57" s="6">
        <v>8.2557870370370365E-2</v>
      </c>
      <c r="E57" s="3" t="s">
        <v>1314</v>
      </c>
      <c r="F57" s="10">
        <f>ROUNDUP((VLOOKUP(G57,$K$5:$N$8,2,FALSE)-D57)*10/VLOOKUP(G57,$K$5:$N$8,3,FALSE)+50,3)</f>
        <v>39.08</v>
      </c>
      <c r="G57" s="10" t="s">
        <v>1317</v>
      </c>
    </row>
    <row r="58" spans="2:7" ht="27" x14ac:dyDescent="0.15">
      <c r="B58" s="4" t="s">
        <v>102</v>
      </c>
      <c r="C58" s="1"/>
      <c r="D58" s="6">
        <v>8.5243055555555558E-2</v>
      </c>
      <c r="E58" s="3" t="s">
        <v>1314</v>
      </c>
      <c r="F58" s="10">
        <f>ROUNDUP((VLOOKUP(G58,$K$5:$N$8,2,FALSE)-D58)*10/VLOOKUP(G58,$K$5:$N$8,3,FALSE)+50,3)</f>
        <v>37.878999999999998</v>
      </c>
      <c r="G58" s="10" t="s">
        <v>1317</v>
      </c>
    </row>
    <row r="59" spans="2:7" ht="27" x14ac:dyDescent="0.15">
      <c r="B59" s="4" t="s">
        <v>78</v>
      </c>
      <c r="C59" s="1"/>
      <c r="D59" s="6">
        <v>8.549768518518519E-2</v>
      </c>
      <c r="E59" s="3" t="s">
        <v>32</v>
      </c>
      <c r="F59" s="10">
        <f>ROUNDUP((VLOOKUP(G59,$K$5:$N$8,2,FALSE)-D59)*10/VLOOKUP(G59,$K$5:$N$8,3,FALSE)+50,3)</f>
        <v>37.765000000000001</v>
      </c>
      <c r="G59" s="10" t="s">
        <v>1317</v>
      </c>
    </row>
    <row r="60" spans="2:7" ht="27" x14ac:dyDescent="0.15">
      <c r="B60" s="4" t="s">
        <v>1066</v>
      </c>
      <c r="C60" s="1"/>
      <c r="D60" s="6">
        <v>8.6562500000000001E-2</v>
      </c>
      <c r="E60" s="3" t="s">
        <v>1316</v>
      </c>
      <c r="F60" s="10">
        <f>ROUNDUP((VLOOKUP(G60,$K$5:$N$8,2,FALSE)-D60)*10/VLOOKUP(G60,$K$5:$N$8,3,FALSE)+50,3)</f>
        <v>37.288999999999994</v>
      </c>
      <c r="G60" s="10" t="s">
        <v>1317</v>
      </c>
    </row>
    <row r="61" spans="2:7" ht="27" x14ac:dyDescent="0.15">
      <c r="B61" s="4" t="s">
        <v>72</v>
      </c>
      <c r="C61" s="1"/>
      <c r="D61" s="6">
        <v>9.0254629629629643E-2</v>
      </c>
      <c r="E61" s="3" t="s">
        <v>31</v>
      </c>
      <c r="F61" s="10">
        <f>ROUNDUP((VLOOKUP(G61,$K$5:$N$8,2,FALSE)-D61)*10/VLOOKUP(G61,$K$5:$N$8,3,FALSE)+50,3)</f>
        <v>35.637</v>
      </c>
      <c r="G61" s="10" t="s">
        <v>1317</v>
      </c>
    </row>
    <row r="62" spans="2:7" ht="27" x14ac:dyDescent="0.15">
      <c r="B62" s="4" t="s">
        <v>97</v>
      </c>
      <c r="C62" s="1"/>
      <c r="D62" s="6">
        <v>9.178240740740741E-2</v>
      </c>
      <c r="E62" s="3" t="s">
        <v>1314</v>
      </c>
      <c r="F62" s="10">
        <f>ROUNDUP((VLOOKUP(G62,$K$5:$N$8,2,FALSE)-D62)*10/VLOOKUP(G62,$K$5:$N$8,3,FALSE)+50,3)</f>
        <v>34.954000000000001</v>
      </c>
      <c r="G62" s="10" t="s">
        <v>1317</v>
      </c>
    </row>
    <row r="63" spans="2:7" ht="27" x14ac:dyDescent="0.15">
      <c r="B63" s="4" t="s">
        <v>103</v>
      </c>
      <c r="C63" s="1"/>
      <c r="D63" s="6">
        <v>9.5567129629629641E-2</v>
      </c>
      <c r="E63" s="3" t="s">
        <v>1314</v>
      </c>
      <c r="F63" s="10">
        <f>ROUNDUP((VLOOKUP(G63,$K$5:$N$8,2,FALSE)-D63)*10/VLOOKUP(G63,$K$5:$N$8,3,FALSE)+50,3)</f>
        <v>33.262</v>
      </c>
      <c r="G63" s="10" t="s">
        <v>1317</v>
      </c>
    </row>
    <row r="64" spans="2:7" ht="27" x14ac:dyDescent="0.15">
      <c r="B64" s="4" t="s">
        <v>130</v>
      </c>
      <c r="C64" s="1"/>
      <c r="D64" s="6">
        <v>9.9942129629629631E-2</v>
      </c>
      <c r="E64" s="3" t="s">
        <v>1316</v>
      </c>
      <c r="F64" s="10">
        <f>ROUNDUP((VLOOKUP(G64,$K$5:$N$8,2,FALSE)-D64)*10/VLOOKUP(G64,$K$5:$N$8,3,FALSE)+50,3)</f>
        <v>31.305</v>
      </c>
      <c r="G64" s="10" t="s">
        <v>1317</v>
      </c>
    </row>
    <row r="65" spans="2:7" ht="27" x14ac:dyDescent="0.15">
      <c r="B65" s="4" t="s">
        <v>112</v>
      </c>
      <c r="C65" s="1"/>
      <c r="D65" s="6">
        <v>0.10995370370370371</v>
      </c>
      <c r="E65" s="3" t="s">
        <v>1314</v>
      </c>
      <c r="F65" s="10">
        <f>ROUNDUP((VLOOKUP(G65,$K$5:$N$8,2,FALSE)-D65)*10/VLOOKUP(G65,$K$5:$N$8,3,FALSE)+50,3)</f>
        <v>26.827000000000002</v>
      </c>
      <c r="G65" s="10" t="s">
        <v>1317</v>
      </c>
    </row>
    <row r="66" spans="2:7" ht="27" x14ac:dyDescent="0.15">
      <c r="B66" s="4" t="s">
        <v>1252</v>
      </c>
      <c r="C66" s="1"/>
      <c r="D66" s="6">
        <v>0.14149305555555555</v>
      </c>
      <c r="E66" s="3" t="s">
        <v>1316</v>
      </c>
      <c r="F66" s="10">
        <f>ROUNDUP((VLOOKUP(G66,$K$5:$N$8,2,FALSE)-D66)*10/VLOOKUP(G66,$K$5:$N$8,3,FALSE)+50,3)</f>
        <v>12.722</v>
      </c>
      <c r="G66" s="10" t="s">
        <v>1317</v>
      </c>
    </row>
    <row r="67" spans="2:7" ht="27" x14ac:dyDescent="0.15">
      <c r="B67" s="4" t="s">
        <v>95</v>
      </c>
      <c r="C67" s="1"/>
      <c r="D67" s="3" t="s">
        <v>22</v>
      </c>
      <c r="E67" s="3" t="s">
        <v>1314</v>
      </c>
      <c r="F67" s="10">
        <v>0</v>
      </c>
      <c r="G67" s="10" t="s">
        <v>1317</v>
      </c>
    </row>
    <row r="68" spans="2:7" ht="27" x14ac:dyDescent="0.15">
      <c r="B68" s="4" t="s">
        <v>128</v>
      </c>
      <c r="C68" s="1"/>
      <c r="D68" s="3" t="s">
        <v>22</v>
      </c>
      <c r="E68" s="3" t="s">
        <v>1315</v>
      </c>
      <c r="F68" s="10">
        <v>0</v>
      </c>
      <c r="G68" s="10" t="s">
        <v>1317</v>
      </c>
    </row>
    <row r="69" spans="2:7" ht="27" x14ac:dyDescent="0.15">
      <c r="B69" s="4" t="s">
        <v>1347</v>
      </c>
      <c r="C69" s="1"/>
      <c r="D69" s="3" t="s">
        <v>22</v>
      </c>
      <c r="E69" s="3" t="s">
        <v>1316</v>
      </c>
      <c r="F69" s="10">
        <v>0</v>
      </c>
      <c r="G69" s="10" t="s">
        <v>1317</v>
      </c>
    </row>
    <row r="70" spans="2:7" ht="27" x14ac:dyDescent="0.15">
      <c r="B70" s="4" t="s">
        <v>92</v>
      </c>
      <c r="C70" s="1"/>
      <c r="D70" s="3" t="s">
        <v>22</v>
      </c>
      <c r="E70" s="3" t="s">
        <v>1316</v>
      </c>
      <c r="F70" s="10">
        <v>0</v>
      </c>
      <c r="G70" s="10" t="s">
        <v>1317</v>
      </c>
    </row>
    <row r="71" spans="2:7" ht="27" x14ac:dyDescent="0.15">
      <c r="B71" s="4" t="s">
        <v>1073</v>
      </c>
      <c r="C71" s="1"/>
      <c r="D71" s="3" t="s">
        <v>22</v>
      </c>
      <c r="E71" s="3" t="s">
        <v>1314</v>
      </c>
      <c r="F71" s="10">
        <v>0</v>
      </c>
      <c r="G71" s="10" t="s">
        <v>1317</v>
      </c>
    </row>
    <row r="72" spans="2:7" ht="27" x14ac:dyDescent="0.15">
      <c r="B72" s="4" t="s">
        <v>108</v>
      </c>
      <c r="C72" s="1"/>
      <c r="D72" s="3" t="s">
        <v>22</v>
      </c>
      <c r="E72" s="3" t="s">
        <v>1314</v>
      </c>
      <c r="F72" s="10">
        <v>0</v>
      </c>
      <c r="G72" s="10" t="s">
        <v>1317</v>
      </c>
    </row>
    <row r="73" spans="2:7" ht="27" x14ac:dyDescent="0.15">
      <c r="B73" s="4" t="s">
        <v>125</v>
      </c>
      <c r="C73" s="1"/>
      <c r="D73" s="3" t="s">
        <v>22</v>
      </c>
      <c r="E73" s="3" t="s">
        <v>1314</v>
      </c>
      <c r="F73" s="10">
        <v>0</v>
      </c>
      <c r="G73" s="10" t="s">
        <v>1317</v>
      </c>
    </row>
    <row r="74" spans="2:7" ht="27" x14ac:dyDescent="0.15">
      <c r="B74" s="4" t="s">
        <v>111</v>
      </c>
      <c r="C74" s="1"/>
      <c r="D74" s="3" t="s">
        <v>22</v>
      </c>
      <c r="E74" s="3" t="s">
        <v>1314</v>
      </c>
      <c r="F74" s="10">
        <v>0</v>
      </c>
      <c r="G74" s="10" t="s">
        <v>1317</v>
      </c>
    </row>
    <row r="75" spans="2:7" ht="27" x14ac:dyDescent="0.15">
      <c r="B75" s="4" t="s">
        <v>55</v>
      </c>
      <c r="C75" s="1"/>
      <c r="D75" s="3" t="s">
        <v>22</v>
      </c>
      <c r="E75" s="3" t="s">
        <v>31</v>
      </c>
      <c r="F75" s="10">
        <v>0</v>
      </c>
      <c r="G75" s="10" t="s">
        <v>1317</v>
      </c>
    </row>
    <row r="76" spans="2:7" ht="27" x14ac:dyDescent="0.15">
      <c r="B76" s="4" t="s">
        <v>118</v>
      </c>
      <c r="C76" s="1"/>
      <c r="D76" s="3" t="s">
        <v>22</v>
      </c>
      <c r="E76" s="3" t="s">
        <v>31</v>
      </c>
      <c r="F76" s="10">
        <v>0</v>
      </c>
      <c r="G76" s="10" t="s">
        <v>1317</v>
      </c>
    </row>
    <row r="77" spans="2:7" ht="27" x14ac:dyDescent="0.15">
      <c r="B77" s="4" t="s">
        <v>91</v>
      </c>
      <c r="C77" s="1"/>
      <c r="D77" s="3" t="s">
        <v>22</v>
      </c>
      <c r="E77" s="3" t="s">
        <v>30</v>
      </c>
      <c r="F77" s="10">
        <v>0</v>
      </c>
      <c r="G77" s="10" t="s">
        <v>1317</v>
      </c>
    </row>
    <row r="78" spans="2:7" ht="27" x14ac:dyDescent="0.15">
      <c r="B78" s="4" t="s">
        <v>115</v>
      </c>
      <c r="C78" s="1"/>
      <c r="D78" s="3" t="s">
        <v>22</v>
      </c>
      <c r="E78" s="3" t="s">
        <v>1316</v>
      </c>
      <c r="F78" s="10">
        <v>0</v>
      </c>
      <c r="G78" s="10" t="s">
        <v>1317</v>
      </c>
    </row>
    <row r="79" spans="2:7" ht="27" x14ac:dyDescent="0.15">
      <c r="B79" s="4" t="s">
        <v>1227</v>
      </c>
      <c r="C79" s="1"/>
      <c r="D79" s="3" t="s">
        <v>22</v>
      </c>
      <c r="E79" s="3" t="s">
        <v>1316</v>
      </c>
      <c r="F79" s="10">
        <v>0</v>
      </c>
      <c r="G79" s="10" t="s">
        <v>1317</v>
      </c>
    </row>
    <row r="80" spans="2:7" ht="27" x14ac:dyDescent="0.15">
      <c r="B80" s="4" t="s">
        <v>135</v>
      </c>
      <c r="C80" s="1"/>
      <c r="D80" s="3" t="s">
        <v>22</v>
      </c>
      <c r="E80" s="3" t="s">
        <v>31</v>
      </c>
      <c r="F80" s="10">
        <v>0</v>
      </c>
      <c r="G80" s="10" t="s">
        <v>1317</v>
      </c>
    </row>
    <row r="81" spans="2:7" ht="27" x14ac:dyDescent="0.15">
      <c r="B81" s="4" t="s">
        <v>86</v>
      </c>
      <c r="C81" s="1"/>
      <c r="D81" s="3" t="s">
        <v>22</v>
      </c>
      <c r="E81" s="3" t="s">
        <v>35</v>
      </c>
      <c r="F81" s="10">
        <v>0</v>
      </c>
      <c r="G81" s="10" t="s">
        <v>1317</v>
      </c>
    </row>
    <row r="82" spans="2:7" ht="27" x14ac:dyDescent="0.15">
      <c r="B82" s="4" t="s">
        <v>81</v>
      </c>
      <c r="C82" s="1"/>
      <c r="D82" s="3" t="s">
        <v>22</v>
      </c>
      <c r="E82" s="3" t="s">
        <v>32</v>
      </c>
      <c r="F82" s="10">
        <v>0</v>
      </c>
      <c r="G82" s="10" t="s">
        <v>1317</v>
      </c>
    </row>
    <row r="83" spans="2:7" ht="27" x14ac:dyDescent="0.15">
      <c r="B83" s="4" t="s">
        <v>120</v>
      </c>
      <c r="C83" s="1"/>
      <c r="D83" s="3" t="s">
        <v>22</v>
      </c>
      <c r="E83" s="3" t="s">
        <v>1314</v>
      </c>
      <c r="F83" s="10">
        <v>0</v>
      </c>
      <c r="G83" s="10" t="s">
        <v>1317</v>
      </c>
    </row>
    <row r="84" spans="2:7" ht="27" x14ac:dyDescent="0.15">
      <c r="B84" s="4" t="s">
        <v>1070</v>
      </c>
      <c r="C84" s="1"/>
      <c r="D84" s="3" t="s">
        <v>22</v>
      </c>
      <c r="E84" s="3" t="s">
        <v>1314</v>
      </c>
      <c r="F84" s="10">
        <v>0</v>
      </c>
      <c r="G84" s="10" t="s">
        <v>1317</v>
      </c>
    </row>
    <row r="85" spans="2:7" ht="27" x14ac:dyDescent="0.15">
      <c r="B85" s="4" t="s">
        <v>180</v>
      </c>
      <c r="C85" s="1">
        <v>1</v>
      </c>
      <c r="D85" s="6">
        <v>2.7303240740740743E-2</v>
      </c>
      <c r="E85" s="3" t="s">
        <v>1318</v>
      </c>
      <c r="F85" s="10">
        <f>ROUNDUP((VLOOKUP(G85,$K$5:$N$8,2,FALSE)-D85)*10/VLOOKUP(G85,$K$5:$N$8,3,FALSE)+50,3)</f>
        <v>62.69</v>
      </c>
      <c r="G85" s="10" t="s">
        <v>1328</v>
      </c>
    </row>
    <row r="86" spans="2:7" ht="27" x14ac:dyDescent="0.15">
      <c r="B86" s="4" t="s">
        <v>570</v>
      </c>
      <c r="C86" s="1">
        <v>2</v>
      </c>
      <c r="D86" s="6">
        <v>3.0347222222222223E-2</v>
      </c>
      <c r="E86" s="3" t="s">
        <v>1319</v>
      </c>
      <c r="F86" s="10">
        <f>ROUNDUP((VLOOKUP(G86,$K$5:$N$8,2,FALSE)-D86)*10/VLOOKUP(G86,$K$5:$N$8,3,FALSE)+50,3)</f>
        <v>61.23</v>
      </c>
      <c r="G86" s="10" t="s">
        <v>1328</v>
      </c>
    </row>
    <row r="87" spans="2:7" ht="27" x14ac:dyDescent="0.15">
      <c r="B87" s="4" t="s">
        <v>286</v>
      </c>
      <c r="C87" s="1">
        <v>3</v>
      </c>
      <c r="D87" s="6">
        <v>3.1631944444444442E-2</v>
      </c>
      <c r="E87" s="3" t="s">
        <v>1319</v>
      </c>
      <c r="F87" s="10">
        <f>ROUNDUP((VLOOKUP(G87,$K$5:$N$8,2,FALSE)-D87)*10/VLOOKUP(G87,$K$5:$N$8,3,FALSE)+50,3)</f>
        <v>60.613999999999997</v>
      </c>
      <c r="G87" s="10" t="s">
        <v>1328</v>
      </c>
    </row>
    <row r="88" spans="2:7" ht="27" x14ac:dyDescent="0.15">
      <c r="B88" s="4" t="s">
        <v>629</v>
      </c>
      <c r="C88" s="1">
        <v>4</v>
      </c>
      <c r="D88" s="6">
        <v>3.24537037037037E-2</v>
      </c>
      <c r="E88" s="3" t="s">
        <v>1318</v>
      </c>
      <c r="F88" s="10">
        <f>ROUNDUP((VLOOKUP(G88,$K$5:$N$8,2,FALSE)-D88)*10/VLOOKUP(G88,$K$5:$N$8,3,FALSE)+50,3)</f>
        <v>60.22</v>
      </c>
      <c r="G88" s="10" t="s">
        <v>1328</v>
      </c>
    </row>
    <row r="89" spans="2:7" ht="27" x14ac:dyDescent="0.15">
      <c r="B89" s="4" t="s">
        <v>724</v>
      </c>
      <c r="C89" s="1">
        <v>5</v>
      </c>
      <c r="D89" s="6">
        <v>3.3958333333333333E-2</v>
      </c>
      <c r="E89" s="3" t="s">
        <v>1320</v>
      </c>
      <c r="F89" s="10">
        <f>ROUNDUP((VLOOKUP(G89,$K$5:$N$8,2,FALSE)-D89)*10/VLOOKUP(G89,$K$5:$N$8,3,FALSE)+50,3)</f>
        <v>59.497999999999998</v>
      </c>
      <c r="G89" s="10" t="s">
        <v>1328</v>
      </c>
    </row>
    <row r="90" spans="2:7" ht="40.5" x14ac:dyDescent="0.15">
      <c r="B90" s="4" t="s">
        <v>651</v>
      </c>
      <c r="C90" s="1">
        <v>6</v>
      </c>
      <c r="D90" s="6">
        <v>3.5902777777777777E-2</v>
      </c>
      <c r="E90" s="3" t="s">
        <v>1319</v>
      </c>
      <c r="F90" s="10">
        <f>ROUNDUP((VLOOKUP(G90,$K$5:$N$8,2,FALSE)-D90)*10/VLOOKUP(G90,$K$5:$N$8,3,FALSE)+50,3)</f>
        <v>58.565999999999995</v>
      </c>
      <c r="G90" s="10" t="s">
        <v>1328</v>
      </c>
    </row>
    <row r="91" spans="2:7" ht="40.5" x14ac:dyDescent="0.15">
      <c r="B91" s="4" t="s">
        <v>1007</v>
      </c>
      <c r="C91" s="1">
        <v>7</v>
      </c>
      <c r="D91" s="6">
        <v>3.7280092592592594E-2</v>
      </c>
      <c r="E91" s="3" t="s">
        <v>1321</v>
      </c>
      <c r="F91" s="10">
        <f>ROUNDUP((VLOOKUP(G91,$K$5:$N$8,2,FALSE)-D91)*10/VLOOKUP(G91,$K$5:$N$8,3,FALSE)+50,3)</f>
        <v>57.905000000000001</v>
      </c>
      <c r="G91" s="10" t="s">
        <v>1328</v>
      </c>
    </row>
    <row r="92" spans="2:7" ht="27" x14ac:dyDescent="0.15">
      <c r="B92" s="4" t="s">
        <v>649</v>
      </c>
      <c r="C92" s="1">
        <v>8</v>
      </c>
      <c r="D92" s="6">
        <v>3.8333333333333337E-2</v>
      </c>
      <c r="E92" s="3" t="s">
        <v>1320</v>
      </c>
      <c r="F92" s="10">
        <f>ROUNDUP((VLOOKUP(G92,$K$5:$N$8,2,FALSE)-D92)*10/VLOOKUP(G92,$K$5:$N$8,3,FALSE)+50,3)</f>
        <v>57.4</v>
      </c>
      <c r="G92" s="10" t="s">
        <v>1328</v>
      </c>
    </row>
    <row r="93" spans="2:7" ht="40.5" x14ac:dyDescent="0.15">
      <c r="B93" s="4" t="s">
        <v>564</v>
      </c>
      <c r="C93" s="1">
        <v>9</v>
      </c>
      <c r="D93" s="6">
        <v>3.9675925925925927E-2</v>
      </c>
      <c r="E93" s="3" t="s">
        <v>1320</v>
      </c>
      <c r="F93" s="10">
        <f>ROUNDUP((VLOOKUP(G93,$K$5:$N$8,2,FALSE)-D93)*10/VLOOKUP(G93,$K$5:$N$8,3,FALSE)+50,3)</f>
        <v>56.756</v>
      </c>
      <c r="G93" s="10" t="s">
        <v>1328</v>
      </c>
    </row>
    <row r="94" spans="2:7" ht="27" x14ac:dyDescent="0.15">
      <c r="B94" s="4" t="s">
        <v>618</v>
      </c>
      <c r="C94" s="1">
        <v>10</v>
      </c>
      <c r="D94" s="6">
        <v>4.0358796296296295E-2</v>
      </c>
      <c r="E94" s="3" t="s">
        <v>1320</v>
      </c>
      <c r="F94" s="10">
        <f>ROUNDUP((VLOOKUP(G94,$K$5:$N$8,2,FALSE)-D94)*10/VLOOKUP(G94,$K$5:$N$8,3,FALSE)+50,3)</f>
        <v>56.428999999999995</v>
      </c>
      <c r="G94" s="10" t="s">
        <v>1328</v>
      </c>
    </row>
    <row r="95" spans="2:7" ht="27" x14ac:dyDescent="0.15">
      <c r="B95" s="4" t="s">
        <v>548</v>
      </c>
      <c r="C95" s="1">
        <v>11</v>
      </c>
      <c r="D95" s="6">
        <v>4.2743055555555555E-2</v>
      </c>
      <c r="E95" s="3" t="s">
        <v>1320</v>
      </c>
      <c r="F95" s="10">
        <f>ROUNDUP((VLOOKUP(G95,$K$5:$N$8,2,FALSE)-D95)*10/VLOOKUP(G95,$K$5:$N$8,3,FALSE)+50,3)</f>
        <v>55.284999999999997</v>
      </c>
      <c r="G95" s="10" t="s">
        <v>1328</v>
      </c>
    </row>
    <row r="96" spans="2:7" ht="40.5" x14ac:dyDescent="0.15">
      <c r="B96" s="4" t="s">
        <v>391</v>
      </c>
      <c r="C96" s="1">
        <v>12</v>
      </c>
      <c r="D96" s="6">
        <v>4.3032407407407408E-2</v>
      </c>
      <c r="E96" s="3" t="s">
        <v>1322</v>
      </c>
      <c r="F96" s="10">
        <f>ROUNDUP((VLOOKUP(G96,$K$5:$N$8,2,FALSE)-D96)*10/VLOOKUP(G96,$K$5:$N$8,3,FALSE)+50,3)</f>
        <v>55.146000000000001</v>
      </c>
      <c r="G96" s="10" t="s">
        <v>1328</v>
      </c>
    </row>
    <row r="97" spans="2:7" ht="40.5" x14ac:dyDescent="0.15">
      <c r="B97" s="4" t="s">
        <v>175</v>
      </c>
      <c r="C97" s="1">
        <v>13</v>
      </c>
      <c r="D97" s="6">
        <v>4.4699074074074079E-2</v>
      </c>
      <c r="E97" s="3" t="s">
        <v>1323</v>
      </c>
      <c r="F97" s="10">
        <f t="shared" ref="F97:F115" si="0">ROUNDUP((VLOOKUP(G97,$K$5:$N$8,2,FALSE)-D97)*10/VLOOKUP(G97,$K$5:$N$8,3,FALSE)+50,3)</f>
        <v>54.346999999999994</v>
      </c>
      <c r="G97" s="10" t="s">
        <v>1328</v>
      </c>
    </row>
    <row r="98" spans="2:7" ht="27" x14ac:dyDescent="0.15">
      <c r="B98" s="4" t="s">
        <v>673</v>
      </c>
      <c r="C98" s="1">
        <v>14</v>
      </c>
      <c r="D98" s="6">
        <v>4.4918981481481483E-2</v>
      </c>
      <c r="E98" s="3" t="s">
        <v>1320</v>
      </c>
      <c r="F98" s="10">
        <f t="shared" si="0"/>
        <v>54.241</v>
      </c>
      <c r="G98" s="10" t="s">
        <v>1328</v>
      </c>
    </row>
    <row r="99" spans="2:7" ht="27" x14ac:dyDescent="0.15">
      <c r="B99" s="4" t="s">
        <v>668</v>
      </c>
      <c r="C99" s="1">
        <v>15</v>
      </c>
      <c r="D99" s="6">
        <v>4.8263888888888884E-2</v>
      </c>
      <c r="E99" s="3" t="s">
        <v>1319</v>
      </c>
      <c r="F99" s="10">
        <f t="shared" si="0"/>
        <v>52.637</v>
      </c>
      <c r="G99" s="10" t="s">
        <v>1328</v>
      </c>
    </row>
    <row r="100" spans="2:7" ht="27" x14ac:dyDescent="0.15">
      <c r="B100" s="4" t="s">
        <v>394</v>
      </c>
      <c r="C100" s="1">
        <v>16</v>
      </c>
      <c r="D100" s="6">
        <v>4.8344907407407406E-2</v>
      </c>
      <c r="E100" s="3" t="s">
        <v>1321</v>
      </c>
      <c r="F100" s="10">
        <f t="shared" si="0"/>
        <v>52.597999999999999</v>
      </c>
      <c r="G100" s="10" t="s">
        <v>1328</v>
      </c>
    </row>
    <row r="101" spans="2:7" ht="27" x14ac:dyDescent="0.15">
      <c r="B101" s="4" t="s">
        <v>168</v>
      </c>
      <c r="C101" s="1">
        <v>17</v>
      </c>
      <c r="D101" s="6">
        <v>4.9189814814814818E-2</v>
      </c>
      <c r="E101" s="3" t="s">
        <v>1322</v>
      </c>
      <c r="F101" s="10">
        <f t="shared" si="0"/>
        <v>52.192999999999998</v>
      </c>
      <c r="G101" s="10" t="s">
        <v>1328</v>
      </c>
    </row>
    <row r="102" spans="2:7" ht="27" x14ac:dyDescent="0.15">
      <c r="B102" s="4" t="s">
        <v>577</v>
      </c>
      <c r="C102" s="1">
        <v>18</v>
      </c>
      <c r="D102" s="6">
        <v>5.0358796296296297E-2</v>
      </c>
      <c r="E102" s="3" t="s">
        <v>1319</v>
      </c>
      <c r="F102" s="10">
        <f t="shared" si="0"/>
        <v>51.632999999999996</v>
      </c>
      <c r="G102" s="10" t="s">
        <v>1328</v>
      </c>
    </row>
    <row r="103" spans="2:7" ht="27" x14ac:dyDescent="0.15">
      <c r="B103" s="4" t="s">
        <v>688</v>
      </c>
      <c r="C103" s="1">
        <v>19</v>
      </c>
      <c r="D103" s="6">
        <v>5.0671296296296298E-2</v>
      </c>
      <c r="E103" s="3" t="s">
        <v>1322</v>
      </c>
      <c r="F103" s="10">
        <f t="shared" si="0"/>
        <v>51.482999999999997</v>
      </c>
      <c r="G103" s="10" t="s">
        <v>1328</v>
      </c>
    </row>
    <row r="104" spans="2:7" ht="27" x14ac:dyDescent="0.15">
      <c r="B104" s="4" t="s">
        <v>595</v>
      </c>
      <c r="C104" s="1">
        <v>20</v>
      </c>
      <c r="D104" s="6">
        <v>5.5706018518518523E-2</v>
      </c>
      <c r="E104" s="3" t="s">
        <v>1318</v>
      </c>
      <c r="F104" s="10">
        <f t="shared" si="0"/>
        <v>49.067999999999998</v>
      </c>
      <c r="G104" s="10" t="s">
        <v>1328</v>
      </c>
    </row>
    <row r="105" spans="2:7" ht="27" x14ac:dyDescent="0.15">
      <c r="B105" s="4" t="s">
        <v>171</v>
      </c>
      <c r="C105" s="1">
        <v>21</v>
      </c>
      <c r="D105" s="6">
        <v>5.6099537037037038E-2</v>
      </c>
      <c r="E105" s="3" t="s">
        <v>1322</v>
      </c>
      <c r="F105" s="10">
        <f t="shared" si="0"/>
        <v>48.878999999999998</v>
      </c>
      <c r="G105" s="10" t="s">
        <v>1328</v>
      </c>
    </row>
    <row r="106" spans="2:7" ht="27" x14ac:dyDescent="0.15">
      <c r="B106" s="4" t="s">
        <v>1251</v>
      </c>
      <c r="C106" s="1">
        <v>22</v>
      </c>
      <c r="D106" s="6">
        <v>5.9918981481481483E-2</v>
      </c>
      <c r="E106" s="3" t="s">
        <v>1324</v>
      </c>
      <c r="F106" s="10">
        <f t="shared" si="0"/>
        <v>47.047999999999995</v>
      </c>
      <c r="G106" s="10" t="s">
        <v>1328</v>
      </c>
    </row>
    <row r="107" spans="2:7" ht="27" x14ac:dyDescent="0.15">
      <c r="B107" s="4" t="s">
        <v>669</v>
      </c>
      <c r="C107" s="1">
        <v>23</v>
      </c>
      <c r="D107" s="6">
        <v>6.1296296296296293E-2</v>
      </c>
      <c r="E107" s="3" t="s">
        <v>1321</v>
      </c>
      <c r="F107" s="10">
        <f t="shared" si="0"/>
        <v>46.387</v>
      </c>
      <c r="G107" s="10" t="s">
        <v>1328</v>
      </c>
    </row>
    <row r="108" spans="2:7" ht="27" x14ac:dyDescent="0.15">
      <c r="B108" s="4" t="s">
        <v>719</v>
      </c>
      <c r="C108" s="1">
        <v>24</v>
      </c>
      <c r="D108" s="6">
        <v>6.190972222222222E-2</v>
      </c>
      <c r="E108" s="3" t="s">
        <v>1322</v>
      </c>
      <c r="F108" s="10">
        <f t="shared" si="0"/>
        <v>46.092999999999996</v>
      </c>
      <c r="G108" s="10" t="s">
        <v>1328</v>
      </c>
    </row>
    <row r="109" spans="2:7" ht="27" x14ac:dyDescent="0.15">
      <c r="B109" s="4" t="s">
        <v>764</v>
      </c>
      <c r="C109" s="1"/>
      <c r="D109" s="6">
        <v>6.6226851851851856E-2</v>
      </c>
      <c r="E109" s="3" t="s">
        <v>1325</v>
      </c>
      <c r="F109" s="10">
        <f t="shared" si="0"/>
        <v>44.021999999999998</v>
      </c>
      <c r="G109" s="10" t="s">
        <v>1328</v>
      </c>
    </row>
    <row r="110" spans="2:7" ht="27" x14ac:dyDescent="0.15">
      <c r="B110" s="4" t="s">
        <v>1275</v>
      </c>
      <c r="C110" s="1"/>
      <c r="D110" s="6">
        <v>7.075231481481481E-2</v>
      </c>
      <c r="E110" s="3" t="s">
        <v>1324</v>
      </c>
      <c r="F110" s="10">
        <f t="shared" si="0"/>
        <v>41.851999999999997</v>
      </c>
      <c r="G110" s="10" t="s">
        <v>1328</v>
      </c>
    </row>
    <row r="111" spans="2:7" ht="27" x14ac:dyDescent="0.15">
      <c r="B111" s="4" t="s">
        <v>739</v>
      </c>
      <c r="C111" s="1"/>
      <c r="D111" s="6">
        <v>7.7638888888888882E-2</v>
      </c>
      <c r="E111" s="3" t="s">
        <v>1326</v>
      </c>
      <c r="F111" s="10">
        <f t="shared" si="0"/>
        <v>38.548999999999999</v>
      </c>
      <c r="G111" s="10" t="s">
        <v>1328</v>
      </c>
    </row>
    <row r="112" spans="2:7" ht="27" x14ac:dyDescent="0.15">
      <c r="B112" s="4" t="s">
        <v>353</v>
      </c>
      <c r="C112" s="1"/>
      <c r="D112" s="6">
        <v>8.5775462962962956E-2</v>
      </c>
      <c r="E112" s="3" t="s">
        <v>1319</v>
      </c>
      <c r="F112" s="10">
        <f t="shared" si="0"/>
        <v>34.646999999999998</v>
      </c>
      <c r="G112" s="10" t="s">
        <v>1328</v>
      </c>
    </row>
    <row r="113" spans="2:7" ht="27" x14ac:dyDescent="0.15">
      <c r="B113" s="4" t="s">
        <v>607</v>
      </c>
      <c r="C113" s="1"/>
      <c r="D113" s="6">
        <v>8.6134259259259258E-2</v>
      </c>
      <c r="E113" s="3" t="s">
        <v>1319</v>
      </c>
      <c r="F113" s="10">
        <f t="shared" si="0"/>
        <v>34.474999999999994</v>
      </c>
      <c r="G113" s="10" t="s">
        <v>1328</v>
      </c>
    </row>
    <row r="114" spans="2:7" ht="27" x14ac:dyDescent="0.15">
      <c r="B114" s="4" t="s">
        <v>591</v>
      </c>
      <c r="C114" s="1"/>
      <c r="D114" s="6">
        <v>0.10149305555555554</v>
      </c>
      <c r="E114" s="3" t="s">
        <v>1322</v>
      </c>
      <c r="F114" s="10">
        <f t="shared" si="0"/>
        <v>27.109000000000002</v>
      </c>
      <c r="G114" s="10" t="s">
        <v>1328</v>
      </c>
    </row>
    <row r="115" spans="2:7" ht="27" x14ac:dyDescent="0.15">
      <c r="B115" s="4" t="s">
        <v>1254</v>
      </c>
      <c r="C115" s="1"/>
      <c r="D115" s="6">
        <v>0.11420138888888888</v>
      </c>
      <c r="E115" s="3" t="s">
        <v>1324</v>
      </c>
      <c r="F115" s="10">
        <f t="shared" si="0"/>
        <v>21.014000000000003</v>
      </c>
      <c r="G115" s="10" t="s">
        <v>1328</v>
      </c>
    </row>
    <row r="116" spans="2:7" ht="27" x14ac:dyDescent="0.15">
      <c r="B116" s="4" t="s">
        <v>1348</v>
      </c>
      <c r="C116" s="1"/>
      <c r="D116" s="3" t="s">
        <v>22</v>
      </c>
      <c r="E116" s="3" t="s">
        <v>1324</v>
      </c>
      <c r="F116" s="10">
        <v>0</v>
      </c>
      <c r="G116" s="10" t="s">
        <v>1328</v>
      </c>
    </row>
    <row r="117" spans="2:7" ht="27" x14ac:dyDescent="0.15">
      <c r="B117" s="4" t="s">
        <v>1349</v>
      </c>
      <c r="C117" s="1"/>
      <c r="D117" s="3" t="s">
        <v>22</v>
      </c>
      <c r="E117" s="3" t="s">
        <v>1327</v>
      </c>
      <c r="F117" s="10">
        <v>0</v>
      </c>
      <c r="G117" s="10" t="s">
        <v>1328</v>
      </c>
    </row>
    <row r="118" spans="2:7" ht="27" x14ac:dyDescent="0.15">
      <c r="B118" s="4" t="s">
        <v>356</v>
      </c>
      <c r="C118" s="1"/>
      <c r="D118" s="3" t="s">
        <v>22</v>
      </c>
      <c r="E118" s="3" t="s">
        <v>1322</v>
      </c>
      <c r="F118" s="10">
        <v>0</v>
      </c>
      <c r="G118" s="10" t="s">
        <v>1328</v>
      </c>
    </row>
    <row r="119" spans="2:7" ht="40.5" x14ac:dyDescent="0.15">
      <c r="B119" s="4" t="s">
        <v>1350</v>
      </c>
      <c r="C119" s="1"/>
      <c r="D119" s="3" t="s">
        <v>22</v>
      </c>
      <c r="E119" s="3" t="s">
        <v>1324</v>
      </c>
      <c r="F119" s="10">
        <v>0</v>
      </c>
      <c r="G119" s="10" t="s">
        <v>1328</v>
      </c>
    </row>
    <row r="120" spans="2:7" ht="27" x14ac:dyDescent="0.15">
      <c r="B120" s="4" t="s">
        <v>640</v>
      </c>
      <c r="C120" s="1"/>
      <c r="D120" s="3" t="s">
        <v>22</v>
      </c>
      <c r="E120" s="3" t="s">
        <v>1323</v>
      </c>
      <c r="F120" s="10">
        <v>0</v>
      </c>
      <c r="G120" s="10" t="s">
        <v>1328</v>
      </c>
    </row>
    <row r="121" spans="2:7" ht="27" x14ac:dyDescent="0.15">
      <c r="B121" s="4" t="s">
        <v>1071</v>
      </c>
      <c r="C121" s="1"/>
      <c r="D121" s="3" t="s">
        <v>22</v>
      </c>
      <c r="E121" s="3" t="s">
        <v>1327</v>
      </c>
      <c r="F121" s="10">
        <v>0</v>
      </c>
      <c r="G121" s="10" t="s">
        <v>1328</v>
      </c>
    </row>
    <row r="122" spans="2:7" ht="27" x14ac:dyDescent="0.15">
      <c r="B122" s="4" t="s">
        <v>256</v>
      </c>
      <c r="C122" s="1">
        <v>1</v>
      </c>
      <c r="D122" s="6">
        <v>2.2476851851851855E-2</v>
      </c>
      <c r="E122" s="3" t="s">
        <v>235</v>
      </c>
      <c r="F122" s="10">
        <f>ROUNDUP((VLOOKUP(G122,$K$5:$N$8,2,FALSE)-D122)*10/VLOOKUP(G122,$K$5:$N$8,3,FALSE)+50,3)</f>
        <v>63.717999999999996</v>
      </c>
      <c r="G122" s="10" t="s">
        <v>1335</v>
      </c>
    </row>
    <row r="123" spans="2:7" ht="27" x14ac:dyDescent="0.15">
      <c r="B123" s="4" t="s">
        <v>143</v>
      </c>
      <c r="C123" s="1">
        <v>2</v>
      </c>
      <c r="D123" s="6">
        <v>2.3333333333333334E-2</v>
      </c>
      <c r="E123" s="3" t="s">
        <v>239</v>
      </c>
      <c r="F123" s="10">
        <f>ROUNDUP((VLOOKUP(G123,$K$5:$N$8,2,FALSE)-D123)*10/VLOOKUP(G123,$K$5:$N$8,3,FALSE)+50,3)</f>
        <v>63.047999999999995</v>
      </c>
      <c r="G123" s="10" t="s">
        <v>1335</v>
      </c>
    </row>
    <row r="124" spans="2:7" ht="27" x14ac:dyDescent="0.15">
      <c r="B124" s="4" t="s">
        <v>146</v>
      </c>
      <c r="C124" s="1">
        <v>3</v>
      </c>
      <c r="D124" s="6">
        <v>2.3923611111111114E-2</v>
      </c>
      <c r="E124" s="3" t="s">
        <v>236</v>
      </c>
      <c r="F124" s="10">
        <f>ROUNDUP((VLOOKUP(G124,$K$5:$N$8,2,FALSE)-D124)*10/VLOOKUP(G124,$K$5:$N$8,3,FALSE)+50,3)</f>
        <v>62.585000000000001</v>
      </c>
      <c r="G124" s="10" t="s">
        <v>1335</v>
      </c>
    </row>
    <row r="125" spans="2:7" ht="27" x14ac:dyDescent="0.15">
      <c r="B125" s="4" t="s">
        <v>152</v>
      </c>
      <c r="C125" s="1">
        <v>4</v>
      </c>
      <c r="D125" s="6">
        <v>2.3958333333333331E-2</v>
      </c>
      <c r="E125" s="3" t="s">
        <v>450</v>
      </c>
      <c r="F125" s="10">
        <f>ROUNDUP((VLOOKUP(G125,$K$5:$N$8,2,FALSE)-D125)*10/VLOOKUP(G125,$K$5:$N$8,3,FALSE)+50,3)</f>
        <v>62.558</v>
      </c>
      <c r="G125" s="10" t="s">
        <v>1335</v>
      </c>
    </row>
    <row r="126" spans="2:7" ht="27" x14ac:dyDescent="0.15">
      <c r="B126" s="4" t="s">
        <v>203</v>
      </c>
      <c r="C126" s="1">
        <v>5</v>
      </c>
      <c r="D126" s="6">
        <v>2.4918981481481483E-2</v>
      </c>
      <c r="E126" s="3" t="s">
        <v>17</v>
      </c>
      <c r="F126" s="10">
        <f>ROUNDUP((VLOOKUP(G126,$K$5:$N$8,2,FALSE)-D126)*10/VLOOKUP(G126,$K$5:$N$8,3,FALSE)+50,3)</f>
        <v>61.805999999999997</v>
      </c>
      <c r="G126" s="10" t="s">
        <v>1335</v>
      </c>
    </row>
    <row r="127" spans="2:7" ht="40.5" x14ac:dyDescent="0.15">
      <c r="B127" s="4" t="s">
        <v>194</v>
      </c>
      <c r="C127" s="1">
        <v>6</v>
      </c>
      <c r="D127" s="6">
        <v>2.5578703703703704E-2</v>
      </c>
      <c r="E127" s="3" t="s">
        <v>450</v>
      </c>
      <c r="F127" s="10">
        <f>ROUNDUP((VLOOKUP(G127,$K$5:$N$8,2,FALSE)-D127)*10/VLOOKUP(G127,$K$5:$N$8,3,FALSE)+50,3)</f>
        <v>61.29</v>
      </c>
      <c r="G127" s="10" t="s">
        <v>1335</v>
      </c>
    </row>
    <row r="128" spans="2:7" ht="27" x14ac:dyDescent="0.15">
      <c r="B128" s="4" t="s">
        <v>157</v>
      </c>
      <c r="C128" s="1">
        <v>7</v>
      </c>
      <c r="D128" s="6">
        <v>2.6527777777777779E-2</v>
      </c>
      <c r="E128" s="3" t="s">
        <v>231</v>
      </c>
      <c r="F128" s="10">
        <f>ROUNDUP((VLOOKUP(G128,$K$5:$N$8,2,FALSE)-D128)*10/VLOOKUP(G128,$K$5:$N$8,3,FALSE)+50,3)</f>
        <v>60.546999999999997</v>
      </c>
      <c r="G128" s="10" t="s">
        <v>1335</v>
      </c>
    </row>
    <row r="129" spans="2:7" ht="27" x14ac:dyDescent="0.15">
      <c r="B129" s="4" t="s">
        <v>264</v>
      </c>
      <c r="C129" s="1">
        <v>8</v>
      </c>
      <c r="D129" s="6">
        <v>2.7129629629629632E-2</v>
      </c>
      <c r="E129" s="3" t="s">
        <v>232</v>
      </c>
      <c r="F129" s="10">
        <f>ROUNDUP((VLOOKUP(G129,$K$5:$N$8,2,FALSE)-D129)*10/VLOOKUP(G129,$K$5:$N$8,3,FALSE)+50,3)</f>
        <v>60.076000000000001</v>
      </c>
      <c r="G129" s="10" t="s">
        <v>1335</v>
      </c>
    </row>
    <row r="130" spans="2:7" ht="27" x14ac:dyDescent="0.15">
      <c r="B130" s="4" t="s">
        <v>1351</v>
      </c>
      <c r="C130" s="1">
        <v>9</v>
      </c>
      <c r="D130" s="6">
        <v>2.7233796296296298E-2</v>
      </c>
      <c r="E130" s="3" t="s">
        <v>228</v>
      </c>
      <c r="F130" s="10">
        <f>ROUNDUP((VLOOKUP(G130,$K$5:$N$8,2,FALSE)-D130)*10/VLOOKUP(G130,$K$5:$N$8,3,FALSE)+50,3)</f>
        <v>59.994</v>
      </c>
      <c r="G130" s="10" t="s">
        <v>1335</v>
      </c>
    </row>
    <row r="131" spans="2:7" ht="40.5" x14ac:dyDescent="0.15">
      <c r="B131" s="4" t="s">
        <v>213</v>
      </c>
      <c r="C131" s="1">
        <v>10</v>
      </c>
      <c r="D131" s="6">
        <v>2.7291666666666662E-2</v>
      </c>
      <c r="E131" s="3" t="s">
        <v>28</v>
      </c>
      <c r="F131" s="10">
        <f>ROUNDUP((VLOOKUP(G131,$K$5:$N$8,2,FALSE)-D131)*10/VLOOKUP(G131,$K$5:$N$8,3,FALSE)+50,3)</f>
        <v>59.948999999999998</v>
      </c>
      <c r="G131" s="10" t="s">
        <v>1335</v>
      </c>
    </row>
    <row r="132" spans="2:7" ht="27" x14ac:dyDescent="0.15">
      <c r="B132" s="4" t="s">
        <v>259</v>
      </c>
      <c r="C132" s="1">
        <v>11</v>
      </c>
      <c r="D132" s="6">
        <v>2.8020833333333332E-2</v>
      </c>
      <c r="E132" s="3" t="s">
        <v>247</v>
      </c>
      <c r="F132" s="10">
        <f>ROUNDUP((VLOOKUP(G132,$K$5:$N$8,2,FALSE)-D132)*10/VLOOKUP(G132,$K$5:$N$8,3,FALSE)+50,3)</f>
        <v>59.378</v>
      </c>
      <c r="G132" s="10" t="s">
        <v>1335</v>
      </c>
    </row>
    <row r="133" spans="2:7" ht="27" x14ac:dyDescent="0.15">
      <c r="B133" s="4" t="s">
        <v>493</v>
      </c>
      <c r="C133" s="1">
        <v>12</v>
      </c>
      <c r="D133" s="6">
        <v>2.8495370370370369E-2</v>
      </c>
      <c r="E133" s="3" t="s">
        <v>247</v>
      </c>
      <c r="F133" s="10">
        <f>ROUNDUP((VLOOKUP(G133,$K$5:$N$8,2,FALSE)-D133)*10/VLOOKUP(G133,$K$5:$N$8,3,FALSE)+50,3)</f>
        <v>59.006999999999998</v>
      </c>
      <c r="G133" s="10" t="s">
        <v>1335</v>
      </c>
    </row>
    <row r="134" spans="2:7" ht="27" x14ac:dyDescent="0.15">
      <c r="B134" s="4" t="s">
        <v>173</v>
      </c>
      <c r="C134" s="1">
        <v>13</v>
      </c>
      <c r="D134" s="6">
        <v>2.9548611111111109E-2</v>
      </c>
      <c r="E134" s="3" t="s">
        <v>16</v>
      </c>
      <c r="F134" s="10">
        <f>ROUNDUP((VLOOKUP(G134,$K$5:$N$8,2,FALSE)-D134)*10/VLOOKUP(G134,$K$5:$N$8,3,FALSE)+50,3)</f>
        <v>58.181999999999995</v>
      </c>
      <c r="G134" s="10" t="s">
        <v>1335</v>
      </c>
    </row>
    <row r="135" spans="2:7" ht="27" x14ac:dyDescent="0.15">
      <c r="B135" s="4" t="s">
        <v>208</v>
      </c>
      <c r="C135" s="1">
        <v>14</v>
      </c>
      <c r="D135" s="6">
        <v>2.9826388888888892E-2</v>
      </c>
      <c r="E135" s="3" t="s">
        <v>450</v>
      </c>
      <c r="F135" s="10">
        <f>ROUNDUP((VLOOKUP(G135,$K$5:$N$8,2,FALSE)-D135)*10/VLOOKUP(G135,$K$5:$N$8,3,FALSE)+50,3)</f>
        <v>57.964999999999996</v>
      </c>
      <c r="G135" s="10" t="s">
        <v>1335</v>
      </c>
    </row>
    <row r="136" spans="2:7" ht="27" x14ac:dyDescent="0.15">
      <c r="B136" s="4" t="s">
        <v>214</v>
      </c>
      <c r="C136" s="1">
        <v>15</v>
      </c>
      <c r="D136" s="6">
        <v>2.988425925925926E-2</v>
      </c>
      <c r="E136" s="3" t="s">
        <v>488</v>
      </c>
      <c r="F136" s="10">
        <f>ROUNDUP((VLOOKUP(G136,$K$5:$N$8,2,FALSE)-D136)*10/VLOOKUP(G136,$K$5:$N$8,3,FALSE)+50,3)</f>
        <v>57.919999999999995</v>
      </c>
      <c r="G136" s="10" t="s">
        <v>1335</v>
      </c>
    </row>
    <row r="137" spans="2:7" ht="27" x14ac:dyDescent="0.15">
      <c r="B137" s="4" t="s">
        <v>863</v>
      </c>
      <c r="C137" s="1">
        <v>16</v>
      </c>
      <c r="D137" s="6">
        <v>3.0312499999999996E-2</v>
      </c>
      <c r="E137" s="3" t="s">
        <v>294</v>
      </c>
      <c r="F137" s="10">
        <f>ROUNDUP((VLOOKUP(G137,$K$5:$N$8,2,FALSE)-D137)*10/VLOOKUP(G137,$K$5:$N$8,3,FALSE)+50,3)</f>
        <v>57.585000000000001</v>
      </c>
      <c r="G137" s="10" t="s">
        <v>1335</v>
      </c>
    </row>
    <row r="138" spans="2:7" ht="40.5" x14ac:dyDescent="0.15">
      <c r="B138" s="4" t="s">
        <v>397</v>
      </c>
      <c r="C138" s="1">
        <v>17</v>
      </c>
      <c r="D138" s="6">
        <v>3.0532407407407411E-2</v>
      </c>
      <c r="E138" s="3" t="s">
        <v>228</v>
      </c>
      <c r="F138" s="10">
        <f>ROUNDUP((VLOOKUP(G138,$K$5:$N$8,2,FALSE)-D138)*10/VLOOKUP(G138,$K$5:$N$8,3,FALSE)+50,3)</f>
        <v>57.411999999999999</v>
      </c>
      <c r="G138" s="10" t="s">
        <v>1335</v>
      </c>
    </row>
    <row r="139" spans="2:7" ht="27" x14ac:dyDescent="0.15">
      <c r="B139" s="4" t="s">
        <v>349</v>
      </c>
      <c r="C139" s="1">
        <v>18</v>
      </c>
      <c r="D139" s="6">
        <v>3.1041666666666665E-2</v>
      </c>
      <c r="E139" s="3" t="s">
        <v>1329</v>
      </c>
      <c r="F139" s="10">
        <f>ROUNDUP((VLOOKUP(G139,$K$5:$N$8,2,FALSE)-D139)*10/VLOOKUP(G139,$K$5:$N$8,3,FALSE)+50,3)</f>
        <v>57.013999999999996</v>
      </c>
      <c r="G139" s="10" t="s">
        <v>1335</v>
      </c>
    </row>
    <row r="140" spans="2:7" ht="27" x14ac:dyDescent="0.15">
      <c r="B140" s="4" t="s">
        <v>217</v>
      </c>
      <c r="C140" s="1">
        <v>19</v>
      </c>
      <c r="D140" s="6">
        <v>3.184027777777778E-2</v>
      </c>
      <c r="E140" s="3" t="s">
        <v>450</v>
      </c>
      <c r="F140" s="10">
        <f>ROUNDUP((VLOOKUP(G140,$K$5:$N$8,2,FALSE)-D140)*10/VLOOKUP(G140,$K$5:$N$8,3,FALSE)+50,3)</f>
        <v>56.388999999999996</v>
      </c>
      <c r="G140" s="10" t="s">
        <v>1335</v>
      </c>
    </row>
    <row r="141" spans="2:7" ht="27" x14ac:dyDescent="0.15">
      <c r="B141" s="4" t="s">
        <v>1352</v>
      </c>
      <c r="C141" s="1">
        <v>20</v>
      </c>
      <c r="D141" s="6">
        <v>3.3159722222222222E-2</v>
      </c>
      <c r="E141" s="3" t="s">
        <v>229</v>
      </c>
      <c r="F141" s="10">
        <f>ROUNDUP((VLOOKUP(G141,$K$5:$N$8,2,FALSE)-D141)*10/VLOOKUP(G141,$K$5:$N$8,3,FALSE)+50,3)</f>
        <v>55.355999999999995</v>
      </c>
      <c r="G141" s="10" t="s">
        <v>1335</v>
      </c>
    </row>
    <row r="142" spans="2:7" ht="40.5" x14ac:dyDescent="0.15">
      <c r="B142" s="4" t="s">
        <v>1353</v>
      </c>
      <c r="C142" s="1">
        <v>21</v>
      </c>
      <c r="D142" s="6">
        <v>3.5347222222222217E-2</v>
      </c>
      <c r="E142" s="3" t="s">
        <v>1330</v>
      </c>
      <c r="F142" s="10">
        <f>ROUNDUP((VLOOKUP(G142,$K$5:$N$8,2,FALSE)-D142)*10/VLOOKUP(G142,$K$5:$N$8,3,FALSE)+50,3)</f>
        <v>53.643999999999998</v>
      </c>
      <c r="G142" s="10" t="s">
        <v>1335</v>
      </c>
    </row>
    <row r="143" spans="2:7" ht="27" x14ac:dyDescent="0.15">
      <c r="B143" s="4" t="s">
        <v>150</v>
      </c>
      <c r="C143" s="1">
        <v>22</v>
      </c>
      <c r="D143" s="6">
        <v>3.6493055555555549E-2</v>
      </c>
      <c r="E143" s="3" t="s">
        <v>450</v>
      </c>
      <c r="F143" s="10">
        <f>ROUNDUP((VLOOKUP(G143,$K$5:$N$8,2,FALSE)-D143)*10/VLOOKUP(G143,$K$5:$N$8,3,FALSE)+50,3)</f>
        <v>52.747</v>
      </c>
      <c r="G143" s="10" t="s">
        <v>1335</v>
      </c>
    </row>
    <row r="144" spans="2:7" ht="27" x14ac:dyDescent="0.15">
      <c r="B144" s="4" t="s">
        <v>352</v>
      </c>
      <c r="C144" s="1">
        <v>23</v>
      </c>
      <c r="D144" s="6">
        <v>3.8055555555555558E-2</v>
      </c>
      <c r="E144" s="3" t="s">
        <v>14</v>
      </c>
      <c r="F144" s="10">
        <f>ROUNDUP((VLOOKUP(G144,$K$5:$N$8,2,FALSE)-D144)*10/VLOOKUP(G144,$K$5:$N$8,3,FALSE)+50,3)</f>
        <v>51.524000000000001</v>
      </c>
      <c r="G144" s="10" t="s">
        <v>1335</v>
      </c>
    </row>
    <row r="145" spans="2:14" ht="27" x14ac:dyDescent="0.15">
      <c r="B145" s="4" t="s">
        <v>814</v>
      </c>
      <c r="C145" s="1">
        <v>24</v>
      </c>
      <c r="D145" s="6">
        <v>4.0370370370370369E-2</v>
      </c>
      <c r="E145" s="3" t="s">
        <v>808</v>
      </c>
      <c r="F145" s="10">
        <f>ROUNDUP((VLOOKUP(G145,$K$5:$N$8,2,FALSE)-D145)*10/VLOOKUP(G145,$K$5:$N$8,3,FALSE)+50,3)</f>
        <v>49.711999999999996</v>
      </c>
      <c r="G145" s="10" t="s">
        <v>1335</v>
      </c>
    </row>
    <row r="146" spans="2:14" ht="27" x14ac:dyDescent="0.15">
      <c r="B146" s="4" t="s">
        <v>420</v>
      </c>
      <c r="C146" s="1">
        <v>24</v>
      </c>
      <c r="D146" s="6">
        <v>4.0370370370370369E-2</v>
      </c>
      <c r="E146" s="3" t="s">
        <v>273</v>
      </c>
      <c r="F146" s="10">
        <f>ROUNDUP((VLOOKUP(G146,$K$5:$N$8,2,FALSE)-D146)*10/VLOOKUP(G146,$K$5:$N$8,3,FALSE)+50,3)</f>
        <v>49.711999999999996</v>
      </c>
      <c r="G146" s="10" t="s">
        <v>1335</v>
      </c>
    </row>
    <row r="147" spans="2:14" ht="27" x14ac:dyDescent="0.15">
      <c r="B147" s="4" t="s">
        <v>467</v>
      </c>
      <c r="C147" s="1">
        <v>26</v>
      </c>
      <c r="D147" s="6">
        <v>4.0729166666666664E-2</v>
      </c>
      <c r="E147" s="3" t="s">
        <v>451</v>
      </c>
      <c r="F147" s="10">
        <f>ROUNDUP((VLOOKUP(G147,$K$5:$N$8,2,FALSE)-D147)*10/VLOOKUP(G147,$K$5:$N$8,3,FALSE)+50,3)</f>
        <v>49.430999999999997</v>
      </c>
      <c r="G147" s="10" t="s">
        <v>1335</v>
      </c>
    </row>
    <row r="148" spans="2:14" ht="27" x14ac:dyDescent="0.15">
      <c r="B148" s="4" t="s">
        <v>1354</v>
      </c>
      <c r="C148" s="1">
        <v>27</v>
      </c>
      <c r="D148" s="6">
        <v>4.1562500000000002E-2</v>
      </c>
      <c r="E148" s="3" t="s">
        <v>1330</v>
      </c>
      <c r="F148" s="10">
        <f>ROUNDUP((VLOOKUP(G148,$K$5:$N$8,2,FALSE)-D148)*10/VLOOKUP(G148,$K$5:$N$8,3,FALSE)+50,3)</f>
        <v>48.778999999999996</v>
      </c>
      <c r="G148" s="10" t="s">
        <v>1335</v>
      </c>
    </row>
    <row r="149" spans="2:14" ht="27" x14ac:dyDescent="0.15">
      <c r="B149" s="4" t="s">
        <v>546</v>
      </c>
      <c r="C149" s="1">
        <v>28</v>
      </c>
      <c r="D149" s="6">
        <v>4.1712962962962959E-2</v>
      </c>
      <c r="E149" s="3" t="s">
        <v>16</v>
      </c>
      <c r="F149" s="10">
        <f>ROUNDUP((VLOOKUP(G149,$K$5:$N$8,2,FALSE)-D149)*10/VLOOKUP(G149,$K$5:$N$8,3,FALSE)+50,3)</f>
        <v>48.660999999999994</v>
      </c>
      <c r="G149" s="10" t="s">
        <v>1335</v>
      </c>
    </row>
    <row r="150" spans="2:14" ht="27" x14ac:dyDescent="0.15">
      <c r="B150" s="4" t="s">
        <v>250</v>
      </c>
      <c r="C150" s="1">
        <v>29</v>
      </c>
      <c r="D150" s="6">
        <v>4.189814814814815E-2</v>
      </c>
      <c r="E150" s="3" t="s">
        <v>228</v>
      </c>
      <c r="F150" s="10">
        <f>ROUNDUP((VLOOKUP(G150,$K$5:$N$8,2,FALSE)-D150)*10/VLOOKUP(G150,$K$5:$N$8,3,FALSE)+50,3)</f>
        <v>48.515999999999998</v>
      </c>
      <c r="G150" s="10" t="s">
        <v>1335</v>
      </c>
    </row>
    <row r="151" spans="2:14" ht="27" x14ac:dyDescent="0.15">
      <c r="B151" s="4" t="s">
        <v>344</v>
      </c>
      <c r="C151" s="1">
        <v>30</v>
      </c>
      <c r="D151" s="6">
        <v>4.2916666666666665E-2</v>
      </c>
      <c r="E151" s="3" t="s">
        <v>294</v>
      </c>
      <c r="F151" s="10">
        <f>ROUNDUP((VLOOKUP(G151,$K$5:$N$8,2,FALSE)-D151)*10/VLOOKUP(G151,$K$5:$N$8,3,FALSE)+50,3)</f>
        <v>47.719000000000001</v>
      </c>
      <c r="G151" s="10" t="s">
        <v>1335</v>
      </c>
    </row>
    <row r="152" spans="2:14" ht="27" x14ac:dyDescent="0.15">
      <c r="B152" s="4" t="s">
        <v>1355</v>
      </c>
      <c r="C152" s="1">
        <v>31</v>
      </c>
      <c r="D152" s="6">
        <v>4.4409722222222225E-2</v>
      </c>
      <c r="E152" s="3"/>
      <c r="F152" s="10">
        <f>ROUNDUP((VLOOKUP(G152,$K$5:$N$8,2,FALSE)-D152)*10/VLOOKUP(G152,$K$5:$N$8,3,FALSE)+50,3)</f>
        <v>46.55</v>
      </c>
      <c r="G152" s="10" t="s">
        <v>1335</v>
      </c>
    </row>
    <row r="153" spans="2:14" ht="27" x14ac:dyDescent="0.15">
      <c r="B153" s="4" t="s">
        <v>427</v>
      </c>
      <c r="C153" s="1">
        <v>32</v>
      </c>
      <c r="D153" s="6">
        <v>4.4421296296296292E-2</v>
      </c>
      <c r="E153" s="3" t="s">
        <v>273</v>
      </c>
      <c r="F153" s="10">
        <f>ROUNDUP((VLOOKUP(G153,$K$5:$N$8,2,FALSE)-D153)*10/VLOOKUP(G153,$K$5:$N$8,3,FALSE)+50,3)</f>
        <v>46.540999999999997</v>
      </c>
      <c r="G153" s="10" t="s">
        <v>1335</v>
      </c>
    </row>
    <row r="154" spans="2:14" ht="27" x14ac:dyDescent="0.15">
      <c r="B154" s="4" t="s">
        <v>703</v>
      </c>
      <c r="C154" s="1">
        <v>33</v>
      </c>
      <c r="D154" s="6">
        <v>4.5023148148148145E-2</v>
      </c>
      <c r="E154" s="3" t="s">
        <v>615</v>
      </c>
      <c r="F154" s="10">
        <f>ROUNDUP((VLOOKUP(G154,$K$5:$N$8,2,FALSE)-D154)*10/VLOOKUP(G154,$K$5:$N$8,3,FALSE)+50,3)</f>
        <v>46.07</v>
      </c>
      <c r="G154" s="10" t="s">
        <v>1335</v>
      </c>
    </row>
    <row r="155" spans="2:14" ht="27" x14ac:dyDescent="0.15">
      <c r="B155" s="4" t="s">
        <v>714</v>
      </c>
      <c r="C155" s="1">
        <v>34</v>
      </c>
      <c r="D155" s="6">
        <v>4.5601851851851859E-2</v>
      </c>
      <c r="E155" s="3" t="s">
        <v>1331</v>
      </c>
      <c r="F155" s="10">
        <f>ROUNDUP((VLOOKUP(G155,$K$5:$N$8,2,FALSE)-D155)*10/VLOOKUP(G155,$K$5:$N$8,3,FALSE)+50,3)</f>
        <v>45.616999999999997</v>
      </c>
      <c r="G155" s="10" t="s">
        <v>1335</v>
      </c>
    </row>
    <row r="156" spans="2:14" ht="27" x14ac:dyDescent="0.15">
      <c r="B156" s="4" t="s">
        <v>1356</v>
      </c>
      <c r="C156" s="1">
        <v>35</v>
      </c>
      <c r="D156" s="6">
        <v>4.7256944444444449E-2</v>
      </c>
      <c r="E156" s="3" t="s">
        <v>1332</v>
      </c>
      <c r="F156" s="10">
        <f>ROUNDUP((VLOOKUP(G156,$K$5:$N$8,2,FALSE)-D156)*10/VLOOKUP(G156,$K$5:$N$8,3,FALSE)+50,3)</f>
        <v>44.320999999999998</v>
      </c>
      <c r="G156" s="10" t="s">
        <v>1335</v>
      </c>
    </row>
    <row r="157" spans="2:14" ht="27" x14ac:dyDescent="0.15">
      <c r="B157" s="4" t="s">
        <v>1357</v>
      </c>
      <c r="C157" s="1">
        <v>36</v>
      </c>
      <c r="D157" s="6">
        <v>4.8136574074074075E-2</v>
      </c>
      <c r="E157" s="3" t="s">
        <v>1330</v>
      </c>
      <c r="F157" s="10">
        <f>ROUNDUP((VLOOKUP(G157,$K$5:$N$8,2,FALSE)-D157)*10/VLOOKUP(G157,$K$5:$N$8,3,FALSE)+50,3)</f>
        <v>43.632999999999996</v>
      </c>
      <c r="G157" s="10" t="s">
        <v>1335</v>
      </c>
    </row>
    <row r="158" spans="2:14" ht="27" x14ac:dyDescent="0.15">
      <c r="B158" s="4" t="s">
        <v>722</v>
      </c>
      <c r="C158" s="1">
        <v>37</v>
      </c>
      <c r="D158" s="6">
        <v>4.8171296296296295E-2</v>
      </c>
      <c r="E158" s="3" t="s">
        <v>1331</v>
      </c>
      <c r="F158" s="10">
        <f>ROUNDUP((VLOOKUP(G158,$K$5:$N$8,2,FALSE)-D158)*10/VLOOKUP(G158,$K$5:$N$8,3,FALSE)+50,3)</f>
        <v>43.605999999999995</v>
      </c>
      <c r="G158" s="10" t="s">
        <v>1335</v>
      </c>
    </row>
    <row r="159" spans="2:14" s="10" customFormat="1" ht="27" x14ac:dyDescent="0.15">
      <c r="B159" s="4" t="s">
        <v>950</v>
      </c>
      <c r="C159" s="1">
        <v>38</v>
      </c>
      <c r="D159" s="6">
        <v>4.8483796296296296E-2</v>
      </c>
      <c r="E159" s="3" t="s">
        <v>14</v>
      </c>
      <c r="F159" s="10">
        <f>ROUNDUP((VLOOKUP(G159,$K$5:$N$8,2,FALSE)-D159)*10/VLOOKUP(G159,$K$5:$N$8,3,FALSE)+50,3)</f>
        <v>43.360999999999997</v>
      </c>
      <c r="G159" s="10" t="s">
        <v>1335</v>
      </c>
      <c r="H159"/>
      <c r="I159"/>
      <c r="J159"/>
      <c r="K159"/>
      <c r="L159"/>
      <c r="M159"/>
      <c r="N159"/>
    </row>
    <row r="160" spans="2:14" s="10" customFormat="1" ht="27" x14ac:dyDescent="0.15">
      <c r="B160" s="4" t="s">
        <v>354</v>
      </c>
      <c r="C160" s="1">
        <v>39</v>
      </c>
      <c r="D160" s="6">
        <v>5.1469907407407402E-2</v>
      </c>
      <c r="E160" s="3" t="s">
        <v>16</v>
      </c>
      <c r="F160" s="10">
        <f>ROUNDUP((VLOOKUP(G160,$K$5:$N$8,2,FALSE)-D160)*10/VLOOKUP(G160,$K$5:$N$8,3,FALSE)+50,3)</f>
        <v>41.024000000000001</v>
      </c>
      <c r="G160" s="10" t="s">
        <v>1335</v>
      </c>
      <c r="H160"/>
      <c r="I160"/>
      <c r="J160"/>
      <c r="K160"/>
      <c r="L160"/>
      <c r="M160"/>
      <c r="N160"/>
    </row>
    <row r="161" spans="2:14" s="10" customFormat="1" ht="40.5" x14ac:dyDescent="0.15">
      <c r="B161" s="4" t="s">
        <v>1358</v>
      </c>
      <c r="C161" s="1">
        <v>40</v>
      </c>
      <c r="D161" s="6">
        <v>5.258101851851852E-2</v>
      </c>
      <c r="E161" s="3" t="s">
        <v>1333</v>
      </c>
      <c r="F161" s="10">
        <f>ROUNDUP((VLOOKUP(G161,$K$5:$N$8,2,FALSE)-D161)*10/VLOOKUP(G161,$K$5:$N$8,3,FALSE)+50,3)</f>
        <v>40.153999999999996</v>
      </c>
      <c r="G161" s="10" t="s">
        <v>1335</v>
      </c>
      <c r="H161"/>
      <c r="I161"/>
      <c r="J161"/>
      <c r="K161"/>
      <c r="L161"/>
      <c r="M161"/>
      <c r="N161"/>
    </row>
    <row r="162" spans="2:14" s="10" customFormat="1" ht="27" x14ac:dyDescent="0.15">
      <c r="B162" s="4" t="s">
        <v>1359</v>
      </c>
      <c r="C162" s="1">
        <v>41</v>
      </c>
      <c r="D162" s="6">
        <v>5.3414351851851859E-2</v>
      </c>
      <c r="E162" s="3" t="s">
        <v>809</v>
      </c>
      <c r="F162" s="10">
        <f>ROUNDUP((VLOOKUP(G162,$K$5:$N$8,2,FALSE)-D162)*10/VLOOKUP(G162,$K$5:$N$8,3,FALSE)+50,3)</f>
        <v>39.501999999999995</v>
      </c>
      <c r="G162" s="10" t="s">
        <v>1335</v>
      </c>
      <c r="H162"/>
      <c r="I162"/>
      <c r="J162"/>
      <c r="K162"/>
      <c r="L162"/>
      <c r="M162"/>
      <c r="N162"/>
    </row>
    <row r="163" spans="2:14" s="10" customFormat="1" ht="27" x14ac:dyDescent="0.15">
      <c r="B163" s="4" t="s">
        <v>1360</v>
      </c>
      <c r="C163" s="1">
        <v>42</v>
      </c>
      <c r="D163" s="6">
        <v>5.5740740740740737E-2</v>
      </c>
      <c r="E163" s="3" t="s">
        <v>232</v>
      </c>
      <c r="F163" s="10">
        <f>ROUNDUP((VLOOKUP(G163,$K$5:$N$8,2,FALSE)-D163)*10/VLOOKUP(G163,$K$5:$N$8,3,FALSE)+50,3)</f>
        <v>37.680999999999997</v>
      </c>
      <c r="G163" s="10" t="s">
        <v>1335</v>
      </c>
      <c r="H163"/>
      <c r="I163"/>
      <c r="J163"/>
      <c r="K163"/>
      <c r="L163"/>
      <c r="M163"/>
      <c r="N163"/>
    </row>
    <row r="164" spans="2:14" s="10" customFormat="1" ht="27" x14ac:dyDescent="0.15">
      <c r="B164" s="4" t="s">
        <v>818</v>
      </c>
      <c r="C164" s="1">
        <v>43</v>
      </c>
      <c r="D164" s="6">
        <v>5.6539351851851855E-2</v>
      </c>
      <c r="E164" s="3" t="s">
        <v>450</v>
      </c>
      <c r="F164" s="10">
        <f>ROUNDUP((VLOOKUP(G164,$K$5:$N$8,2,FALSE)-D164)*10/VLOOKUP(G164,$K$5:$N$8,3,FALSE)+50,3)</f>
        <v>37.055</v>
      </c>
      <c r="G164" s="10" t="s">
        <v>1335</v>
      </c>
      <c r="H164"/>
      <c r="I164"/>
      <c r="J164"/>
      <c r="K164"/>
      <c r="L164"/>
      <c r="M164"/>
      <c r="N164"/>
    </row>
    <row r="165" spans="2:14" s="10" customFormat="1" ht="27" x14ac:dyDescent="0.15">
      <c r="B165" s="4" t="s">
        <v>1361</v>
      </c>
      <c r="C165" s="1">
        <v>44</v>
      </c>
      <c r="D165" s="6">
        <v>5.8275462962962966E-2</v>
      </c>
      <c r="E165" s="3" t="s">
        <v>1331</v>
      </c>
      <c r="F165" s="10">
        <f>ROUNDUP((VLOOKUP(G165,$K$5:$N$8,2,FALSE)-D165)*10/VLOOKUP(G165,$K$5:$N$8,3,FALSE)+50,3)</f>
        <v>35.695999999999998</v>
      </c>
      <c r="G165" s="10" t="s">
        <v>1335</v>
      </c>
      <c r="H165"/>
      <c r="I165"/>
      <c r="J165"/>
      <c r="K165"/>
      <c r="L165"/>
      <c r="M165"/>
      <c r="N165"/>
    </row>
    <row r="166" spans="2:14" s="10" customFormat="1" ht="27" x14ac:dyDescent="0.15">
      <c r="B166" s="4" t="s">
        <v>1362</v>
      </c>
      <c r="C166" s="1">
        <v>45</v>
      </c>
      <c r="D166" s="6">
        <v>5.917824074074074E-2</v>
      </c>
      <c r="E166" s="3" t="s">
        <v>1330</v>
      </c>
      <c r="F166" s="10">
        <f>ROUNDUP((VLOOKUP(G166,$K$5:$N$8,2,FALSE)-D166)*10/VLOOKUP(G166,$K$5:$N$8,3,FALSE)+50,3)</f>
        <v>34.989999999999995</v>
      </c>
      <c r="G166" s="10" t="s">
        <v>1335</v>
      </c>
      <c r="H166"/>
      <c r="I166"/>
      <c r="J166"/>
      <c r="K166"/>
      <c r="L166"/>
      <c r="M166"/>
      <c r="N166"/>
    </row>
    <row r="167" spans="2:14" s="10" customFormat="1" ht="27" x14ac:dyDescent="0.15">
      <c r="B167" s="4" t="s">
        <v>485</v>
      </c>
      <c r="C167" s="1"/>
      <c r="D167" s="6">
        <v>6.4664351851851862E-2</v>
      </c>
      <c r="E167" s="3" t="s">
        <v>462</v>
      </c>
      <c r="F167" s="10">
        <f>ROUNDUP((VLOOKUP(G167,$K$5:$N$8,2,FALSE)-D167)*10/VLOOKUP(G167,$K$5:$N$8,3,FALSE)+50,3)</f>
        <v>30.696000000000002</v>
      </c>
      <c r="G167" s="10" t="s">
        <v>1335</v>
      </c>
      <c r="H167"/>
      <c r="I167"/>
      <c r="J167"/>
      <c r="K167"/>
      <c r="L167"/>
      <c r="M167"/>
      <c r="N167"/>
    </row>
    <row r="168" spans="2:14" s="10" customFormat="1" ht="27" x14ac:dyDescent="0.15">
      <c r="B168" s="4" t="s">
        <v>1363</v>
      </c>
      <c r="C168" s="1"/>
      <c r="D168" s="6">
        <v>6.8564814814814815E-2</v>
      </c>
      <c r="E168" s="3" t="s">
        <v>1334</v>
      </c>
      <c r="F168" s="10">
        <f>ROUNDUP((VLOOKUP(G168,$K$5:$N$8,2,FALSE)-D168)*10/VLOOKUP(G168,$K$5:$N$8,3,FALSE)+50,3)</f>
        <v>27.641999999999999</v>
      </c>
      <c r="G168" s="10" t="s">
        <v>1335</v>
      </c>
      <c r="H168"/>
      <c r="I168"/>
      <c r="J168"/>
      <c r="K168"/>
      <c r="L168"/>
      <c r="M168"/>
      <c r="N168"/>
    </row>
    <row r="169" spans="2:14" s="10" customFormat="1" ht="27" x14ac:dyDescent="0.15">
      <c r="B169" s="4" t="s">
        <v>1364</v>
      </c>
      <c r="C169" s="1"/>
      <c r="D169" s="6">
        <v>7.3645833333333341E-2</v>
      </c>
      <c r="E169" s="3" t="s">
        <v>1330</v>
      </c>
      <c r="F169" s="10">
        <f>ROUNDUP((VLOOKUP(G169,$K$5:$N$8,2,FALSE)-D169)*10/VLOOKUP(G169,$K$5:$N$8,3,FALSE)+50,3)</f>
        <v>23.665000000000003</v>
      </c>
      <c r="G169" s="10" t="s">
        <v>1335</v>
      </c>
      <c r="H169"/>
      <c r="I169"/>
      <c r="J169"/>
      <c r="K169"/>
      <c r="L169"/>
      <c r="M169"/>
      <c r="N169"/>
    </row>
    <row r="170" spans="2:14" s="10" customFormat="1" ht="27" x14ac:dyDescent="0.15">
      <c r="B170" s="4" t="s">
        <v>348</v>
      </c>
      <c r="C170" s="1"/>
      <c r="D170" s="3" t="s">
        <v>22</v>
      </c>
      <c r="E170" s="3" t="s">
        <v>16</v>
      </c>
      <c r="F170" s="10">
        <v>0</v>
      </c>
      <c r="G170" s="10" t="s">
        <v>1335</v>
      </c>
      <c r="H170"/>
      <c r="I170"/>
      <c r="J170"/>
      <c r="K170"/>
      <c r="L170"/>
      <c r="M170"/>
      <c r="N170"/>
    </row>
    <row r="171" spans="2:14" s="10" customFormat="1" ht="27" x14ac:dyDescent="0.15">
      <c r="B171" s="4" t="s">
        <v>465</v>
      </c>
      <c r="C171" s="1"/>
      <c r="D171" s="3" t="s">
        <v>22</v>
      </c>
      <c r="E171" s="3" t="s">
        <v>450</v>
      </c>
      <c r="F171" s="10">
        <v>0</v>
      </c>
      <c r="G171" s="10" t="s">
        <v>1335</v>
      </c>
      <c r="H171"/>
      <c r="I171"/>
      <c r="J171"/>
      <c r="K171"/>
      <c r="L171"/>
      <c r="M171"/>
      <c r="N171"/>
    </row>
    <row r="172" spans="2:14" s="10" customFormat="1" ht="27" x14ac:dyDescent="0.15">
      <c r="B172" s="4" t="s">
        <v>1365</v>
      </c>
      <c r="C172" s="1"/>
      <c r="D172" s="3" t="s">
        <v>22</v>
      </c>
      <c r="E172" s="3" t="s">
        <v>1330</v>
      </c>
      <c r="F172" s="10">
        <v>0</v>
      </c>
      <c r="G172" s="10" t="s">
        <v>1335</v>
      </c>
      <c r="H172"/>
      <c r="I172"/>
      <c r="J172"/>
      <c r="K172"/>
      <c r="L172"/>
      <c r="M172"/>
      <c r="N172"/>
    </row>
    <row r="173" spans="2:14" s="10" customFormat="1" ht="40.5" x14ac:dyDescent="0.15">
      <c r="B173" s="4" t="s">
        <v>1366</v>
      </c>
      <c r="C173" s="1"/>
      <c r="D173" s="3" t="s">
        <v>22</v>
      </c>
      <c r="E173" s="3" t="s">
        <v>1330</v>
      </c>
      <c r="F173" s="11">
        <v>0</v>
      </c>
      <c r="G173" s="10" t="s">
        <v>1335</v>
      </c>
      <c r="H173"/>
      <c r="I173"/>
      <c r="J173"/>
      <c r="K173"/>
      <c r="L173"/>
      <c r="M173"/>
      <c r="N173"/>
    </row>
    <row r="174" spans="2:14" s="10" customFormat="1" ht="27.75" customHeight="1" x14ac:dyDescent="0.15">
      <c r="B174" s="4" t="s">
        <v>1367</v>
      </c>
      <c r="C174" s="1"/>
      <c r="D174" s="3" t="s">
        <v>22</v>
      </c>
      <c r="E174" s="3" t="s">
        <v>1048</v>
      </c>
      <c r="F174" s="11">
        <v>0</v>
      </c>
      <c r="G174" s="10" t="s">
        <v>1335</v>
      </c>
      <c r="H174"/>
      <c r="I174"/>
      <c r="J174"/>
      <c r="K174"/>
      <c r="L174"/>
      <c r="M174"/>
      <c r="N174"/>
    </row>
    <row r="175" spans="2:14" s="10" customFormat="1" ht="27" x14ac:dyDescent="0.15">
      <c r="B175" s="28" t="s">
        <v>253</v>
      </c>
      <c r="C175" s="29">
        <v>1</v>
      </c>
      <c r="D175" s="30">
        <v>2.1585648148148145E-2</v>
      </c>
      <c r="E175" s="31" t="s">
        <v>231</v>
      </c>
      <c r="F175" s="10">
        <f t="shared" ref="F175:F222" si="1">ROUNDUP((VLOOKUP(G175,$K$5:$N$8,2,FALSE)-D175)*10/VLOOKUP(G175,$K$5:$N$8,3,FALSE)+50,3)</f>
        <v>64.521000000000001</v>
      </c>
      <c r="G175" s="11" t="s">
        <v>1345</v>
      </c>
      <c r="H175"/>
      <c r="I175"/>
      <c r="J175"/>
      <c r="K175"/>
      <c r="L175"/>
      <c r="M175"/>
      <c r="N175"/>
    </row>
    <row r="176" spans="2:14" s="10" customFormat="1" ht="27" x14ac:dyDescent="0.15">
      <c r="B176" s="28" t="s">
        <v>251</v>
      </c>
      <c r="C176" s="29">
        <v>2</v>
      </c>
      <c r="D176" s="30">
        <v>2.2569444444444444E-2</v>
      </c>
      <c r="E176" s="31" t="s">
        <v>229</v>
      </c>
      <c r="F176" s="10">
        <f t="shared" si="1"/>
        <v>63.677999999999997</v>
      </c>
      <c r="G176" s="11" t="s">
        <v>1345</v>
      </c>
      <c r="H176"/>
      <c r="I176"/>
      <c r="J176"/>
      <c r="K176"/>
      <c r="L176"/>
      <c r="M176"/>
      <c r="N176"/>
    </row>
    <row r="177" spans="2:14" s="10" customFormat="1" ht="27" x14ac:dyDescent="0.15">
      <c r="B177" s="28" t="s">
        <v>272</v>
      </c>
      <c r="C177" s="29">
        <v>3</v>
      </c>
      <c r="D177" s="30">
        <v>2.342592592592593E-2</v>
      </c>
      <c r="E177" s="31" t="s">
        <v>1258</v>
      </c>
      <c r="F177" s="10">
        <f t="shared" si="1"/>
        <v>62.945</v>
      </c>
      <c r="G177" s="11" t="s">
        <v>1345</v>
      </c>
      <c r="H177"/>
      <c r="I177"/>
      <c r="J177"/>
      <c r="K177"/>
      <c r="L177"/>
      <c r="M177"/>
      <c r="N177"/>
    </row>
    <row r="178" spans="2:14" s="10" customFormat="1" ht="27" x14ac:dyDescent="0.15">
      <c r="B178" s="28" t="s">
        <v>268</v>
      </c>
      <c r="C178" s="29">
        <v>4</v>
      </c>
      <c r="D178" s="30">
        <v>2.3807870370370368E-2</v>
      </c>
      <c r="E178" s="31" t="s">
        <v>229</v>
      </c>
      <c r="F178" s="10">
        <f t="shared" si="1"/>
        <v>62.617999999999995</v>
      </c>
      <c r="G178" s="11" t="s">
        <v>1345</v>
      </c>
      <c r="H178"/>
      <c r="I178"/>
      <c r="J178"/>
      <c r="K178"/>
      <c r="L178"/>
      <c r="M178"/>
      <c r="N178"/>
    </row>
    <row r="179" spans="2:14" s="10" customFormat="1" ht="27" x14ac:dyDescent="0.15">
      <c r="B179" s="28" t="s">
        <v>317</v>
      </c>
      <c r="C179" s="29">
        <v>5</v>
      </c>
      <c r="D179" s="30">
        <v>2.4236111111111111E-2</v>
      </c>
      <c r="E179" s="31" t="s">
        <v>293</v>
      </c>
      <c r="F179" s="10">
        <f t="shared" si="1"/>
        <v>62.250999999999998</v>
      </c>
      <c r="G179" s="11" t="s">
        <v>1345</v>
      </c>
      <c r="H179"/>
      <c r="I179"/>
      <c r="J179"/>
      <c r="K179"/>
      <c r="L179"/>
      <c r="M179"/>
      <c r="N179"/>
    </row>
    <row r="180" spans="2:14" s="10" customFormat="1" ht="27" x14ac:dyDescent="0.15">
      <c r="B180" s="28" t="s">
        <v>271</v>
      </c>
      <c r="C180" s="29">
        <v>6</v>
      </c>
      <c r="D180" s="30">
        <v>2.4502314814814814E-2</v>
      </c>
      <c r="E180" s="31" t="s">
        <v>226</v>
      </c>
      <c r="F180" s="10">
        <f t="shared" si="1"/>
        <v>62.022999999999996</v>
      </c>
      <c r="G180" s="11" t="s">
        <v>1345</v>
      </c>
      <c r="H180"/>
      <c r="I180"/>
      <c r="J180"/>
      <c r="K180"/>
      <c r="L180"/>
      <c r="M180"/>
      <c r="N180"/>
    </row>
    <row r="181" spans="2:14" s="10" customFormat="1" ht="27" x14ac:dyDescent="0.15">
      <c r="B181" s="28" t="s">
        <v>199</v>
      </c>
      <c r="C181" s="29">
        <v>7</v>
      </c>
      <c r="D181" s="30">
        <v>2.4513888888888887E-2</v>
      </c>
      <c r="E181" s="31" t="s">
        <v>14</v>
      </c>
      <c r="F181" s="10">
        <f t="shared" si="1"/>
        <v>62.012999999999998</v>
      </c>
      <c r="G181" s="11" t="s">
        <v>1345</v>
      </c>
      <c r="H181"/>
      <c r="I181"/>
      <c r="J181"/>
      <c r="K181"/>
      <c r="L181"/>
      <c r="M181"/>
      <c r="N181"/>
    </row>
    <row r="182" spans="2:14" s="10" customFormat="1" ht="27" x14ac:dyDescent="0.15">
      <c r="B182" s="28" t="s">
        <v>262</v>
      </c>
      <c r="C182" s="29">
        <v>8</v>
      </c>
      <c r="D182" s="30">
        <v>2.56712962962963E-2</v>
      </c>
      <c r="E182" s="31" t="s">
        <v>241</v>
      </c>
      <c r="F182" s="10">
        <f t="shared" si="1"/>
        <v>61.021000000000001</v>
      </c>
      <c r="G182" s="11" t="s">
        <v>1345</v>
      </c>
      <c r="H182"/>
      <c r="I182"/>
      <c r="J182"/>
      <c r="K182"/>
      <c r="L182"/>
      <c r="M182"/>
      <c r="N182"/>
    </row>
    <row r="183" spans="2:14" s="10" customFormat="1" ht="27" x14ac:dyDescent="0.15">
      <c r="B183" s="28" t="s">
        <v>165</v>
      </c>
      <c r="C183" s="29">
        <v>9</v>
      </c>
      <c r="D183" s="30">
        <v>2.642361111111111E-2</v>
      </c>
      <c r="E183" s="31" t="s">
        <v>16</v>
      </c>
      <c r="F183" s="10">
        <f t="shared" si="1"/>
        <v>60.376999999999995</v>
      </c>
      <c r="G183" s="11" t="s">
        <v>1345</v>
      </c>
      <c r="H183"/>
      <c r="I183"/>
      <c r="J183"/>
      <c r="K183"/>
      <c r="L183"/>
      <c r="M183"/>
      <c r="N183"/>
    </row>
    <row r="184" spans="2:14" s="10" customFormat="1" ht="27" x14ac:dyDescent="0.15">
      <c r="B184" s="28" t="s">
        <v>282</v>
      </c>
      <c r="C184" s="29">
        <v>10</v>
      </c>
      <c r="D184" s="30">
        <v>2.7546296296296294E-2</v>
      </c>
      <c r="E184" s="31" t="s">
        <v>14</v>
      </c>
      <c r="F184" s="10">
        <f t="shared" si="1"/>
        <v>59.414999999999999</v>
      </c>
      <c r="G184" s="11" t="s">
        <v>1345</v>
      </c>
      <c r="H184"/>
      <c r="I184"/>
      <c r="J184"/>
      <c r="K184"/>
      <c r="L184"/>
      <c r="M184"/>
      <c r="N184"/>
    </row>
    <row r="185" spans="2:14" s="10" customFormat="1" ht="27" x14ac:dyDescent="0.15">
      <c r="B185" s="28" t="s">
        <v>1035</v>
      </c>
      <c r="C185" s="29">
        <v>11</v>
      </c>
      <c r="D185" s="30">
        <v>2.8321759259259258E-2</v>
      </c>
      <c r="E185" s="31" t="s">
        <v>229</v>
      </c>
      <c r="F185" s="10">
        <f t="shared" si="1"/>
        <v>58.750999999999998</v>
      </c>
      <c r="G185" s="11" t="s">
        <v>1345</v>
      </c>
      <c r="H185"/>
      <c r="I185"/>
      <c r="J185"/>
      <c r="K185"/>
      <c r="L185"/>
      <c r="M185"/>
      <c r="N185"/>
    </row>
    <row r="186" spans="2:14" s="10" customFormat="1" ht="27" x14ac:dyDescent="0.15">
      <c r="B186" s="28" t="s">
        <v>1368</v>
      </c>
      <c r="C186" s="29">
        <v>12</v>
      </c>
      <c r="D186" s="30">
        <v>2.8414351851851847E-2</v>
      </c>
      <c r="E186" s="31" t="s">
        <v>1330</v>
      </c>
      <c r="F186" s="10">
        <f t="shared" si="1"/>
        <v>58.670999999999999</v>
      </c>
      <c r="G186" s="11" t="s">
        <v>1345</v>
      </c>
      <c r="H186"/>
      <c r="I186"/>
      <c r="J186"/>
      <c r="K186"/>
      <c r="L186"/>
      <c r="M186"/>
      <c r="N186"/>
    </row>
    <row r="187" spans="2:14" s="10" customFormat="1" ht="27" x14ac:dyDescent="0.15">
      <c r="B187" s="28" t="s">
        <v>289</v>
      </c>
      <c r="C187" s="29">
        <v>13</v>
      </c>
      <c r="D187" s="30">
        <v>2.8449074074074075E-2</v>
      </c>
      <c r="E187" s="31" t="s">
        <v>273</v>
      </c>
      <c r="F187" s="10">
        <f t="shared" si="1"/>
        <v>58.641999999999996</v>
      </c>
      <c r="G187" s="11" t="s">
        <v>1345</v>
      </c>
      <c r="H187"/>
      <c r="I187"/>
      <c r="J187"/>
      <c r="K187"/>
      <c r="L187"/>
      <c r="M187"/>
      <c r="N187"/>
    </row>
    <row r="188" spans="2:14" s="10" customFormat="1" ht="27" x14ac:dyDescent="0.15">
      <c r="B188" s="28" t="s">
        <v>197</v>
      </c>
      <c r="C188" s="29">
        <v>14</v>
      </c>
      <c r="D188" s="30">
        <v>3.0011574074074076E-2</v>
      </c>
      <c r="E188" s="31" t="s">
        <v>240</v>
      </c>
      <c r="F188" s="10">
        <f t="shared" si="1"/>
        <v>57.302999999999997</v>
      </c>
      <c r="G188" s="11" t="s">
        <v>1345</v>
      </c>
      <c r="H188"/>
      <c r="I188"/>
      <c r="J188"/>
      <c r="K188"/>
      <c r="L188"/>
      <c r="M188"/>
      <c r="N188"/>
    </row>
    <row r="189" spans="2:14" s="10" customFormat="1" ht="27" x14ac:dyDescent="0.15">
      <c r="B189" s="28" t="s">
        <v>687</v>
      </c>
      <c r="C189" s="29">
        <v>15</v>
      </c>
      <c r="D189" s="30">
        <v>3.0810185185185187E-2</v>
      </c>
      <c r="E189" s="31" t="s">
        <v>1336</v>
      </c>
      <c r="F189" s="10">
        <f t="shared" si="1"/>
        <v>56.619</v>
      </c>
      <c r="G189" s="11" t="s">
        <v>1345</v>
      </c>
      <c r="H189"/>
      <c r="I189"/>
      <c r="J189"/>
      <c r="K189"/>
      <c r="L189"/>
      <c r="M189"/>
      <c r="N189"/>
    </row>
    <row r="190" spans="2:14" s="10" customFormat="1" ht="27" x14ac:dyDescent="0.15">
      <c r="B190" s="28" t="s">
        <v>331</v>
      </c>
      <c r="C190" s="29">
        <v>16</v>
      </c>
      <c r="D190" s="30">
        <v>3.1296296296296301E-2</v>
      </c>
      <c r="E190" s="31" t="s">
        <v>301</v>
      </c>
      <c r="F190" s="10">
        <f t="shared" si="1"/>
        <v>56.201999999999998</v>
      </c>
      <c r="G190" s="11" t="s">
        <v>1345</v>
      </c>
      <c r="H190"/>
      <c r="I190"/>
      <c r="J190"/>
      <c r="K190"/>
      <c r="L190"/>
      <c r="M190"/>
      <c r="N190"/>
    </row>
    <row r="191" spans="2:14" s="10" customFormat="1" ht="27" x14ac:dyDescent="0.15">
      <c r="B191" s="28" t="s">
        <v>224</v>
      </c>
      <c r="C191" s="29">
        <v>17</v>
      </c>
      <c r="D191" s="30">
        <v>3.2384259259259258E-2</v>
      </c>
      <c r="E191" s="31" t="s">
        <v>450</v>
      </c>
      <c r="F191" s="10">
        <f t="shared" si="1"/>
        <v>55.269999999999996</v>
      </c>
      <c r="G191" s="11" t="s">
        <v>1345</v>
      </c>
      <c r="H191"/>
      <c r="I191"/>
      <c r="J191"/>
      <c r="K191"/>
      <c r="L191"/>
      <c r="M191"/>
      <c r="N191"/>
    </row>
    <row r="192" spans="2:14" s="10" customFormat="1" ht="27" x14ac:dyDescent="0.15">
      <c r="B192" s="28" t="s">
        <v>1052</v>
      </c>
      <c r="C192" s="29">
        <v>18</v>
      </c>
      <c r="D192" s="30">
        <v>3.3275462962962958E-2</v>
      </c>
      <c r="E192" s="31" t="s">
        <v>229</v>
      </c>
      <c r="F192" s="10">
        <f t="shared" si="1"/>
        <v>54.506999999999998</v>
      </c>
      <c r="G192" s="11" t="s">
        <v>1345</v>
      </c>
      <c r="H192"/>
      <c r="I192"/>
      <c r="J192"/>
      <c r="K192"/>
      <c r="L192"/>
      <c r="M192"/>
      <c r="N192"/>
    </row>
    <row r="193" spans="2:14" s="10" customFormat="1" ht="27" x14ac:dyDescent="0.15">
      <c r="B193" s="28" t="s">
        <v>822</v>
      </c>
      <c r="C193" s="29">
        <v>19</v>
      </c>
      <c r="D193" s="30">
        <v>3.335648148148148E-2</v>
      </c>
      <c r="E193" s="31" t="s">
        <v>307</v>
      </c>
      <c r="F193" s="10">
        <f t="shared" si="1"/>
        <v>54.436999999999998</v>
      </c>
      <c r="G193" s="11" t="s">
        <v>1345</v>
      </c>
      <c r="H193"/>
      <c r="I193"/>
      <c r="J193"/>
      <c r="K193"/>
      <c r="L193"/>
      <c r="M193"/>
      <c r="N193"/>
    </row>
    <row r="194" spans="2:14" s="10" customFormat="1" ht="27" x14ac:dyDescent="0.15">
      <c r="B194" s="28" t="s">
        <v>1369</v>
      </c>
      <c r="C194" s="29">
        <v>20</v>
      </c>
      <c r="D194" s="30">
        <v>3.3437500000000002E-2</v>
      </c>
      <c r="E194" s="31" t="s">
        <v>237</v>
      </c>
      <c r="F194" s="10">
        <f t="shared" si="1"/>
        <v>54.367999999999995</v>
      </c>
      <c r="G194" s="11" t="s">
        <v>1345</v>
      </c>
      <c r="H194"/>
      <c r="I194"/>
      <c r="J194"/>
      <c r="K194"/>
      <c r="L194"/>
      <c r="M194"/>
      <c r="N194"/>
    </row>
    <row r="195" spans="2:14" s="10" customFormat="1" ht="27" x14ac:dyDescent="0.15">
      <c r="B195" s="28" t="s">
        <v>389</v>
      </c>
      <c r="C195" s="29">
        <v>21</v>
      </c>
      <c r="D195" s="30">
        <v>3.380787037037037E-2</v>
      </c>
      <c r="E195" s="31" t="s">
        <v>231</v>
      </c>
      <c r="F195" s="10">
        <f t="shared" si="1"/>
        <v>54.050999999999995</v>
      </c>
      <c r="G195" s="11" t="s">
        <v>1345</v>
      </c>
      <c r="H195"/>
      <c r="I195"/>
      <c r="J195"/>
      <c r="K195"/>
      <c r="L195"/>
      <c r="M195"/>
      <c r="N195"/>
    </row>
    <row r="196" spans="2:14" s="10" customFormat="1" ht="27" x14ac:dyDescent="0.15">
      <c r="B196" s="28" t="s">
        <v>627</v>
      </c>
      <c r="C196" s="29">
        <v>22</v>
      </c>
      <c r="D196" s="30">
        <v>3.4849537037037033E-2</v>
      </c>
      <c r="E196" s="31" t="s">
        <v>240</v>
      </c>
      <c r="F196" s="10">
        <f t="shared" si="1"/>
        <v>53.157999999999994</v>
      </c>
      <c r="G196" s="11" t="s">
        <v>1345</v>
      </c>
      <c r="H196"/>
      <c r="I196"/>
      <c r="J196"/>
      <c r="K196"/>
      <c r="L196"/>
      <c r="M196"/>
      <c r="N196"/>
    </row>
    <row r="197" spans="2:14" s="10" customFormat="1" ht="27" x14ac:dyDescent="0.15">
      <c r="B197" s="28" t="s">
        <v>1370</v>
      </c>
      <c r="C197" s="29">
        <v>23</v>
      </c>
      <c r="D197" s="30">
        <v>3.6249999999999998E-2</v>
      </c>
      <c r="E197" s="31" t="s">
        <v>1170</v>
      </c>
      <c r="F197" s="10">
        <f t="shared" si="1"/>
        <v>51.958999999999996</v>
      </c>
      <c r="G197" s="11" t="s">
        <v>1345</v>
      </c>
      <c r="H197"/>
      <c r="I197"/>
      <c r="J197"/>
      <c r="K197"/>
      <c r="L197"/>
      <c r="M197"/>
      <c r="N197"/>
    </row>
    <row r="198" spans="2:14" s="10" customFormat="1" ht="27" x14ac:dyDescent="0.15">
      <c r="B198" s="28" t="s">
        <v>1371</v>
      </c>
      <c r="C198" s="29">
        <v>24</v>
      </c>
      <c r="D198" s="30">
        <v>3.6493055555555549E-2</v>
      </c>
      <c r="E198" s="31" t="s">
        <v>1337</v>
      </c>
      <c r="F198" s="10">
        <f t="shared" si="1"/>
        <v>51.75</v>
      </c>
      <c r="G198" s="11" t="s">
        <v>1345</v>
      </c>
      <c r="H198"/>
      <c r="I198"/>
      <c r="J198"/>
      <c r="K198"/>
      <c r="L198"/>
      <c r="M198"/>
      <c r="N198"/>
    </row>
    <row r="199" spans="2:14" s="10" customFormat="1" ht="27" x14ac:dyDescent="0.15">
      <c r="B199" s="28" t="s">
        <v>1372</v>
      </c>
      <c r="C199" s="29">
        <v>25</v>
      </c>
      <c r="D199" s="30">
        <v>3.6550925925925924E-2</v>
      </c>
      <c r="E199" s="31" t="s">
        <v>313</v>
      </c>
      <c r="F199" s="10">
        <f t="shared" si="1"/>
        <v>51.701000000000001</v>
      </c>
      <c r="G199" s="11" t="s">
        <v>1345</v>
      </c>
      <c r="H199"/>
      <c r="I199"/>
      <c r="J199"/>
      <c r="K199"/>
      <c r="L199"/>
      <c r="M199"/>
      <c r="N199"/>
    </row>
    <row r="200" spans="2:14" s="10" customFormat="1" ht="27" x14ac:dyDescent="0.15">
      <c r="B200" s="28" t="s">
        <v>345</v>
      </c>
      <c r="C200" s="29">
        <v>26</v>
      </c>
      <c r="D200" s="30">
        <v>3.7280092592592594E-2</v>
      </c>
      <c r="E200" s="31" t="s">
        <v>307</v>
      </c>
      <c r="F200" s="10">
        <f t="shared" si="1"/>
        <v>51.076000000000001</v>
      </c>
      <c r="G200" s="11" t="s">
        <v>1345</v>
      </c>
      <c r="H200"/>
      <c r="I200"/>
      <c r="J200"/>
      <c r="K200"/>
      <c r="L200"/>
      <c r="M200"/>
      <c r="N200"/>
    </row>
    <row r="201" spans="2:14" s="10" customFormat="1" ht="27" x14ac:dyDescent="0.15">
      <c r="B201" s="28" t="s">
        <v>706</v>
      </c>
      <c r="C201" s="29">
        <v>27</v>
      </c>
      <c r="D201" s="30">
        <v>3.7800925925925925E-2</v>
      </c>
      <c r="E201" s="31" t="s">
        <v>1331</v>
      </c>
      <c r="F201" s="10">
        <f t="shared" si="1"/>
        <v>50.629999999999995</v>
      </c>
      <c r="G201" s="11" t="s">
        <v>1345</v>
      </c>
      <c r="H201"/>
      <c r="I201"/>
      <c r="J201"/>
      <c r="K201"/>
      <c r="L201"/>
      <c r="M201"/>
      <c r="N201"/>
    </row>
    <row r="202" spans="2:14" s="10" customFormat="1" ht="27" x14ac:dyDescent="0.15">
      <c r="B202" s="28" t="s">
        <v>290</v>
      </c>
      <c r="C202" s="29">
        <v>28</v>
      </c>
      <c r="D202" s="30">
        <v>3.7974537037037036E-2</v>
      </c>
      <c r="E202" s="31" t="s">
        <v>273</v>
      </c>
      <c r="F202" s="10">
        <f t="shared" si="1"/>
        <v>50.480999999999995</v>
      </c>
      <c r="G202" s="11" t="s">
        <v>1345</v>
      </c>
      <c r="H202"/>
      <c r="I202"/>
      <c r="J202"/>
      <c r="K202"/>
      <c r="L202"/>
      <c r="M202"/>
      <c r="N202"/>
    </row>
    <row r="203" spans="2:14" s="10" customFormat="1" ht="27" x14ac:dyDescent="0.15">
      <c r="B203" s="28" t="s">
        <v>675</v>
      </c>
      <c r="C203" s="29">
        <v>29</v>
      </c>
      <c r="D203" s="30">
        <v>3.8842592592592588E-2</v>
      </c>
      <c r="E203" s="31" t="s">
        <v>16</v>
      </c>
      <c r="F203" s="10">
        <f t="shared" si="1"/>
        <v>49.738</v>
      </c>
      <c r="G203" s="11" t="s">
        <v>1345</v>
      </c>
      <c r="H203"/>
      <c r="I203"/>
      <c r="J203"/>
      <c r="K203"/>
      <c r="L203"/>
      <c r="M203"/>
      <c r="N203"/>
    </row>
    <row r="204" spans="2:14" s="10" customFormat="1" ht="27" x14ac:dyDescent="0.15">
      <c r="B204" s="28" t="s">
        <v>1373</v>
      </c>
      <c r="C204" s="29">
        <v>30</v>
      </c>
      <c r="D204" s="30">
        <v>3.9270833333333331E-2</v>
      </c>
      <c r="E204" s="31" t="s">
        <v>1338</v>
      </c>
      <c r="F204" s="10">
        <f t="shared" si="1"/>
        <v>49.370999999999995</v>
      </c>
      <c r="G204" s="11" t="s">
        <v>1345</v>
      </c>
      <c r="H204"/>
      <c r="I204"/>
      <c r="J204"/>
      <c r="K204"/>
      <c r="L204"/>
      <c r="M204"/>
      <c r="N204"/>
    </row>
    <row r="205" spans="2:14" s="10" customFormat="1" ht="27" x14ac:dyDescent="0.15">
      <c r="B205" s="28" t="s">
        <v>1040</v>
      </c>
      <c r="C205" s="29">
        <v>31</v>
      </c>
      <c r="D205" s="30">
        <v>4.0173611111111111E-2</v>
      </c>
      <c r="E205" s="31"/>
      <c r="F205" s="10">
        <f t="shared" si="1"/>
        <v>48.596999999999994</v>
      </c>
      <c r="G205" s="11" t="s">
        <v>1345</v>
      </c>
      <c r="H205"/>
      <c r="I205"/>
      <c r="J205"/>
      <c r="K205"/>
      <c r="L205"/>
      <c r="M205"/>
      <c r="N205"/>
    </row>
    <row r="206" spans="2:14" s="10" customFormat="1" ht="27" x14ac:dyDescent="0.15">
      <c r="B206" s="28" t="s">
        <v>211</v>
      </c>
      <c r="C206" s="29">
        <v>32</v>
      </c>
      <c r="D206" s="30">
        <v>4.2581018518518525E-2</v>
      </c>
      <c r="E206" s="31" t="s">
        <v>234</v>
      </c>
      <c r="F206" s="10">
        <f t="shared" si="1"/>
        <v>46.534999999999997</v>
      </c>
      <c r="G206" s="11" t="s">
        <v>1345</v>
      </c>
      <c r="H206"/>
      <c r="I206"/>
      <c r="J206"/>
      <c r="K206"/>
      <c r="L206"/>
      <c r="M206"/>
      <c r="N206"/>
    </row>
    <row r="207" spans="2:14" s="10" customFormat="1" ht="27" x14ac:dyDescent="0.15">
      <c r="B207" s="28" t="s">
        <v>402</v>
      </c>
      <c r="C207" s="29">
        <v>33</v>
      </c>
      <c r="D207" s="30">
        <v>4.3252314814814813E-2</v>
      </c>
      <c r="E207" s="31" t="s">
        <v>370</v>
      </c>
      <c r="F207" s="10">
        <f t="shared" si="1"/>
        <v>45.96</v>
      </c>
      <c r="G207" s="11" t="s">
        <v>1345</v>
      </c>
      <c r="H207"/>
      <c r="I207"/>
      <c r="J207"/>
      <c r="K207"/>
      <c r="L207"/>
      <c r="M207"/>
      <c r="N207"/>
    </row>
    <row r="208" spans="2:14" s="10" customFormat="1" ht="27" x14ac:dyDescent="0.15">
      <c r="B208" s="28" t="s">
        <v>1239</v>
      </c>
      <c r="C208" s="29">
        <v>34</v>
      </c>
      <c r="D208" s="30">
        <v>4.3541666666666666E-2</v>
      </c>
      <c r="E208" s="31" t="s">
        <v>1240</v>
      </c>
      <c r="F208" s="10">
        <f t="shared" si="1"/>
        <v>45.711999999999996</v>
      </c>
      <c r="G208" s="11" t="s">
        <v>1345</v>
      </c>
      <c r="H208"/>
      <c r="I208"/>
      <c r="J208"/>
      <c r="K208"/>
      <c r="L208"/>
      <c r="M208"/>
      <c r="N208"/>
    </row>
    <row r="209" spans="2:14" s="10" customFormat="1" ht="27" x14ac:dyDescent="0.15">
      <c r="B209" s="28" t="s">
        <v>1374</v>
      </c>
      <c r="C209" s="29">
        <v>35</v>
      </c>
      <c r="D209" s="30">
        <v>4.3715277777777777E-2</v>
      </c>
      <c r="E209" s="31" t="s">
        <v>451</v>
      </c>
      <c r="F209" s="10">
        <f t="shared" si="1"/>
        <v>45.562999999999995</v>
      </c>
      <c r="G209" s="11" t="s">
        <v>1345</v>
      </c>
      <c r="H209"/>
      <c r="I209"/>
      <c r="J209"/>
      <c r="K209"/>
      <c r="L209"/>
      <c r="M209"/>
      <c r="N209"/>
    </row>
    <row r="210" spans="2:14" s="10" customFormat="1" ht="27" x14ac:dyDescent="0.15">
      <c r="B210" s="28" t="s">
        <v>910</v>
      </c>
      <c r="C210" s="29">
        <v>36</v>
      </c>
      <c r="D210" s="30">
        <v>4.8576388888888884E-2</v>
      </c>
      <c r="E210" s="31" t="s">
        <v>14</v>
      </c>
      <c r="F210" s="10">
        <f t="shared" si="1"/>
        <v>41.399000000000001</v>
      </c>
      <c r="G210" s="11" t="s">
        <v>1345</v>
      </c>
      <c r="H210"/>
      <c r="I210"/>
      <c r="J210"/>
      <c r="K210"/>
      <c r="L210"/>
      <c r="M210"/>
      <c r="N210"/>
    </row>
    <row r="211" spans="2:14" s="10" customFormat="1" ht="27" x14ac:dyDescent="0.15">
      <c r="B211" s="28" t="s">
        <v>1375</v>
      </c>
      <c r="C211" s="29">
        <v>37</v>
      </c>
      <c r="D211" s="30">
        <v>4.880787037037037E-2</v>
      </c>
      <c r="E211" s="31" t="s">
        <v>808</v>
      </c>
      <c r="F211" s="10">
        <f t="shared" si="1"/>
        <v>41.199999999999996</v>
      </c>
      <c r="G211" s="11" t="s">
        <v>1345</v>
      </c>
      <c r="H211"/>
      <c r="I211"/>
      <c r="J211"/>
      <c r="K211"/>
      <c r="L211"/>
      <c r="M211"/>
      <c r="N211"/>
    </row>
    <row r="212" spans="2:14" s="10" customFormat="1" ht="27" x14ac:dyDescent="0.15">
      <c r="B212" s="28" t="s">
        <v>1376</v>
      </c>
      <c r="C212" s="29">
        <v>38</v>
      </c>
      <c r="D212" s="30">
        <v>4.9351851851851848E-2</v>
      </c>
      <c r="E212" s="31" t="s">
        <v>1259</v>
      </c>
      <c r="F212" s="10">
        <f t="shared" si="1"/>
        <v>40.733999999999995</v>
      </c>
      <c r="G212" s="11" t="s">
        <v>1345</v>
      </c>
      <c r="H212"/>
      <c r="I212"/>
      <c r="J212"/>
      <c r="K212"/>
      <c r="L212"/>
      <c r="M212"/>
      <c r="N212"/>
    </row>
    <row r="213" spans="2:14" s="10" customFormat="1" ht="27" x14ac:dyDescent="0.15">
      <c r="B213" s="28" t="s">
        <v>1377</v>
      </c>
      <c r="C213" s="29">
        <v>39</v>
      </c>
      <c r="D213" s="30">
        <v>5.2407407407407403E-2</v>
      </c>
      <c r="E213" s="31" t="s">
        <v>1330</v>
      </c>
      <c r="F213" s="10">
        <f t="shared" si="1"/>
        <v>38.116999999999997</v>
      </c>
      <c r="G213" s="11" t="s">
        <v>1345</v>
      </c>
      <c r="H213"/>
      <c r="I213"/>
      <c r="J213"/>
      <c r="K213"/>
      <c r="L213"/>
      <c r="M213"/>
      <c r="N213"/>
    </row>
    <row r="214" spans="2:14" s="10" customFormat="1" ht="27" x14ac:dyDescent="0.15">
      <c r="B214" s="28" t="s">
        <v>291</v>
      </c>
      <c r="C214" s="29">
        <v>40</v>
      </c>
      <c r="D214" s="30">
        <v>5.2777777777777778E-2</v>
      </c>
      <c r="E214" s="31" t="s">
        <v>14</v>
      </c>
      <c r="F214" s="10">
        <f t="shared" si="1"/>
        <v>37.798999999999999</v>
      </c>
      <c r="G214" s="11" t="s">
        <v>1345</v>
      </c>
      <c r="H214"/>
      <c r="I214"/>
      <c r="J214"/>
      <c r="K214"/>
      <c r="L214"/>
      <c r="M214"/>
      <c r="N214"/>
    </row>
    <row r="215" spans="2:14" s="10" customFormat="1" ht="27" x14ac:dyDescent="0.15">
      <c r="B215" s="28" t="s">
        <v>1241</v>
      </c>
      <c r="C215" s="29">
        <v>41</v>
      </c>
      <c r="D215" s="30">
        <v>5.3043981481481484E-2</v>
      </c>
      <c r="E215" s="31" t="s">
        <v>1181</v>
      </c>
      <c r="F215" s="10">
        <f t="shared" si="1"/>
        <v>37.570999999999998</v>
      </c>
      <c r="G215" s="11" t="s">
        <v>1345</v>
      </c>
      <c r="H215"/>
      <c r="I215"/>
      <c r="J215"/>
      <c r="K215"/>
      <c r="L215"/>
      <c r="M215"/>
      <c r="N215"/>
    </row>
    <row r="216" spans="2:14" s="10" customFormat="1" ht="27" x14ac:dyDescent="0.15">
      <c r="B216" s="28" t="s">
        <v>418</v>
      </c>
      <c r="C216" s="29">
        <v>42</v>
      </c>
      <c r="D216" s="30">
        <v>5.4733796296296294E-2</v>
      </c>
      <c r="E216" s="31" t="s">
        <v>273</v>
      </c>
      <c r="F216" s="10">
        <f t="shared" si="1"/>
        <v>36.123999999999995</v>
      </c>
      <c r="G216" s="11" t="s">
        <v>1345</v>
      </c>
      <c r="H216"/>
      <c r="I216"/>
      <c r="J216"/>
      <c r="K216"/>
      <c r="L216"/>
      <c r="M216"/>
      <c r="N216"/>
    </row>
    <row r="217" spans="2:14" s="10" customFormat="1" ht="27" x14ac:dyDescent="0.15">
      <c r="B217" s="28" t="s">
        <v>419</v>
      </c>
      <c r="C217" s="29">
        <v>43</v>
      </c>
      <c r="D217" s="30">
        <v>5.4930555555555559E-2</v>
      </c>
      <c r="E217" s="31" t="s">
        <v>273</v>
      </c>
      <c r="F217" s="10">
        <f t="shared" si="1"/>
        <v>35.954999999999998</v>
      </c>
      <c r="G217" s="11" t="s">
        <v>1345</v>
      </c>
      <c r="H217"/>
      <c r="I217"/>
      <c r="J217"/>
      <c r="K217"/>
      <c r="L217"/>
      <c r="M217"/>
      <c r="N217"/>
    </row>
    <row r="218" spans="2:14" s="10" customFormat="1" ht="27" x14ac:dyDescent="0.15">
      <c r="B218" s="28" t="s">
        <v>1037</v>
      </c>
      <c r="C218" s="29">
        <v>44</v>
      </c>
      <c r="D218" s="30">
        <v>5.707175925925926E-2</v>
      </c>
      <c r="E218" s="31" t="s">
        <v>1022</v>
      </c>
      <c r="F218" s="10">
        <f t="shared" si="1"/>
        <v>34.120999999999995</v>
      </c>
      <c r="G218" s="11" t="s">
        <v>1345</v>
      </c>
      <c r="H218"/>
      <c r="I218"/>
      <c r="J218"/>
      <c r="K218"/>
      <c r="L218"/>
      <c r="M218"/>
      <c r="N218"/>
    </row>
    <row r="219" spans="2:14" s="10" customFormat="1" ht="27" x14ac:dyDescent="0.15">
      <c r="B219" s="28" t="s">
        <v>1378</v>
      </c>
      <c r="C219" s="29">
        <v>45</v>
      </c>
      <c r="D219" s="30">
        <v>5.7824074074074076E-2</v>
      </c>
      <c r="E219" s="31" t="s">
        <v>1339</v>
      </c>
      <c r="F219" s="10">
        <f t="shared" si="1"/>
        <v>33.475999999999999</v>
      </c>
      <c r="G219" s="11" t="s">
        <v>1345</v>
      </c>
      <c r="H219"/>
      <c r="I219"/>
      <c r="J219"/>
      <c r="K219"/>
      <c r="L219"/>
      <c r="M219"/>
      <c r="N219"/>
    </row>
    <row r="220" spans="2:14" s="10" customFormat="1" ht="27" x14ac:dyDescent="0.15">
      <c r="B220" s="28" t="s">
        <v>1379</v>
      </c>
      <c r="C220" s="29">
        <v>46</v>
      </c>
      <c r="D220" s="30">
        <v>5.8414351851851849E-2</v>
      </c>
      <c r="E220" s="31" t="s">
        <v>1340</v>
      </c>
      <c r="F220" s="10">
        <f t="shared" si="1"/>
        <v>32.970999999999997</v>
      </c>
      <c r="G220" s="11" t="s">
        <v>1345</v>
      </c>
      <c r="H220"/>
      <c r="I220"/>
      <c r="J220"/>
      <c r="K220"/>
      <c r="L220"/>
      <c r="M220"/>
      <c r="N220"/>
    </row>
    <row r="221" spans="2:14" s="10" customFormat="1" ht="27" x14ac:dyDescent="0.15">
      <c r="B221" s="28" t="s">
        <v>1380</v>
      </c>
      <c r="C221" s="29">
        <v>47</v>
      </c>
      <c r="D221" s="30">
        <v>5.8900462962962967E-2</v>
      </c>
      <c r="E221" s="31" t="s">
        <v>1341</v>
      </c>
      <c r="F221" s="10">
        <f t="shared" si="1"/>
        <v>32.553999999999995</v>
      </c>
      <c r="G221" s="11" t="s">
        <v>1345</v>
      </c>
      <c r="H221"/>
      <c r="I221"/>
      <c r="J221"/>
      <c r="K221"/>
      <c r="L221"/>
      <c r="M221"/>
      <c r="N221"/>
    </row>
    <row r="222" spans="2:14" s="10" customFormat="1" ht="40.5" x14ac:dyDescent="0.15">
      <c r="B222" s="28" t="s">
        <v>1059</v>
      </c>
      <c r="C222" s="29"/>
      <c r="D222" s="30">
        <v>6.6446759259259261E-2</v>
      </c>
      <c r="E222" s="31" t="s">
        <v>232</v>
      </c>
      <c r="F222" s="10">
        <f t="shared" si="1"/>
        <v>26.089000000000002</v>
      </c>
      <c r="G222" s="11" t="s">
        <v>1345</v>
      </c>
      <c r="H222"/>
      <c r="I222"/>
      <c r="J222"/>
      <c r="K222"/>
      <c r="L222"/>
      <c r="M222"/>
      <c r="N222"/>
    </row>
    <row r="223" spans="2:14" s="10" customFormat="1" ht="40.5" x14ac:dyDescent="0.15">
      <c r="B223" s="28" t="s">
        <v>1381</v>
      </c>
      <c r="C223" s="29"/>
      <c r="D223" s="30" t="s">
        <v>22</v>
      </c>
      <c r="E223" s="31" t="s">
        <v>1342</v>
      </c>
      <c r="F223" s="10">
        <v>0</v>
      </c>
      <c r="G223" s="11" t="s">
        <v>1345</v>
      </c>
      <c r="H223"/>
      <c r="I223"/>
      <c r="J223"/>
      <c r="K223"/>
      <c r="L223"/>
      <c r="M223"/>
      <c r="N223"/>
    </row>
    <row r="224" spans="2:14" s="10" customFormat="1" ht="27" x14ac:dyDescent="0.15">
      <c r="B224" s="28" t="s">
        <v>1382</v>
      </c>
      <c r="C224" s="29"/>
      <c r="D224" s="31" t="s">
        <v>22</v>
      </c>
      <c r="E224" s="31" t="s">
        <v>1330</v>
      </c>
      <c r="F224" s="10">
        <v>0</v>
      </c>
      <c r="G224" s="11" t="s">
        <v>1345</v>
      </c>
      <c r="H224"/>
      <c r="I224"/>
      <c r="J224"/>
      <c r="K224"/>
      <c r="L224"/>
      <c r="M224"/>
      <c r="N224"/>
    </row>
    <row r="225" spans="2:7" x14ac:dyDescent="0.15">
      <c r="B225" s="10" t="s">
        <v>1293</v>
      </c>
      <c r="D225" s="10" t="s">
        <v>22</v>
      </c>
      <c r="E225" s="10" t="s">
        <v>240</v>
      </c>
      <c r="F225" s="10">
        <v>0</v>
      </c>
      <c r="G225" s="11" t="s">
        <v>1345</v>
      </c>
    </row>
    <row r="226" spans="2:7" x14ac:dyDescent="0.15">
      <c r="B226" s="10" t="s">
        <v>793</v>
      </c>
      <c r="D226" s="10" t="s">
        <v>22</v>
      </c>
      <c r="E226" s="10" t="s">
        <v>1343</v>
      </c>
      <c r="F226" s="11">
        <v>0</v>
      </c>
      <c r="G226" s="11" t="s">
        <v>1345</v>
      </c>
    </row>
    <row r="227" spans="2:7" x14ac:dyDescent="0.15">
      <c r="B227" s="10" t="s">
        <v>574</v>
      </c>
      <c r="D227" s="10" t="s">
        <v>22</v>
      </c>
      <c r="E227" s="10" t="s">
        <v>1344</v>
      </c>
      <c r="F227" s="11">
        <v>0</v>
      </c>
      <c r="G227" s="11" t="s">
        <v>1345</v>
      </c>
    </row>
  </sheetData>
  <phoneticPr fontId="3"/>
  <hyperlinks>
    <hyperlink ref="B4" r:id="rId1" display="https://mulka2.com/lapcenter/lapcombat2/runner.jsp?event=4937&amp;file=1&amp;runner=0"/>
    <hyperlink ref="B5" r:id="rId2" display="https://mulka2.com/lapcenter/lapcombat2/runner.jsp?event=4937&amp;file=1&amp;runner=1"/>
    <hyperlink ref="B6" r:id="rId3" display="https://mulka2.com/lapcenter/lapcombat2/runner.jsp?event=4937&amp;file=1&amp;runner=2"/>
    <hyperlink ref="B7" r:id="rId4" display="https://mulka2.com/lapcenter/lapcombat2/runner.jsp?event=4937&amp;file=1&amp;runner=3"/>
    <hyperlink ref="B8" r:id="rId5" display="https://mulka2.com/lapcenter/lapcombat2/runner.jsp?event=4937&amp;file=1&amp;runner=4"/>
    <hyperlink ref="B9" r:id="rId6" display="https://mulka2.com/lapcenter/lapcombat2/runner.jsp?event=4937&amp;file=1&amp;runner=5"/>
    <hyperlink ref="B10" r:id="rId7" display="https://mulka2.com/lapcenter/lapcombat2/runner.jsp?event=4937&amp;file=1&amp;runner=6"/>
    <hyperlink ref="B11" r:id="rId8" display="https://mulka2.com/lapcenter/lapcombat2/runner.jsp?event=4937&amp;file=1&amp;runner=7"/>
    <hyperlink ref="B12" r:id="rId9" display="https://mulka2.com/lapcenter/lapcombat2/runner.jsp?event=4937&amp;file=1&amp;runner=8"/>
    <hyperlink ref="B13" r:id="rId10" display="https://mulka2.com/lapcenter/lapcombat2/runner.jsp?event=4937&amp;file=1&amp;runner=9"/>
    <hyperlink ref="B14" r:id="rId11" display="https://mulka2.com/lapcenter/lapcombat2/runner.jsp?event=4937&amp;file=1&amp;runner=10"/>
    <hyperlink ref="B15" r:id="rId12" display="https://mulka2.com/lapcenter/lapcombat2/runner.jsp?event=4937&amp;file=1&amp;runner=11"/>
    <hyperlink ref="B16" r:id="rId13" display="https://mulka2.com/lapcenter/lapcombat2/runner.jsp?event=4937&amp;file=1&amp;runner=12"/>
    <hyperlink ref="B17" r:id="rId14" display="https://mulka2.com/lapcenter/lapcombat2/runner.jsp?event=4937&amp;file=1&amp;runner=13"/>
    <hyperlink ref="B18" r:id="rId15" display="https://mulka2.com/lapcenter/lapcombat2/runner.jsp?event=4937&amp;file=1&amp;runner=14"/>
    <hyperlink ref="B19" r:id="rId16" display="https://mulka2.com/lapcenter/lapcombat2/runner.jsp?event=4937&amp;file=1&amp;runner=15"/>
    <hyperlink ref="B20" r:id="rId17" display="https://mulka2.com/lapcenter/lapcombat2/runner.jsp?event=4937&amp;file=1&amp;runner=16"/>
    <hyperlink ref="B21" r:id="rId18" display="https://mulka2.com/lapcenter/lapcombat2/runner.jsp?event=4937&amp;file=1&amp;runner=17"/>
    <hyperlink ref="B22" r:id="rId19" display="https://mulka2.com/lapcenter/lapcombat2/runner.jsp?event=4937&amp;file=1&amp;runner=18"/>
    <hyperlink ref="B23" r:id="rId20" display="https://mulka2.com/lapcenter/lapcombat2/runner.jsp?event=4937&amp;file=1&amp;runner=19"/>
    <hyperlink ref="B24" r:id="rId21" display="https://mulka2.com/lapcenter/lapcombat2/runner.jsp?event=4937&amp;file=1&amp;runner=20"/>
    <hyperlink ref="B25" r:id="rId22" display="https://mulka2.com/lapcenter/lapcombat2/runner.jsp?event=4937&amp;file=1&amp;runner=21"/>
    <hyperlink ref="B26" r:id="rId23" display="https://mulka2.com/lapcenter/lapcombat2/runner.jsp?event=4937&amp;file=1&amp;runner=22"/>
    <hyperlink ref="B27" r:id="rId24" display="https://mulka2.com/lapcenter/lapcombat2/runner.jsp?event=4937&amp;file=1&amp;runner=23"/>
    <hyperlink ref="B28" r:id="rId25" display="https://mulka2.com/lapcenter/lapcombat2/runner.jsp?event=4937&amp;file=1&amp;runner=24"/>
    <hyperlink ref="B29" r:id="rId26" display="https://mulka2.com/lapcenter/lapcombat2/runner.jsp?event=4937&amp;file=1&amp;runner=25"/>
    <hyperlink ref="B30" r:id="rId27" display="https://mulka2.com/lapcenter/lapcombat2/runner.jsp?event=4937&amp;file=1&amp;runner=26"/>
    <hyperlink ref="B31" r:id="rId28" display="https://mulka2.com/lapcenter/lapcombat2/runner.jsp?event=4937&amp;file=1&amp;runner=27"/>
    <hyperlink ref="B32" r:id="rId29" display="https://mulka2.com/lapcenter/lapcombat2/runner.jsp?event=4937&amp;file=1&amp;runner=28"/>
    <hyperlink ref="B33" r:id="rId30" display="https://mulka2.com/lapcenter/lapcombat2/runner.jsp?event=4937&amp;file=1&amp;runner=29"/>
    <hyperlink ref="B34" r:id="rId31" display="https://mulka2.com/lapcenter/lapcombat2/runner.jsp?event=4937&amp;file=1&amp;runner=30"/>
    <hyperlink ref="B35" r:id="rId32" display="https://mulka2.com/lapcenter/lapcombat2/runner.jsp?event=4937&amp;file=1&amp;runner=31"/>
    <hyperlink ref="B36" r:id="rId33" display="https://mulka2.com/lapcenter/lapcombat2/runner.jsp?event=4937&amp;file=1&amp;runner=32"/>
    <hyperlink ref="B37" r:id="rId34" display="https://mulka2.com/lapcenter/lapcombat2/runner.jsp?event=4937&amp;file=1&amp;runner=33"/>
    <hyperlink ref="B38" r:id="rId35" display="https://mulka2.com/lapcenter/lapcombat2/runner.jsp?event=4937&amp;file=1&amp;runner=34"/>
    <hyperlink ref="B39" r:id="rId36" display="https://mulka2.com/lapcenter/lapcombat2/runner.jsp?event=4937&amp;file=1&amp;runner=35"/>
    <hyperlink ref="B40" r:id="rId37" display="https://mulka2.com/lapcenter/lapcombat2/runner.jsp?event=4937&amp;file=1&amp;runner=36"/>
    <hyperlink ref="B41" r:id="rId38" display="https://mulka2.com/lapcenter/lapcombat2/runner.jsp?event=4937&amp;file=1&amp;runner=37"/>
    <hyperlink ref="B42" r:id="rId39" display="https://mulka2.com/lapcenter/lapcombat2/runner.jsp?event=4937&amp;file=1&amp;runner=38"/>
    <hyperlink ref="B43" r:id="rId40" display="https://mulka2.com/lapcenter/lapcombat2/runner.jsp?event=4937&amp;file=1&amp;runner=39"/>
    <hyperlink ref="B44" r:id="rId41" display="https://mulka2.com/lapcenter/lapcombat2/runner.jsp?event=4937&amp;file=1&amp;runner=40"/>
    <hyperlink ref="B45" r:id="rId42" display="https://mulka2.com/lapcenter/lapcombat2/runner.jsp?event=4937&amp;file=1&amp;runner=41"/>
    <hyperlink ref="B46" r:id="rId43" display="https://mulka2.com/lapcenter/lapcombat2/runner.jsp?event=4937&amp;file=1&amp;runner=42"/>
    <hyperlink ref="B47" r:id="rId44" display="https://mulka2.com/lapcenter/lapcombat2/runner.jsp?event=4937&amp;file=1&amp;runner=43"/>
    <hyperlink ref="B48" r:id="rId45" display="https://mulka2.com/lapcenter/lapcombat2/runner.jsp?event=4937&amp;file=1&amp;runner=44"/>
    <hyperlink ref="B49" r:id="rId46" display="https://mulka2.com/lapcenter/lapcombat2/runner.jsp?event=4937&amp;file=1&amp;runner=45"/>
    <hyperlink ref="B50" r:id="rId47" display="https://mulka2.com/lapcenter/lapcombat2/runner.jsp?event=4937&amp;file=1&amp;runner=46"/>
    <hyperlink ref="B51" r:id="rId48" display="https://mulka2.com/lapcenter/lapcombat2/runner.jsp?event=4937&amp;file=1&amp;runner=47"/>
    <hyperlink ref="B52" r:id="rId49" display="https://mulka2.com/lapcenter/lapcombat2/runner.jsp?event=4937&amp;file=1&amp;runner=48"/>
    <hyperlink ref="B53" r:id="rId50" display="https://mulka2.com/lapcenter/lapcombat2/runner.jsp?event=4937&amp;file=1&amp;runner=49"/>
    <hyperlink ref="B54" r:id="rId51" display="https://mulka2.com/lapcenter/lapcombat2/runner.jsp?event=4937&amp;file=1&amp;runner=50"/>
    <hyperlink ref="B55" r:id="rId52" display="https://mulka2.com/lapcenter/lapcombat2/runner.jsp?event=4937&amp;file=1&amp;runner=51"/>
    <hyperlink ref="B56" r:id="rId53" display="https://mulka2.com/lapcenter/lapcombat2/runner.jsp?event=4937&amp;file=1&amp;runner=52"/>
    <hyperlink ref="B57" r:id="rId54" display="https://mulka2.com/lapcenter/lapcombat2/runner.jsp?event=4937&amp;file=1&amp;runner=53"/>
    <hyperlink ref="B58" r:id="rId55" display="https://mulka2.com/lapcenter/lapcombat2/runner.jsp?event=4937&amp;file=1&amp;runner=54"/>
    <hyperlink ref="B59" r:id="rId56" display="https://mulka2.com/lapcenter/lapcombat2/runner.jsp?event=4937&amp;file=1&amp;runner=55"/>
    <hyperlink ref="B60" r:id="rId57" display="https://mulka2.com/lapcenter/lapcombat2/runner.jsp?event=4937&amp;file=1&amp;runner=56"/>
    <hyperlink ref="B61" r:id="rId58" display="https://mulka2.com/lapcenter/lapcombat2/runner.jsp?event=4937&amp;file=1&amp;runner=57"/>
    <hyperlink ref="B62" r:id="rId59" display="https://mulka2.com/lapcenter/lapcombat2/runner.jsp?event=4937&amp;file=1&amp;runner=58"/>
    <hyperlink ref="B63" r:id="rId60" display="https://mulka2.com/lapcenter/lapcombat2/runner.jsp?event=4937&amp;file=1&amp;runner=59"/>
    <hyperlink ref="B64" r:id="rId61" display="https://mulka2.com/lapcenter/lapcombat2/runner.jsp?event=4937&amp;file=1&amp;runner=60"/>
    <hyperlink ref="B65" r:id="rId62" display="https://mulka2.com/lapcenter/lapcombat2/runner.jsp?event=4937&amp;file=1&amp;runner=61"/>
    <hyperlink ref="B66" r:id="rId63" display="https://mulka2.com/lapcenter/lapcombat2/runner.jsp?event=4937&amp;file=1&amp;runner=62"/>
    <hyperlink ref="B67" r:id="rId64" display="https://mulka2.com/lapcenter/lapcombat2/runner.jsp?event=4937&amp;file=1&amp;runner=64"/>
    <hyperlink ref="B68" r:id="rId65" display="https://mulka2.com/lapcenter/lapcombat2/runner.jsp?event=4937&amp;file=1&amp;runner=63"/>
    <hyperlink ref="B69" r:id="rId66" display="https://mulka2.com/lapcenter/lapcombat2/runner.jsp?event=4937&amp;file=1&amp;runner=66"/>
    <hyperlink ref="B70" r:id="rId67" display="https://mulka2.com/lapcenter/lapcombat2/runner.jsp?event=4937&amp;file=1&amp;runner=75"/>
    <hyperlink ref="B71" r:id="rId68" display="https://mulka2.com/lapcenter/lapcombat2/runner.jsp?event=4937&amp;file=1&amp;runner=77"/>
    <hyperlink ref="B72" r:id="rId69" display="https://mulka2.com/lapcenter/lapcombat2/runner.jsp?event=4937&amp;file=1&amp;runner=70"/>
    <hyperlink ref="B73" r:id="rId70" display="https://mulka2.com/lapcenter/lapcombat2/runner.jsp?event=4937&amp;file=1&amp;runner=74"/>
    <hyperlink ref="B74" r:id="rId71" display="https://mulka2.com/lapcenter/lapcombat2/runner.jsp?event=4937&amp;file=1&amp;runner=73"/>
    <hyperlink ref="B75" r:id="rId72" display="https://mulka2.com/lapcenter/lapcombat2/runner.jsp?event=4937&amp;file=1&amp;runner=80"/>
    <hyperlink ref="B76" r:id="rId73" display="https://mulka2.com/lapcenter/lapcombat2/runner.jsp?event=4937&amp;file=1&amp;runner=79"/>
    <hyperlink ref="B77" r:id="rId74" display="https://mulka2.com/lapcenter/lapcombat2/runner.jsp?event=4937&amp;file=1&amp;runner=76"/>
    <hyperlink ref="B78" r:id="rId75" display="https://mulka2.com/lapcenter/lapcombat2/runner.jsp?event=4937&amp;file=1&amp;runner=68"/>
    <hyperlink ref="B79" r:id="rId76" display="https://mulka2.com/lapcenter/lapcombat2/runner.jsp?event=4937&amp;file=1&amp;runner=67"/>
    <hyperlink ref="B80" r:id="rId77" display="https://mulka2.com/lapcenter/lapcombat2/runner.jsp?event=4937&amp;file=1&amp;runner=78"/>
    <hyperlink ref="B81" r:id="rId78" display="https://mulka2.com/lapcenter/lapcombat2/runner.jsp?event=4937&amp;file=1&amp;runner=72"/>
    <hyperlink ref="B82" r:id="rId79" display="https://mulka2.com/lapcenter/lapcombat2/runner.jsp?event=4937&amp;file=1&amp;runner=65"/>
    <hyperlink ref="B83" r:id="rId80" display="https://mulka2.com/lapcenter/lapcombat2/runner.jsp?event=4937&amp;file=1&amp;runner=69"/>
    <hyperlink ref="B84" r:id="rId81" display="https://mulka2.com/lapcenter/lapcombat2/runner.jsp?event=4937&amp;file=1&amp;runner=71"/>
    <hyperlink ref="B85" r:id="rId82" display="https://mulka2.com/lapcenter/lapcombat2/runner.jsp?event=4937&amp;file=1&amp;runner=81"/>
    <hyperlink ref="B86" r:id="rId83" display="https://mulka2.com/lapcenter/lapcombat2/runner.jsp?event=4937&amp;file=1&amp;runner=82"/>
    <hyperlink ref="B87" r:id="rId84" display="https://mulka2.com/lapcenter/lapcombat2/runner.jsp?event=4937&amp;file=1&amp;runner=83"/>
    <hyperlink ref="B88" r:id="rId85" display="https://mulka2.com/lapcenter/lapcombat2/runner.jsp?event=4937&amp;file=1&amp;runner=84"/>
    <hyperlink ref="B89" r:id="rId86" display="https://mulka2.com/lapcenter/lapcombat2/runner.jsp?event=4937&amp;file=1&amp;runner=85"/>
    <hyperlink ref="B90" r:id="rId87" display="https://mulka2.com/lapcenter/lapcombat2/runner.jsp?event=4937&amp;file=1&amp;runner=86"/>
    <hyperlink ref="B91" r:id="rId88" display="https://mulka2.com/lapcenter/lapcombat2/runner.jsp?event=4937&amp;file=1&amp;runner=87"/>
    <hyperlink ref="B92" r:id="rId89" display="https://mulka2.com/lapcenter/lapcombat2/runner.jsp?event=4937&amp;file=1&amp;runner=88"/>
    <hyperlink ref="B93" r:id="rId90" display="https://mulka2.com/lapcenter/lapcombat2/runner.jsp?event=4937&amp;file=1&amp;runner=89"/>
    <hyperlink ref="B94" r:id="rId91" display="https://mulka2.com/lapcenter/lapcombat2/runner.jsp?event=4937&amp;file=1&amp;runner=90"/>
    <hyperlink ref="B95" r:id="rId92" display="https://mulka2.com/lapcenter/lapcombat2/runner.jsp?event=4937&amp;file=1&amp;runner=91"/>
    <hyperlink ref="B96" r:id="rId93" display="https://mulka2.com/lapcenter/lapcombat2/runner.jsp?event=4937&amp;file=1&amp;runner=92"/>
    <hyperlink ref="B97" r:id="rId94" display="https://mulka2.com/lapcenter/lapcombat2/runner.jsp?event=4937&amp;file=1&amp;runner=93"/>
    <hyperlink ref="B98" r:id="rId95" display="https://mulka2.com/lapcenter/lapcombat2/runner.jsp?event=4937&amp;file=1&amp;runner=94"/>
    <hyperlink ref="B99" r:id="rId96" display="https://mulka2.com/lapcenter/lapcombat2/runner.jsp?event=4937&amp;file=1&amp;runner=95"/>
    <hyperlink ref="B100" r:id="rId97" display="https://mulka2.com/lapcenter/lapcombat2/runner.jsp?event=4937&amp;file=1&amp;runner=96"/>
    <hyperlink ref="B101" r:id="rId98" display="https://mulka2.com/lapcenter/lapcombat2/runner.jsp?event=4937&amp;file=1&amp;runner=97"/>
    <hyperlink ref="B102" r:id="rId99" display="https://mulka2.com/lapcenter/lapcombat2/runner.jsp?event=4937&amp;file=1&amp;runner=98"/>
    <hyperlink ref="B103" r:id="rId100" display="https://mulka2.com/lapcenter/lapcombat2/runner.jsp?event=4937&amp;file=1&amp;runner=99"/>
    <hyperlink ref="B104" r:id="rId101" display="https://mulka2.com/lapcenter/lapcombat2/runner.jsp?event=4937&amp;file=1&amp;runner=100"/>
    <hyperlink ref="B105" r:id="rId102" display="https://mulka2.com/lapcenter/lapcombat2/runner.jsp?event=4937&amp;file=1&amp;runner=101"/>
    <hyperlink ref="B106" r:id="rId103" display="https://mulka2.com/lapcenter/lapcombat2/runner.jsp?event=4937&amp;file=1&amp;runner=102"/>
    <hyperlink ref="B107" r:id="rId104" display="https://mulka2.com/lapcenter/lapcombat2/runner.jsp?event=4937&amp;file=1&amp;runner=103"/>
    <hyperlink ref="B108" r:id="rId105" display="https://mulka2.com/lapcenter/lapcombat2/runner.jsp?event=4937&amp;file=1&amp;runner=104"/>
    <hyperlink ref="B109" r:id="rId106" display="https://mulka2.com/lapcenter/lapcombat2/runner.jsp?event=4937&amp;file=1&amp;runner=105"/>
    <hyperlink ref="B110" r:id="rId107" display="https://mulka2.com/lapcenter/lapcombat2/runner.jsp?event=4937&amp;file=1&amp;runner=106"/>
    <hyperlink ref="B111" r:id="rId108" display="https://mulka2.com/lapcenter/lapcombat2/runner.jsp?event=4937&amp;file=1&amp;runner=107"/>
    <hyperlink ref="B112" r:id="rId109" display="https://mulka2.com/lapcenter/lapcombat2/runner.jsp?event=4937&amp;file=1&amp;runner=108"/>
    <hyperlink ref="B113" r:id="rId110" display="https://mulka2.com/lapcenter/lapcombat2/runner.jsp?event=4937&amp;file=1&amp;runner=109"/>
    <hyperlink ref="B114" r:id="rId111" display="https://mulka2.com/lapcenter/lapcombat2/runner.jsp?event=4937&amp;file=1&amp;runner=110"/>
    <hyperlink ref="B115" r:id="rId112" display="https://mulka2.com/lapcenter/lapcombat2/runner.jsp?event=4937&amp;file=1&amp;runner=111"/>
    <hyperlink ref="B116" r:id="rId113" display="https://mulka2.com/lapcenter/lapcombat2/runner.jsp?event=4937&amp;file=1&amp;runner=116"/>
    <hyperlink ref="B117" r:id="rId114" display="https://mulka2.com/lapcenter/lapcombat2/runner.jsp?event=4937&amp;file=1&amp;runner=112"/>
    <hyperlink ref="B118" r:id="rId115" display="https://mulka2.com/lapcenter/lapcombat2/runner.jsp?event=4937&amp;file=1&amp;runner=117"/>
    <hyperlink ref="B119" r:id="rId116" display="https://mulka2.com/lapcenter/lapcombat2/runner.jsp?event=4937&amp;file=1&amp;runner=114"/>
    <hyperlink ref="B120" r:id="rId117" display="https://mulka2.com/lapcenter/lapcombat2/runner.jsp?event=4937&amp;file=1&amp;runner=113"/>
    <hyperlink ref="B121" r:id="rId118" display="https://mulka2.com/lapcenter/lapcombat2/runner.jsp?event=4937&amp;file=1&amp;runner=115"/>
    <hyperlink ref="B122" r:id="rId119" display="https://mulka2.com/lapcenter/lapcombat2/runner.jsp?event=4937&amp;file=1&amp;runner=162"/>
    <hyperlink ref="B123" r:id="rId120" display="https://mulka2.com/lapcenter/lapcombat2/runner.jsp?event=4937&amp;file=1&amp;runner=163"/>
    <hyperlink ref="B124" r:id="rId121" display="https://mulka2.com/lapcenter/lapcombat2/runner.jsp?event=4937&amp;file=1&amp;runner=164"/>
    <hyperlink ref="B125" r:id="rId122" display="https://mulka2.com/lapcenter/lapcombat2/runner.jsp?event=4937&amp;file=1&amp;runner=165"/>
    <hyperlink ref="B126" r:id="rId123" display="https://mulka2.com/lapcenter/lapcombat2/runner.jsp?event=4937&amp;file=1&amp;runner=166"/>
    <hyperlink ref="B127" r:id="rId124" display="https://mulka2.com/lapcenter/lapcombat2/runner.jsp?event=4937&amp;file=1&amp;runner=167"/>
    <hyperlink ref="B128" r:id="rId125" display="https://mulka2.com/lapcenter/lapcombat2/runner.jsp?event=4937&amp;file=1&amp;runner=168"/>
    <hyperlink ref="B129" r:id="rId126" display="https://mulka2.com/lapcenter/lapcombat2/runner.jsp?event=4937&amp;file=1&amp;runner=169"/>
    <hyperlink ref="B130" r:id="rId127" display="https://mulka2.com/lapcenter/lapcombat2/runner.jsp?event=4937&amp;file=1&amp;runner=170"/>
    <hyperlink ref="B131" r:id="rId128" display="https://mulka2.com/lapcenter/lapcombat2/runner.jsp?event=4937&amp;file=1&amp;runner=171"/>
    <hyperlink ref="B132" r:id="rId129" display="https://mulka2.com/lapcenter/lapcombat2/runner.jsp?event=4937&amp;file=1&amp;runner=172"/>
    <hyperlink ref="B133" r:id="rId130" display="https://mulka2.com/lapcenter/lapcombat2/runner.jsp?event=4937&amp;file=1&amp;runner=173"/>
    <hyperlink ref="B134" r:id="rId131" display="https://mulka2.com/lapcenter/lapcombat2/runner.jsp?event=4937&amp;file=1&amp;runner=174"/>
    <hyperlink ref="B135" r:id="rId132" display="https://mulka2.com/lapcenter/lapcombat2/runner.jsp?event=4937&amp;file=1&amp;runner=175"/>
    <hyperlink ref="B136" r:id="rId133" display="https://mulka2.com/lapcenter/lapcombat2/runner.jsp?event=4937&amp;file=1&amp;runner=176"/>
    <hyperlink ref="B137" r:id="rId134" display="https://mulka2.com/lapcenter/lapcombat2/runner.jsp?event=4937&amp;file=1&amp;runner=177"/>
    <hyperlink ref="B138" r:id="rId135" display="https://mulka2.com/lapcenter/lapcombat2/runner.jsp?event=4937&amp;file=1&amp;runner=178"/>
    <hyperlink ref="B139" r:id="rId136" display="https://mulka2.com/lapcenter/lapcombat2/runner.jsp?event=4937&amp;file=1&amp;runner=179"/>
    <hyperlink ref="B140" r:id="rId137" display="https://mulka2.com/lapcenter/lapcombat2/runner.jsp?event=4937&amp;file=1&amp;runner=180"/>
    <hyperlink ref="B141" r:id="rId138" display="https://mulka2.com/lapcenter/lapcombat2/runner.jsp?event=4937&amp;file=1&amp;runner=181"/>
    <hyperlink ref="B142" r:id="rId139" display="https://mulka2.com/lapcenter/lapcombat2/runner.jsp?event=4937&amp;file=1&amp;runner=182"/>
    <hyperlink ref="B143" r:id="rId140" display="https://mulka2.com/lapcenter/lapcombat2/runner.jsp?event=4937&amp;file=1&amp;runner=183"/>
    <hyperlink ref="B144" r:id="rId141" display="https://mulka2.com/lapcenter/lapcombat2/runner.jsp?event=4937&amp;file=1&amp;runner=184"/>
    <hyperlink ref="B145" r:id="rId142" display="https://mulka2.com/lapcenter/lapcombat2/runner.jsp?event=4937&amp;file=1&amp;runner=186"/>
    <hyperlink ref="B146" r:id="rId143" display="https://mulka2.com/lapcenter/lapcombat2/runner.jsp?event=4937&amp;file=1&amp;runner=185"/>
    <hyperlink ref="B147" r:id="rId144" display="https://mulka2.com/lapcenter/lapcombat2/runner.jsp?event=4937&amp;file=1&amp;runner=187"/>
    <hyperlink ref="B148" r:id="rId145" display="https://mulka2.com/lapcenter/lapcombat2/runner.jsp?event=4937&amp;file=1&amp;runner=188"/>
    <hyperlink ref="B149" r:id="rId146" display="https://mulka2.com/lapcenter/lapcombat2/runner.jsp?event=4937&amp;file=1&amp;runner=189"/>
    <hyperlink ref="B150" r:id="rId147" display="https://mulka2.com/lapcenter/lapcombat2/runner.jsp?event=4937&amp;file=1&amp;runner=190"/>
    <hyperlink ref="B151" r:id="rId148" display="https://mulka2.com/lapcenter/lapcombat2/runner.jsp?event=4937&amp;file=1&amp;runner=191"/>
    <hyperlink ref="B152" r:id="rId149" display="https://mulka2.com/lapcenter/lapcombat2/runner.jsp?event=4937&amp;file=1&amp;runner=192"/>
    <hyperlink ref="B153" r:id="rId150" display="https://mulka2.com/lapcenter/lapcombat2/runner.jsp?event=4937&amp;file=1&amp;runner=193"/>
    <hyperlink ref="B154" r:id="rId151" display="https://mulka2.com/lapcenter/lapcombat2/runner.jsp?event=4937&amp;file=1&amp;runner=194"/>
    <hyperlink ref="B155" r:id="rId152" display="https://mulka2.com/lapcenter/lapcombat2/runner.jsp?event=4937&amp;file=1&amp;runner=195"/>
    <hyperlink ref="B156" r:id="rId153" display="https://mulka2.com/lapcenter/lapcombat2/runner.jsp?event=4937&amp;file=1&amp;runner=196"/>
    <hyperlink ref="B157" r:id="rId154" display="https://mulka2.com/lapcenter/lapcombat2/runner.jsp?event=4937&amp;file=1&amp;runner=197"/>
    <hyperlink ref="B158" r:id="rId155" display="https://mulka2.com/lapcenter/lapcombat2/runner.jsp?event=4937&amp;file=1&amp;runner=198"/>
    <hyperlink ref="B159" r:id="rId156" display="https://mulka2.com/lapcenter/lapcombat2/runner.jsp?event=4937&amp;file=1&amp;runner=199"/>
    <hyperlink ref="B160" r:id="rId157" display="https://mulka2.com/lapcenter/lapcombat2/runner.jsp?event=4937&amp;file=1&amp;runner=200"/>
    <hyperlink ref="B161" r:id="rId158" display="https://mulka2.com/lapcenter/lapcombat2/runner.jsp?event=4937&amp;file=1&amp;runner=201"/>
    <hyperlink ref="B162" r:id="rId159" display="https://mulka2.com/lapcenter/lapcombat2/runner.jsp?event=4937&amp;file=1&amp;runner=202"/>
    <hyperlink ref="B163" r:id="rId160" display="https://mulka2.com/lapcenter/lapcombat2/runner.jsp?event=4937&amp;file=1&amp;runner=203"/>
    <hyperlink ref="B164" r:id="rId161" display="https://mulka2.com/lapcenter/lapcombat2/runner.jsp?event=4937&amp;file=1&amp;runner=204"/>
    <hyperlink ref="B165" r:id="rId162" display="https://mulka2.com/lapcenter/lapcombat2/runner.jsp?event=4937&amp;file=1&amp;runner=205"/>
    <hyperlink ref="B166" r:id="rId163" display="https://mulka2.com/lapcenter/lapcombat2/runner.jsp?event=4937&amp;file=1&amp;runner=206"/>
    <hyperlink ref="B167" r:id="rId164" display="https://mulka2.com/lapcenter/lapcombat2/runner.jsp?event=4937&amp;file=1&amp;runner=207"/>
    <hyperlink ref="B168" r:id="rId165" display="https://mulka2.com/lapcenter/lapcombat2/runner.jsp?event=4937&amp;file=1&amp;runner=208"/>
    <hyperlink ref="B169" r:id="rId166" display="https://mulka2.com/lapcenter/lapcombat2/runner.jsp?event=4937&amp;file=1&amp;runner=209"/>
    <hyperlink ref="B170" r:id="rId167" display="https://mulka2.com/lapcenter/lapcombat2/runner.jsp?event=4937&amp;file=1&amp;runner=213"/>
    <hyperlink ref="B171" r:id="rId168" display="https://mulka2.com/lapcenter/lapcombat2/runner.jsp?event=4937&amp;file=1&amp;runner=214"/>
    <hyperlink ref="B172" r:id="rId169" display="https://mulka2.com/lapcenter/lapcombat2/runner.jsp?event=4937&amp;file=1&amp;runner=211"/>
    <hyperlink ref="B173" r:id="rId170" display="https://mulka2.com/lapcenter/lapcombat2/runner.jsp?event=4937&amp;file=1&amp;runner=210"/>
    <hyperlink ref="B174" r:id="rId171" display="https://mulka2.com/lapcenter/lapcombat2/runner.jsp?event=4937&amp;file=1&amp;runner=212"/>
  </hyperlinks>
  <pageMargins left="0.7" right="0.7" top="0.75" bottom="0.75" header="0.3" footer="0.3"/>
  <pageSetup paperSize="9" orientation="portrait" horizontalDpi="4294967293" verticalDpi="0" r:id="rId17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69"/>
  <sheetViews>
    <sheetView topLeftCell="A33" workbookViewId="0">
      <selection activeCell="K66" sqref="K66"/>
    </sheetView>
  </sheetViews>
  <sheetFormatPr defaultRowHeight="13.5" x14ac:dyDescent="0.15"/>
  <cols>
    <col min="3" max="3" width="19.375" customWidth="1"/>
    <col min="4" max="4" width="12" customWidth="1"/>
  </cols>
  <sheetData>
    <row r="4" spans="3:5" x14ac:dyDescent="0.15">
      <c r="C4" t="s">
        <v>486</v>
      </c>
      <c r="D4" t="s">
        <v>487</v>
      </c>
      <c r="E4">
        <v>1</v>
      </c>
    </row>
    <row r="5" spans="3:5" x14ac:dyDescent="0.15">
      <c r="D5" t="s">
        <v>802</v>
      </c>
      <c r="E5">
        <v>1.2</v>
      </c>
    </row>
    <row r="7" spans="3:5" x14ac:dyDescent="0.15">
      <c r="C7" t="s">
        <v>553</v>
      </c>
      <c r="D7" t="s">
        <v>432</v>
      </c>
      <c r="E7">
        <v>1</v>
      </c>
    </row>
    <row r="8" spans="3:5" x14ac:dyDescent="0.15">
      <c r="D8" t="s">
        <v>434</v>
      </c>
      <c r="E8">
        <v>1</v>
      </c>
    </row>
    <row r="9" spans="3:5" x14ac:dyDescent="0.15">
      <c r="D9" t="s">
        <v>873</v>
      </c>
      <c r="E9">
        <v>1.2</v>
      </c>
    </row>
    <row r="10" spans="3:5" x14ac:dyDescent="0.15">
      <c r="D10" t="s">
        <v>829</v>
      </c>
      <c r="E10">
        <v>0.8</v>
      </c>
    </row>
    <row r="12" spans="3:5" x14ac:dyDescent="0.15">
      <c r="C12" t="s">
        <v>835</v>
      </c>
      <c r="D12" t="s">
        <v>430</v>
      </c>
      <c r="E12">
        <v>0.8</v>
      </c>
    </row>
    <row r="13" spans="3:5" x14ac:dyDescent="0.15">
      <c r="D13" t="s">
        <v>429</v>
      </c>
      <c r="E13">
        <v>0.95</v>
      </c>
    </row>
    <row r="14" spans="3:5" x14ac:dyDescent="0.15">
      <c r="D14" t="s">
        <v>432</v>
      </c>
      <c r="E14">
        <v>1</v>
      </c>
    </row>
    <row r="15" spans="3:5" x14ac:dyDescent="0.15">
      <c r="D15" t="s">
        <v>434</v>
      </c>
      <c r="E15">
        <v>1</v>
      </c>
    </row>
    <row r="16" spans="3:5" x14ac:dyDescent="0.15">
      <c r="D16" t="s">
        <v>442</v>
      </c>
      <c r="E16">
        <v>1.3</v>
      </c>
    </row>
    <row r="17" spans="3:5" x14ac:dyDescent="0.15">
      <c r="D17" t="s">
        <v>836</v>
      </c>
      <c r="E17">
        <v>1</v>
      </c>
    </row>
    <row r="19" spans="3:5" x14ac:dyDescent="0.15">
      <c r="C19" t="s">
        <v>993</v>
      </c>
      <c r="D19" t="s">
        <v>994</v>
      </c>
      <c r="E19">
        <v>1</v>
      </c>
    </row>
    <row r="20" spans="3:5" x14ac:dyDescent="0.15">
      <c r="D20" t="s">
        <v>995</v>
      </c>
      <c r="E20">
        <v>1</v>
      </c>
    </row>
    <row r="21" spans="3:5" x14ac:dyDescent="0.15">
      <c r="D21" t="s">
        <v>996</v>
      </c>
      <c r="E21">
        <v>0.8</v>
      </c>
    </row>
    <row r="23" spans="3:5" x14ac:dyDescent="0.15">
      <c r="C23" t="s">
        <v>141</v>
      </c>
      <c r="D23" t="s">
        <v>802</v>
      </c>
      <c r="E23">
        <v>1</v>
      </c>
    </row>
    <row r="24" spans="3:5" x14ac:dyDescent="0.15">
      <c r="C24" t="s">
        <v>36</v>
      </c>
      <c r="D24" t="s">
        <v>892</v>
      </c>
      <c r="E24">
        <v>1</v>
      </c>
    </row>
    <row r="25" spans="3:5" x14ac:dyDescent="0.15">
      <c r="C25" t="s">
        <v>807</v>
      </c>
      <c r="D25" t="s">
        <v>802</v>
      </c>
      <c r="E25">
        <v>1</v>
      </c>
    </row>
    <row r="26" spans="3:5" x14ac:dyDescent="0.15">
      <c r="C26" t="s">
        <v>827</v>
      </c>
      <c r="D26" t="s">
        <v>826</v>
      </c>
      <c r="E26">
        <v>1</v>
      </c>
    </row>
    <row r="28" spans="3:5" x14ac:dyDescent="0.15">
      <c r="C28" t="s">
        <v>1074</v>
      </c>
      <c r="D28" t="s">
        <v>1075</v>
      </c>
      <c r="E28">
        <v>1.2</v>
      </c>
    </row>
    <row r="29" spans="3:5" x14ac:dyDescent="0.15">
      <c r="D29" t="s">
        <v>1076</v>
      </c>
      <c r="E29">
        <v>1</v>
      </c>
    </row>
    <row r="30" spans="3:5" x14ac:dyDescent="0.15">
      <c r="D30" t="s">
        <v>1077</v>
      </c>
      <c r="E30">
        <v>0.85</v>
      </c>
    </row>
    <row r="31" spans="3:5" x14ac:dyDescent="0.15">
      <c r="D31" t="s">
        <v>1078</v>
      </c>
      <c r="E31">
        <v>0.8</v>
      </c>
    </row>
    <row r="33" spans="3:5" x14ac:dyDescent="0.15">
      <c r="C33" t="s">
        <v>443</v>
      </c>
      <c r="D33" t="s">
        <v>445</v>
      </c>
      <c r="E33">
        <v>1.2</v>
      </c>
    </row>
    <row r="34" spans="3:5" x14ac:dyDescent="0.15">
      <c r="D34" t="s">
        <v>803</v>
      </c>
      <c r="E34">
        <v>1</v>
      </c>
    </row>
    <row r="35" spans="3:5" x14ac:dyDescent="0.15">
      <c r="D35" t="s">
        <v>804</v>
      </c>
      <c r="E35">
        <v>1</v>
      </c>
    </row>
    <row r="36" spans="3:5" x14ac:dyDescent="0.15">
      <c r="D36" t="s">
        <v>780</v>
      </c>
      <c r="E36">
        <v>1</v>
      </c>
    </row>
    <row r="38" spans="3:5" x14ac:dyDescent="0.15">
      <c r="C38" t="s">
        <v>444</v>
      </c>
      <c r="D38" t="s">
        <v>445</v>
      </c>
      <c r="E38">
        <v>1.2</v>
      </c>
    </row>
    <row r="39" spans="3:5" x14ac:dyDescent="0.15">
      <c r="D39" t="s">
        <v>798</v>
      </c>
      <c r="E39">
        <v>1</v>
      </c>
    </row>
    <row r="40" spans="3:5" x14ac:dyDescent="0.15">
      <c r="D40" t="s">
        <v>799</v>
      </c>
      <c r="E40">
        <v>1</v>
      </c>
    </row>
    <row r="41" spans="3:5" x14ac:dyDescent="0.15">
      <c r="D41" t="s">
        <v>685</v>
      </c>
      <c r="E41">
        <v>1</v>
      </c>
    </row>
    <row r="42" spans="3:5" x14ac:dyDescent="0.15">
      <c r="D42" t="s">
        <v>746</v>
      </c>
      <c r="E42">
        <v>0.8</v>
      </c>
    </row>
    <row r="44" spans="3:5" x14ac:dyDescent="0.15">
      <c r="D44" t="s">
        <v>1108</v>
      </c>
      <c r="E44">
        <v>1.3</v>
      </c>
    </row>
    <row r="45" spans="3:5" x14ac:dyDescent="0.15">
      <c r="D45" t="s">
        <v>1107</v>
      </c>
      <c r="E45">
        <v>1.2</v>
      </c>
    </row>
    <row r="46" spans="3:5" x14ac:dyDescent="0.15">
      <c r="D46" t="s">
        <v>1102</v>
      </c>
      <c r="E46">
        <v>1.2</v>
      </c>
    </row>
    <row r="47" spans="3:5" x14ac:dyDescent="0.15">
      <c r="D47" t="s">
        <v>1279</v>
      </c>
      <c r="E47">
        <v>1</v>
      </c>
    </row>
    <row r="48" spans="3:5" x14ac:dyDescent="0.15">
      <c r="D48" t="s">
        <v>1280</v>
      </c>
      <c r="E48">
        <v>1</v>
      </c>
    </row>
    <row r="49" spans="3:5" x14ac:dyDescent="0.15">
      <c r="D49" t="s">
        <v>1104</v>
      </c>
      <c r="E49">
        <v>1</v>
      </c>
    </row>
    <row r="50" spans="3:5" x14ac:dyDescent="0.15">
      <c r="D50" t="s">
        <v>1105</v>
      </c>
      <c r="E50">
        <v>0.8</v>
      </c>
    </row>
    <row r="51" spans="3:5" x14ac:dyDescent="0.15">
      <c r="D51" t="s">
        <v>1106</v>
      </c>
      <c r="E51">
        <v>0.85</v>
      </c>
    </row>
    <row r="52" spans="3:5" x14ac:dyDescent="0.15">
      <c r="D52" t="s">
        <v>1103</v>
      </c>
      <c r="E52">
        <v>1</v>
      </c>
    </row>
    <row r="53" spans="3:5" x14ac:dyDescent="0.15">
      <c r="D53" t="s">
        <v>1163</v>
      </c>
      <c r="E53">
        <v>0.8</v>
      </c>
    </row>
    <row r="54" spans="3:5" x14ac:dyDescent="0.15">
      <c r="D54" t="s">
        <v>1164</v>
      </c>
      <c r="E54">
        <v>1</v>
      </c>
    </row>
    <row r="55" spans="3:5" x14ac:dyDescent="0.15">
      <c r="D55" t="s">
        <v>1165</v>
      </c>
      <c r="E55">
        <v>1</v>
      </c>
    </row>
    <row r="56" spans="3:5" x14ac:dyDescent="0.15">
      <c r="D56" t="s">
        <v>1384</v>
      </c>
      <c r="E56">
        <v>1</v>
      </c>
    </row>
    <row r="57" spans="3:5" x14ac:dyDescent="0.15">
      <c r="D57" t="s">
        <v>1385</v>
      </c>
      <c r="E57">
        <v>1</v>
      </c>
    </row>
    <row r="58" spans="3:5" x14ac:dyDescent="0.15">
      <c r="D58" t="s">
        <v>1383</v>
      </c>
      <c r="E58">
        <v>1</v>
      </c>
    </row>
    <row r="59" spans="3:5" x14ac:dyDescent="0.15">
      <c r="D59" t="s">
        <v>1386</v>
      </c>
      <c r="E59">
        <v>1</v>
      </c>
    </row>
    <row r="62" spans="3:5" x14ac:dyDescent="0.15">
      <c r="C62" t="s">
        <v>1187</v>
      </c>
      <c r="D62" t="s">
        <v>1188</v>
      </c>
      <c r="E62">
        <v>1.3</v>
      </c>
    </row>
    <row r="63" spans="3:5" x14ac:dyDescent="0.15">
      <c r="D63" t="s">
        <v>1189</v>
      </c>
      <c r="E63">
        <v>0.9</v>
      </c>
    </row>
    <row r="64" spans="3:5" x14ac:dyDescent="0.15">
      <c r="D64" t="s">
        <v>1190</v>
      </c>
      <c r="E64">
        <v>1</v>
      </c>
    </row>
    <row r="65" spans="4:5" x14ac:dyDescent="0.15">
      <c r="D65" t="s">
        <v>1191</v>
      </c>
      <c r="E65">
        <v>1</v>
      </c>
    </row>
    <row r="66" spans="4:5" x14ac:dyDescent="0.15">
      <c r="D66" t="s">
        <v>1192</v>
      </c>
      <c r="E66">
        <v>0.8</v>
      </c>
    </row>
    <row r="67" spans="4:5" x14ac:dyDescent="0.15">
      <c r="D67" t="s">
        <v>1193</v>
      </c>
      <c r="E67">
        <v>0.75</v>
      </c>
    </row>
    <row r="68" spans="4:5" x14ac:dyDescent="0.15">
      <c r="D68" t="s">
        <v>1194</v>
      </c>
      <c r="E68">
        <v>0.8</v>
      </c>
    </row>
    <row r="69" spans="4:5" x14ac:dyDescent="0.15">
      <c r="D69" t="s">
        <v>1257</v>
      </c>
      <c r="E69">
        <v>0.8</v>
      </c>
    </row>
  </sheetData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35"/>
  <sheetViews>
    <sheetView zoomScaleNormal="100" workbookViewId="0">
      <pane xSplit="3" topLeftCell="AF1" activePane="topRight" state="frozen"/>
      <selection pane="topRight" activeCell="AT1" sqref="AR1:AT1048576"/>
    </sheetView>
  </sheetViews>
  <sheetFormatPr defaultRowHeight="13.5" x14ac:dyDescent="0.15"/>
  <cols>
    <col min="2" max="2" width="12" customWidth="1"/>
    <col min="3" max="3" width="9.875" customWidth="1"/>
    <col min="4" max="4" width="5.25" style="14" customWidth="1"/>
    <col min="5" max="5" width="7.25" style="9" customWidth="1"/>
    <col min="6" max="6" width="5.875" style="10" customWidth="1"/>
    <col min="7" max="7" width="7.875" customWidth="1"/>
    <col min="8" max="8" width="7.25" style="9" customWidth="1"/>
    <col min="9" max="9" width="6.875" customWidth="1"/>
    <col min="10" max="10" width="8.125" customWidth="1"/>
    <col min="11" max="11" width="8.75" style="9" customWidth="1"/>
    <col min="12" max="12" width="6" customWidth="1"/>
    <col min="13" max="13" width="11.25" customWidth="1"/>
    <col min="14" max="14" width="7.625" style="9" customWidth="1"/>
    <col min="15" max="15" width="5.375" style="10" customWidth="1"/>
    <col min="16" max="16" width="8.875" customWidth="1"/>
    <col min="17" max="17" width="6.25" style="9" customWidth="1"/>
    <col min="18" max="18" width="5.875" style="10" customWidth="1"/>
    <col min="19" max="19" width="9.5" customWidth="1"/>
    <col min="20" max="20" width="7.25" style="9" customWidth="1"/>
    <col min="21" max="21" width="5.875" style="10" customWidth="1"/>
    <col min="22" max="22" width="10.625" customWidth="1"/>
    <col min="23" max="23" width="5.875" style="9" customWidth="1"/>
    <col min="24" max="24" width="5.75" style="10" customWidth="1"/>
    <col min="25" max="25" width="8.375" customWidth="1"/>
    <col min="26" max="26" width="5.625" style="9" customWidth="1"/>
    <col min="27" max="27" width="5.625" customWidth="1"/>
    <col min="29" max="29" width="5.625" style="9" customWidth="1"/>
    <col min="30" max="30" width="5.625" customWidth="1"/>
    <col min="32" max="32" width="5.625" style="9" customWidth="1"/>
    <col min="33" max="33" width="5.625" customWidth="1"/>
    <col min="34" max="34" width="10.625" customWidth="1"/>
    <col min="35" max="35" width="5.625" style="9" customWidth="1"/>
    <col min="36" max="36" width="5.625" customWidth="1"/>
    <col min="37" max="37" width="10.625" customWidth="1"/>
    <col min="38" max="38" width="5.625" style="9" customWidth="1"/>
    <col min="39" max="39" width="5.625" customWidth="1"/>
    <col min="40" max="40" width="10.625" customWidth="1"/>
    <col min="41" max="41" width="5.625" style="9" customWidth="1"/>
    <col min="42" max="42" width="5.625" customWidth="1"/>
    <col min="43" max="43" width="10.625" customWidth="1"/>
    <col min="44" max="44" width="5.625" style="9" customWidth="1"/>
    <col min="45" max="45" width="5.625" customWidth="1"/>
    <col min="46" max="46" width="12.375" customWidth="1"/>
    <col min="48" max="48" width="9.625" style="9" customWidth="1"/>
    <col min="49" max="49" width="9.125" customWidth="1"/>
    <col min="50" max="50" width="12" customWidth="1"/>
  </cols>
  <sheetData>
    <row r="2" spans="2:51" x14ac:dyDescent="0.15">
      <c r="G2" t="s">
        <v>486</v>
      </c>
      <c r="J2" t="s">
        <v>553</v>
      </c>
      <c r="M2" t="s">
        <v>835</v>
      </c>
      <c r="P2" t="s">
        <v>796</v>
      </c>
      <c r="S2" t="s">
        <v>797</v>
      </c>
      <c r="V2" t="s">
        <v>1079</v>
      </c>
      <c r="W2" s="12"/>
      <c r="X2" s="13"/>
      <c r="Y2" s="13" t="s">
        <v>438</v>
      </c>
      <c r="Z2" s="12"/>
      <c r="AB2" s="13" t="s">
        <v>439</v>
      </c>
      <c r="AC2" s="12"/>
      <c r="AE2" s="13" t="s">
        <v>1109</v>
      </c>
      <c r="AF2" s="12"/>
      <c r="AH2" s="13" t="s">
        <v>1195</v>
      </c>
      <c r="AI2" s="12"/>
      <c r="AK2" s="13" t="s">
        <v>1276</v>
      </c>
      <c r="AL2" s="12"/>
      <c r="AN2" s="13" t="s">
        <v>1278</v>
      </c>
      <c r="AO2" s="12"/>
      <c r="AQ2" s="13" t="s">
        <v>1306</v>
      </c>
      <c r="AR2" s="12"/>
      <c r="AT2" s="13" t="s">
        <v>1389</v>
      </c>
      <c r="AU2" s="13"/>
    </row>
    <row r="3" spans="2:51" ht="14.25" thickBot="1" x14ac:dyDescent="0.2">
      <c r="B3" t="s">
        <v>1</v>
      </c>
      <c r="C3" t="s">
        <v>3</v>
      </c>
      <c r="D3" s="14" t="s">
        <v>893</v>
      </c>
      <c r="E3" s="9" t="s">
        <v>448</v>
      </c>
      <c r="F3" s="10" t="s">
        <v>435</v>
      </c>
      <c r="G3" t="s">
        <v>440</v>
      </c>
      <c r="H3" s="9" t="s">
        <v>448</v>
      </c>
      <c r="I3" s="11" t="s">
        <v>435</v>
      </c>
      <c r="J3" s="11" t="s">
        <v>440</v>
      </c>
      <c r="K3" s="9" t="s">
        <v>448</v>
      </c>
      <c r="L3" t="s">
        <v>435</v>
      </c>
      <c r="M3" t="s">
        <v>440</v>
      </c>
      <c r="N3" s="9" t="s">
        <v>448</v>
      </c>
      <c r="O3" s="10" t="s">
        <v>435</v>
      </c>
      <c r="P3" t="s">
        <v>440</v>
      </c>
      <c r="Q3" s="9" t="s">
        <v>448</v>
      </c>
      <c r="R3" s="10" t="s">
        <v>435</v>
      </c>
      <c r="S3" t="s">
        <v>440</v>
      </c>
      <c r="T3" s="9" t="s">
        <v>448</v>
      </c>
      <c r="U3" s="10" t="s">
        <v>435</v>
      </c>
      <c r="V3" t="s">
        <v>440</v>
      </c>
      <c r="W3" s="9" t="s">
        <v>448</v>
      </c>
      <c r="X3" s="11" t="s">
        <v>435</v>
      </c>
      <c r="Y3" t="s">
        <v>440</v>
      </c>
      <c r="Z3" s="9" t="s">
        <v>448</v>
      </c>
      <c r="AA3" s="11" t="s">
        <v>435</v>
      </c>
      <c r="AB3" t="s">
        <v>440</v>
      </c>
      <c r="AC3" s="9" t="s">
        <v>448</v>
      </c>
      <c r="AD3" s="11" t="s">
        <v>435</v>
      </c>
      <c r="AE3" t="s">
        <v>440</v>
      </c>
      <c r="AF3" s="9" t="s">
        <v>448</v>
      </c>
      <c r="AG3" s="11" t="s">
        <v>435</v>
      </c>
      <c r="AH3" t="s">
        <v>440</v>
      </c>
      <c r="AI3" s="9" t="s">
        <v>448</v>
      </c>
      <c r="AJ3" s="11" t="s">
        <v>435</v>
      </c>
      <c r="AK3" t="s">
        <v>440</v>
      </c>
      <c r="AL3" s="9" t="s">
        <v>448</v>
      </c>
      <c r="AM3" s="11" t="s">
        <v>435</v>
      </c>
      <c r="AN3" t="s">
        <v>440</v>
      </c>
      <c r="AO3" s="9" t="s">
        <v>448</v>
      </c>
      <c r="AP3" s="11" t="s">
        <v>435</v>
      </c>
      <c r="AQ3" t="s">
        <v>440</v>
      </c>
      <c r="AR3" s="24" t="s">
        <v>448</v>
      </c>
      <c r="AS3" s="25" t="s">
        <v>435</v>
      </c>
      <c r="AT3" s="22" t="s">
        <v>440</v>
      </c>
      <c r="AV3" s="9" t="s">
        <v>768</v>
      </c>
      <c r="AW3" t="s">
        <v>446</v>
      </c>
      <c r="AX3" t="s">
        <v>447</v>
      </c>
      <c r="AY3" t="s">
        <v>1086</v>
      </c>
    </row>
    <row r="4" spans="2:51" x14ac:dyDescent="0.15">
      <c r="B4" t="s">
        <v>147</v>
      </c>
      <c r="C4" t="s">
        <v>894</v>
      </c>
      <c r="D4" s="14">
        <v>4</v>
      </c>
      <c r="E4" s="9" t="str">
        <f>IFERROR(VLOOKUP($B4,根ノ上高原!$B$5:$G$338,6,FALSE),"")</f>
        <v/>
      </c>
      <c r="F4" s="10" t="str">
        <f>IFERROR(VLOOKUP($B4,根ノ上高原!$B$5:$G$338,2,FALSE),"")</f>
        <v/>
      </c>
      <c r="G4" s="10" t="str">
        <f>IFERROR(VLOOKUP($B4,根ノ上高原!$B$5:$G$338,5,FALSE)*VLOOKUP(E4,大会ごとのスコア!$D$4:$E$5,2,FALSE),"")</f>
        <v/>
      </c>
      <c r="H4" s="9" t="str">
        <f>IFERROR(VLOOKUP($B4,東大OLK大会!$B$5:$G$338,6,FALSE),"")</f>
        <v>M21E</v>
      </c>
      <c r="I4" s="10">
        <f>IFERROR(VLOOKUP($B4,東大OLK大会!$B$5:$G$338,2,FALSE),"")</f>
        <v>10</v>
      </c>
      <c r="J4" s="10">
        <f>IFERROR(VLOOKUP($B4,東大OLK大会!$B$5:$G$338,5,FALSE)*VLOOKUP(H4,大会ごとのスコア!$D$7:$E$11,2,FALSE),"")</f>
        <v>70.113599999999991</v>
      </c>
      <c r="K4" s="9" t="str">
        <f>IFERROR(VLOOKUP($B4,全日本ロング!$B$5:$G$338,6,FALSE),"")</f>
        <v>M21E</v>
      </c>
      <c r="L4" s="10">
        <f>IFERROR(VLOOKUP($B4,全日本ロング!$B$5:$G$338,2,FALSE),"")</f>
        <v>8</v>
      </c>
      <c r="M4" s="10">
        <f>IFERROR(VLOOKUP($B4,全日本ロング!$B$5:$G$338,5,FALSE)*VLOOKUP(K4,大会ごとのスコア!$D$12:$E$17,2,FALSE),"")</f>
        <v>75.769199999999998</v>
      </c>
      <c r="N4" s="9" t="str">
        <f>IFERROR(VLOOKUP($B4,関西スプリントセレ!$B$5:$G$400,6,FALSE),"")</f>
        <v>MA</v>
      </c>
      <c r="O4" s="10">
        <f>IFERROR(VLOOKUP($B4,関西スプリントセレ!$B$5:$G$400,2,FALSE),"")</f>
        <v>6</v>
      </c>
      <c r="P4" s="10">
        <f>IFERROR(VLOOKUP($B4,関西スプリントセレ!$B$5:$G$400,5,FALSE)*VLOOKUP(N4,大会ごとのスコア!$D$26:$E$26,2,FALSE),"")</f>
        <v>60.55</v>
      </c>
      <c r="Q4" s="9" t="str">
        <f>IFERROR(VLOOKUP($B4,関西インカレ!$B$5:$G$400,6,FALSE),"")</f>
        <v>ME</v>
      </c>
      <c r="R4" s="10">
        <f>IFERROR(VLOOKUP($B4,関西インカレ!$B$5:$G$400,2,FALSE),"")</f>
        <v>2</v>
      </c>
      <c r="S4" s="10">
        <f>IFERROR(VLOOKUP($B4,関西インカレ!$B$5:$G$400,5,FALSE)*VLOOKUP(Q4,大会ごとのスコア!$D$33:$E$36,2,FALSE),"")</f>
        <v>75.275999999999996</v>
      </c>
      <c r="T4" s="9" t="str">
        <f>IFERROR(VLOOKUP($B4,名椙大会2日目!$B$5:$G$338,6,FALSE),"")</f>
        <v>ME</v>
      </c>
      <c r="U4" s="10">
        <f>IFERROR(VLOOKUP($B4,名椙大会2日目!$B$5:$G$338,2,FALSE),"")</f>
        <v>5</v>
      </c>
      <c r="V4" s="10">
        <f>IFERROR(VLOOKUP($B4,名椙大会2日目!$B$5:$G$338,5,FALSE)*VLOOKUP(T4,大会ごとのスコア!$D$28:$E$31,2,FALSE),"")</f>
        <v>72.417599999999993</v>
      </c>
      <c r="W4" s="9" t="str">
        <f>IFERROR(VLOOKUP($B4,インカレスプリント2018!$B$5:$G$400,6,FALSE),"")</f>
        <v>ME</v>
      </c>
      <c r="X4" s="10">
        <f>IFERROR(VLOOKUP($B4,インカレスプリント2018!$B$5:$G$400,2,FALSE),"")</f>
        <v>6</v>
      </c>
      <c r="Y4" s="10">
        <f>IFERROR(VLOOKUP($B4,インカレスプリント2018!$B$5:$G$400,5,FALSE)*VLOOKUP(W4,大会ごとのスコア!$D$33:$E$36,2,FALSE),"")</f>
        <v>74.414400000000001</v>
      </c>
      <c r="Z4" s="9" t="str">
        <f>IFERROR(VLOOKUP($B4,インカレロング2018!$B$5:$G$400,6,FALSE),"")</f>
        <v>ME</v>
      </c>
      <c r="AA4" s="10">
        <f>IFERROR(VLOOKUP($B4,インカレロング2018!$B$5:$G$400,2,FALSE),"")</f>
        <v>15</v>
      </c>
      <c r="AB4" s="10">
        <f ca="1">IFERROR(VLOOKUP($B4,インカレロング2018!$B$5:$G$400,5,FALSE)*VLOOKUP(Z4,大会ごとのスコア!$D$38:$E$42,2,FALSE),"")</f>
        <v>68.769599999999997</v>
      </c>
      <c r="AC4" s="9" t="str">
        <f>IFERROR(VLOOKUP($B4,クラブカップミドル!$B$4:$G$400,6,FALSE),"")</f>
        <v>MA-1</v>
      </c>
      <c r="AD4" s="10">
        <f>IFERROR(VLOOKUP($B4,クラブカップミドル!$B$4:$G$400,2,FALSE),"")</f>
        <v>5</v>
      </c>
      <c r="AE4" s="10">
        <f>IFERROR(VLOOKUP($B4,クラブカップミドル!$B$4:$G$400,5,FALSE)*VLOOKUP(AC4,大会ごとのスコア!$D$44:$E$55,2,FALSE),"")</f>
        <v>59.928999999999995</v>
      </c>
      <c r="AF4" s="9" t="str">
        <f>IFERROR(VLOOKUP($B4,全日本ミドル!$B$4:$G$400,6,FALSE),"")</f>
        <v>M21E</v>
      </c>
      <c r="AG4" s="10">
        <f>IFERROR(VLOOKUP($B4,全日本ミドル!$B$4:$G$400,2,FALSE),"")</f>
        <v>22</v>
      </c>
      <c r="AH4" s="10">
        <f>IFERROR(VLOOKUP($B4,全日本ミドル!$B$4:$G$400,5,FALSE)*VLOOKUP(AF4,大会ごとのスコア!$D$62:$E$68,2,FALSE),"")</f>
        <v>65.5291</v>
      </c>
      <c r="AI4" s="9" t="str">
        <f>IFERROR(VLOOKUP($B4,KOLC大会!$B$4:$G$400,6,FALSE),"")</f>
        <v/>
      </c>
      <c r="AJ4" s="10" t="str">
        <f>IFERROR(VLOOKUP($B4,KOLC大会!$B$4:$G$400,2,FALSE),"")</f>
        <v/>
      </c>
      <c r="AK4" s="10" t="str">
        <f>IFERROR(VLOOKUP($B4,KOLC大会!$B$4:$G$400,5,FALSE)*VLOOKUP(AI4,大会ごとのスコア!$D$44:$E$55,2,FALSE),"")</f>
        <v/>
      </c>
      <c r="AL4" s="9" t="str">
        <f>IFERROR(VLOOKUP($B4,早大OC大会!$B$4:$G$400,6,FALSE),"")</f>
        <v/>
      </c>
      <c r="AM4" s="10" t="str">
        <f>IFERROR(VLOOKUP($B4,早大OC大会!$B$4:$G$400,2,FALSE),"")</f>
        <v/>
      </c>
      <c r="AN4" s="10" t="str">
        <f>IFERROR(VLOOKUP($B4,早大OC大会!$B$4:$G$400,5,FALSE)*VLOOKUP(AL4,大会ごとのスコア!$D$44:$E$55,2,FALSE),"")</f>
        <v/>
      </c>
      <c r="AO4" s="9" t="str">
        <f>IFERROR(VLOOKUP($B4,京大京女大会!$B$4:$G$400,6,FALSE),"")</f>
        <v/>
      </c>
      <c r="AP4" s="10" t="str">
        <f>IFERROR(VLOOKUP($B4,京大京女大会!$B$4:$G$400,2,FALSE),"")</f>
        <v/>
      </c>
      <c r="AQ4" s="10" t="str">
        <f>IFERROR(VLOOKUP($B4,京大京女大会!$B$4:$G$400,5,FALSE)*VLOOKUP(AO4,大会ごとのスコア!$D$44:$E$55,2,FALSE),"")</f>
        <v/>
      </c>
      <c r="AR4" s="9" t="str">
        <f>IFERROR(VLOOKUP($B4,東海ミドルセレ!$B$4:$G$400,6,FALSE),"")</f>
        <v/>
      </c>
      <c r="AS4" s="10" t="str">
        <f>IFERROR(VLOOKUP($B4,東海ミドルセレ!$B$4:$G$400,2,FALSE),"")</f>
        <v/>
      </c>
      <c r="AT4" s="10" t="str">
        <f>IFERROR(VLOOKUP($B4,東海ミドルセレ!$B$4:$G$400,5,FALSE)*VLOOKUP(AR4,大会ごとのスコア!$D$44:$E$60,2,FALSE),"")</f>
        <v/>
      </c>
      <c r="AV4" s="9">
        <f t="array" aca="1" ref="AV4" ca="1">IFERROR(ROUNDUP(AVERAGE(LARGE(IF($A$3:$AU$3="スコア",$A4:$AU4,""),{1,2,3})),2),0)</f>
        <v>75.160000000000011</v>
      </c>
      <c r="AW4">
        <f t="array" aca="1" ref="AW4" ca="1">IFERROR(LARGE(IF($A$3:$AU$3="スコア",$A4:$AU4,""),1),"")</f>
        <v>75.769199999999998</v>
      </c>
      <c r="AX4" t="str">
        <f t="shared" ref="AX4:AX49" ca="1" si="0">IFERROR(INDEX($B$2:$AU$3,1,MATCH(AW4,B4:AU4,0)),"")</f>
        <v>全日本ロング</v>
      </c>
      <c r="AY4" t="str">
        <f t="shared" ref="AY4:AY49" ca="1" si="1">IFERROR(INDEX($A4:$AU4,1,-2+MATCH(AW4,A4:AU4,0)),"")</f>
        <v>M21E</v>
      </c>
    </row>
    <row r="5" spans="2:51" x14ac:dyDescent="0.15">
      <c r="B5" t="s">
        <v>194</v>
      </c>
      <c r="C5" t="s">
        <v>894</v>
      </c>
      <c r="D5" s="14">
        <v>3</v>
      </c>
      <c r="E5" s="9" t="str">
        <f>IFERROR(VLOOKUP($B5,根ノ上高原!$B$5:$G$338,6,FALSE),"")</f>
        <v/>
      </c>
      <c r="F5" s="10" t="str">
        <f>IFERROR(VLOOKUP($B5,根ノ上高原!$B$5:$G$338,2,FALSE),"")</f>
        <v/>
      </c>
      <c r="G5" s="10" t="str">
        <f>IFERROR(VLOOKUP($B5,根ノ上高原!$B$5:$G$338,5,FALSE)*VLOOKUP(E5,大会ごとのスコア!$D$4:$E$5,2,FALSE),"")</f>
        <v/>
      </c>
      <c r="H5" s="9" t="str">
        <f>IFERROR(VLOOKUP($B5,東大OLK大会!$B$5:$G$338,6,FALSE),"")</f>
        <v/>
      </c>
      <c r="I5" s="10" t="str">
        <f>IFERROR(VLOOKUP($B5,東大OLK大会!$B$5:$G$338,2,FALSE),"")</f>
        <v/>
      </c>
      <c r="J5" s="10" t="str">
        <f>IFERROR(VLOOKUP($B5,東大OLK大会!$B$5:$G$338,5,FALSE)*VLOOKUP(H5,大会ごとのスコア!$D$7:$E$11,2,FALSE),"")</f>
        <v/>
      </c>
      <c r="K5" s="9" t="str">
        <f>IFERROR(VLOOKUP($B5,全日本ロング!$B$5:$G$338,6,FALSE),"")</f>
        <v>M20E</v>
      </c>
      <c r="L5" s="10">
        <f>IFERROR(VLOOKUP($B5,全日本ロング!$B$5:$G$338,2,FALSE),"")</f>
        <v>1</v>
      </c>
      <c r="M5" s="10">
        <f>IFERROR(VLOOKUP($B5,全日本ロング!$B$5:$G$338,5,FALSE)*VLOOKUP(K5,大会ごとのスコア!$D$12:$E$17,2,FALSE),"")</f>
        <v>59.308499999999995</v>
      </c>
      <c r="N5" s="9" t="str">
        <f>IFERROR(VLOOKUP($B5,関西スプリントセレ!$B$5:$G$400,6,FALSE),"")</f>
        <v>MA</v>
      </c>
      <c r="O5" s="10">
        <f>IFERROR(VLOOKUP($B5,関西スプリントセレ!$B$5:$G$400,2,FALSE),"")</f>
        <v>3</v>
      </c>
      <c r="P5" s="10">
        <f>IFERROR(VLOOKUP($B5,関西スプリントセレ!$B$5:$G$400,5,FALSE)*VLOOKUP(N5,大会ごとのスコア!$D$26:$E$26,2,FALSE),"")</f>
        <v>62.16</v>
      </c>
      <c r="Q5" s="9" t="str">
        <f>IFERROR(VLOOKUP($B5,関西インカレ!$B$5:$G$400,6,FALSE),"")</f>
        <v>ME</v>
      </c>
      <c r="R5" s="10">
        <f>IFERROR(VLOOKUP($B5,関西インカレ!$B$5:$G$400,2,FALSE),"")</f>
        <v>3</v>
      </c>
      <c r="S5" s="10">
        <f>IFERROR(VLOOKUP($B5,関西インカレ!$B$5:$G$400,5,FALSE)*VLOOKUP(Q5,大会ごとのスコア!$D$33:$E$36,2,FALSE),"")</f>
        <v>75.2376</v>
      </c>
      <c r="T5" s="9" t="str">
        <f>IFERROR(VLOOKUP($B5,名椙大会2日目!$B$5:$G$338,6,FALSE),"")</f>
        <v>ME</v>
      </c>
      <c r="U5" s="10">
        <f>IFERROR(VLOOKUP($B5,名椙大会2日目!$B$5:$G$338,2,FALSE),"")</f>
        <v>6</v>
      </c>
      <c r="V5" s="10">
        <f>IFERROR(VLOOKUP($B5,名椙大会2日目!$B$5:$G$338,5,FALSE)*VLOOKUP(T5,大会ごとのスコア!$D$28:$E$31,2,FALSE),"")</f>
        <v>72.218399999999988</v>
      </c>
      <c r="W5" s="9" t="str">
        <f>IFERROR(VLOOKUP($B5,インカレスプリント2018!$B$5:$G$400,6,FALSE),"")</f>
        <v>ME</v>
      </c>
      <c r="X5" s="10">
        <f>IFERROR(VLOOKUP($B5,インカレスプリント2018!$B$5:$G$400,2,FALSE),"")</f>
        <v>0</v>
      </c>
      <c r="Y5" s="10">
        <f>IFERROR(VLOOKUP($B5,インカレスプリント2018!$B$5:$G$400,5,FALSE)*VLOOKUP(W5,大会ごとのスコア!$D$33:$E$36,2,FALSE),"")</f>
        <v>0</v>
      </c>
      <c r="Z5" s="9" t="str">
        <f>IFERROR(VLOOKUP($B5,インカレロング2018!$B$5:$G$400,6,FALSE),"")</f>
        <v>ME</v>
      </c>
      <c r="AA5" s="10">
        <f>IFERROR(VLOOKUP($B5,インカレロング2018!$B$5:$G$400,2,FALSE),"")</f>
        <v>16</v>
      </c>
      <c r="AB5" s="10">
        <f ca="1">IFERROR(VLOOKUP($B5,インカレロング2018!$B$5:$G$400,5,FALSE)*VLOOKUP(Z5,大会ごとのスコア!$D$38:$E$42,2,FALSE),"")</f>
        <v>68.054399999999987</v>
      </c>
      <c r="AC5" s="9" t="str">
        <f>IFERROR(VLOOKUP($B5,クラブカップミドル!$B$4:$G$400,6,FALSE),"")</f>
        <v>MA-2</v>
      </c>
      <c r="AD5" s="10">
        <f>IFERROR(VLOOKUP($B5,クラブカップミドル!$B$4:$G$400,2,FALSE),"")</f>
        <v>4</v>
      </c>
      <c r="AE5" s="10">
        <f>IFERROR(VLOOKUP($B5,クラブカップミドル!$B$4:$G$400,5,FALSE)*VLOOKUP(AC5,大会ごとのスコア!$D$44:$E$55,2,FALSE),"")</f>
        <v>62.344999999999999</v>
      </c>
      <c r="AF5" s="9" t="str">
        <f>IFERROR(VLOOKUP($B5,全日本ミドル!$B$4:$G$400,6,FALSE),"")</f>
        <v>M21E</v>
      </c>
      <c r="AG5" s="10">
        <f>IFERROR(VLOOKUP($B5,全日本ミドル!$B$4:$G$400,2,FALSE),"")</f>
        <v>11</v>
      </c>
      <c r="AH5" s="10">
        <f>IFERROR(VLOOKUP($B5,全日本ミドル!$B$4:$G$400,5,FALSE)*VLOOKUP(AF5,大会ごとのスコア!$D$62:$E$69,2,FALSE),"")</f>
        <v>74.274200000000008</v>
      </c>
      <c r="AI5" s="9" t="str">
        <f>IFERROR(VLOOKUP($B5,KOLC大会!$B$4:$G$400,6,FALSE),"")</f>
        <v/>
      </c>
      <c r="AJ5" s="10" t="str">
        <f>IFERROR(VLOOKUP($B5,KOLC大会!$B$4:$G$400,2,FALSE),"")</f>
        <v/>
      </c>
      <c r="AK5" s="10" t="str">
        <f>IFERROR(VLOOKUP($B5,KOLC大会!$B$4:$G$400,5,FALSE)*VLOOKUP(AI5,大会ごとのスコア!$D$44:$E$55,2,FALSE),"")</f>
        <v/>
      </c>
      <c r="AL5" s="9" t="str">
        <f>IFERROR(VLOOKUP($B5,早大OC大会!$B$4:$G$400,6,FALSE),"")</f>
        <v/>
      </c>
      <c r="AM5" s="10" t="str">
        <f>IFERROR(VLOOKUP($B5,早大OC大会!$B$4:$G$400,2,FALSE),"")</f>
        <v/>
      </c>
      <c r="AN5" s="10" t="str">
        <f>IFERROR(VLOOKUP($B5,早大OC大会!$B$4:$G$400,5,FALSE)*VLOOKUP(AL5,大会ごとのスコア!$D$44:$E$55,2,FALSE),"")</f>
        <v/>
      </c>
      <c r="AO5" s="9" t="str">
        <f>IFERROR(VLOOKUP($B5,京大京女大会!$B$4:$G$400,6,FALSE),"")</f>
        <v/>
      </c>
      <c r="AP5" s="10" t="str">
        <f>IFERROR(VLOOKUP($B5,京大京女大会!$B$4:$G$400,2,FALSE),"")</f>
        <v/>
      </c>
      <c r="AQ5" s="10" t="str">
        <f>IFERROR(VLOOKUP($B5,京大京女大会!$B$4:$G$400,5,FALSE)*VLOOKUP(AO5,大会ごとのスコア!$D$44:$E$55,2,FALSE),"")</f>
        <v/>
      </c>
      <c r="AR5" s="9" t="str">
        <f>IFERROR(VLOOKUP($B5,東海ミドルセレ!$B$4:$G$400,6,FALSE),"")</f>
        <v>MO</v>
      </c>
      <c r="AS5" s="10">
        <f>IFERROR(VLOOKUP($B5,東海ミドルセレ!$B$4:$G$400,2,FALSE),"")</f>
        <v>6</v>
      </c>
      <c r="AT5" s="10">
        <f>IFERROR(VLOOKUP($B5,東海ミドルセレ!$B$4:$G$400,5,FALSE)*VLOOKUP(AR5,大会ごとのスコア!$D$44:$E$60,2,FALSE),"")</f>
        <v>61.29</v>
      </c>
      <c r="AV5" s="9">
        <f t="array" aca="1" ref="AV5" ca="1">IFERROR(ROUNDUP(AVERAGE(LARGE(IF($A$3:$AU$3="スコア",$A5:$AU5,""),{1,2,3})),2),0)</f>
        <v>73.92</v>
      </c>
      <c r="AW5">
        <f t="array" aca="1" ref="AW5" ca="1">IFERROR(LARGE(IF($A$3:$AU$3="スコア",$A5:$AU5,""),1),"")</f>
        <v>75.2376</v>
      </c>
      <c r="AX5" t="str">
        <f t="shared" ca="1" si="0"/>
        <v>関西IC</v>
      </c>
      <c r="AY5" t="str">
        <f t="shared" ca="1" si="1"/>
        <v>ME</v>
      </c>
    </row>
    <row r="6" spans="2:51" x14ac:dyDescent="0.15">
      <c r="B6" t="s">
        <v>152</v>
      </c>
      <c r="C6" t="s">
        <v>894</v>
      </c>
      <c r="D6" s="14">
        <v>3</v>
      </c>
      <c r="E6" s="9" t="str">
        <f>IFERROR(VLOOKUP($B6,根ノ上高原!$B$5:$G$338,6,FALSE),"")</f>
        <v>ME</v>
      </c>
      <c r="F6" s="10">
        <f>IFERROR(VLOOKUP($B6,根ノ上高原!$B$5:$G$338,2,FALSE),"")</f>
        <v>24</v>
      </c>
      <c r="G6" s="10">
        <f>IFERROR(VLOOKUP($B6,根ノ上高原!$B$5:$G$338,5,FALSE)*VLOOKUP(E6,大会ごとのスコア!$D$4:$E$5,2,FALSE),"")</f>
        <v>58.126799999999996</v>
      </c>
      <c r="H6" s="9" t="str">
        <f>IFERROR(VLOOKUP($B6,東大OLK大会!$B$5:$G$338,6,FALSE),"")</f>
        <v>M21E</v>
      </c>
      <c r="I6" s="10">
        <f>IFERROR(VLOOKUP($B6,東大OLK大会!$B$5:$G$338,2,FALSE),"")</f>
        <v>15</v>
      </c>
      <c r="J6" s="10">
        <f>IFERROR(VLOOKUP($B6,東大OLK大会!$B$5:$G$338,5,FALSE)*VLOOKUP(H6,大会ごとのスコア!$D$7:$E$11,2,FALSE),"")</f>
        <v>67.265999999999991</v>
      </c>
      <c r="K6" s="9" t="str">
        <f>IFERROR(VLOOKUP($B6,全日本ロング!$B$5:$G$338,6,FALSE),"")</f>
        <v>M21A2</v>
      </c>
      <c r="L6" s="10">
        <f>IFERROR(VLOOKUP($B6,全日本ロング!$B$5:$G$338,2,FALSE),"")</f>
        <v>8</v>
      </c>
      <c r="M6" s="10">
        <f>IFERROR(VLOOKUP($B6,全日本ロング!$B$5:$G$338,5,FALSE)*VLOOKUP(K6,大会ごとのスコア!$D$12:$E$17,2,FALSE),"")</f>
        <v>59.582999999999998</v>
      </c>
      <c r="N6" s="9" t="str">
        <f>IFERROR(VLOOKUP($B6,関西スプリントセレ!$B$5:$G$400,6,FALSE),"")</f>
        <v>MA</v>
      </c>
      <c r="O6" s="10">
        <f>IFERROR(VLOOKUP($B6,関西スプリントセレ!$B$5:$G$400,2,FALSE),"")</f>
        <v>2</v>
      </c>
      <c r="P6" s="10">
        <f>IFERROR(VLOOKUP($B6,関西スプリントセレ!$B$5:$G$400,5,FALSE)*VLOOKUP(N6,大会ごとのスコア!$D$26:$E$26,2,FALSE),"")</f>
        <v>63.357999999999997</v>
      </c>
      <c r="Q6" s="9" t="str">
        <f>IFERROR(VLOOKUP($B6,関西インカレ!$B$5:$G$400,6,FALSE),"")</f>
        <v>ME</v>
      </c>
      <c r="R6" s="10">
        <f>IFERROR(VLOOKUP($B6,関西インカレ!$B$5:$G$400,2,FALSE),"")</f>
        <v>1</v>
      </c>
      <c r="S6" s="10">
        <f>IFERROR(VLOOKUP($B6,関西インカレ!$B$5:$G$400,5,FALSE)*VLOOKUP(Q6,大会ごとのスコア!$D$33:$E$36,2,FALSE),"")</f>
        <v>76.191599999999994</v>
      </c>
      <c r="T6" s="9" t="str">
        <f>IFERROR(VLOOKUP($B6,名椙大会2日目!$B$5:$G$338,6,FALSE),"")</f>
        <v>ME</v>
      </c>
      <c r="U6" s="10">
        <f>IFERROR(VLOOKUP($B6,名椙大会2日目!$B$5:$G$338,2,FALSE),"")</f>
        <v>14</v>
      </c>
      <c r="V6" s="10">
        <f>IFERROR(VLOOKUP($B6,名椙大会2日目!$B$5:$G$338,5,FALSE)*VLOOKUP(T6,大会ごとのスコア!$D$28:$E$31,2,FALSE),"")</f>
        <v>68.797199999999989</v>
      </c>
      <c r="W6" s="9" t="str">
        <f>IFERROR(VLOOKUP($B6,インカレスプリント2018!$B$5:$G$400,6,FALSE),"")</f>
        <v>ME</v>
      </c>
      <c r="X6" s="10">
        <f>IFERROR(VLOOKUP($B6,インカレスプリント2018!$B$5:$G$400,2,FALSE),"")</f>
        <v>13</v>
      </c>
      <c r="Y6" s="10">
        <f>IFERROR(VLOOKUP($B6,インカレスプリント2018!$B$5:$G$400,5,FALSE)*VLOOKUP(W6,大会ごとのスコア!$D$33:$E$36,2,FALSE),"")</f>
        <v>66.609599999999986</v>
      </c>
      <c r="Z6" s="9" t="str">
        <f>IFERROR(VLOOKUP($B6,インカレロング2018!$B$5:$G$400,6,FALSE),"")</f>
        <v>ME</v>
      </c>
      <c r="AA6" s="10">
        <f>IFERROR(VLOOKUP($B6,インカレロング2018!$B$5:$G$400,2,FALSE),"")</f>
        <v>7</v>
      </c>
      <c r="AB6" s="10">
        <f ca="1">IFERROR(VLOOKUP($B6,インカレロング2018!$B$5:$G$400,5,FALSE)*VLOOKUP(Z6,大会ごとのスコア!$D$38:$E$42,2,FALSE),"")</f>
        <v>71.687999999999988</v>
      </c>
      <c r="AC6" s="9" t="str">
        <f>IFERROR(VLOOKUP($B6,クラブカップミドル!$B$4:$G$400,6,FALSE),"")</f>
        <v>ME</v>
      </c>
      <c r="AD6" s="10">
        <f>IFERROR(VLOOKUP($B6,クラブカップミドル!$B$4:$G$400,2,FALSE),"")</f>
        <v>0</v>
      </c>
      <c r="AE6" s="10" t="str">
        <f>IFERROR(VLOOKUP($B6,クラブカップミドル!$B$4:$G$400,5,FALSE)*VLOOKUP(AC6,大会ごとのスコア!$D$44:$E$55,2,FALSE),"")</f>
        <v/>
      </c>
      <c r="AF6" s="9" t="str">
        <f>IFERROR(VLOOKUP($B6,全日本ミドル!$B$4:$G$400,6,FALSE),"")</f>
        <v>M21E</v>
      </c>
      <c r="AG6" s="10">
        <f>IFERROR(VLOOKUP($B6,全日本ミドル!$B$4:$G$400,2,FALSE),"")</f>
        <v>0</v>
      </c>
      <c r="AH6" s="10">
        <f>IFERROR(VLOOKUP($B6,全日本ミドル!$B$4:$G$400,5,FALSE)*VLOOKUP(AF6,大会ごとのスコア!$D$62:$E$69,2,FALSE),"")</f>
        <v>0</v>
      </c>
      <c r="AI6" s="9" t="str">
        <f>IFERROR(VLOOKUP($B6,KOLC大会!$B$4:$G$400,6,FALSE),"")</f>
        <v/>
      </c>
      <c r="AJ6" s="10" t="str">
        <f>IFERROR(VLOOKUP($B6,KOLC大会!$B$4:$G$400,2,FALSE),"")</f>
        <v/>
      </c>
      <c r="AK6" s="10" t="str">
        <f>IFERROR(VLOOKUP($B6,KOLC大会!$B$4:$G$400,5,FALSE)*VLOOKUP(AI6,大会ごとのスコア!$D$44:$E$55,2,FALSE),"")</f>
        <v/>
      </c>
      <c r="AL6" s="9" t="str">
        <f>IFERROR(VLOOKUP($B6,早大OC大会!$B$4:$G$400,6,FALSE),"")</f>
        <v/>
      </c>
      <c r="AM6" s="10" t="str">
        <f>IFERROR(VLOOKUP($B6,早大OC大会!$B$4:$G$400,2,FALSE),"")</f>
        <v/>
      </c>
      <c r="AN6" s="10" t="str">
        <f>IFERROR(VLOOKUP($B6,早大OC大会!$B$4:$G$400,5,FALSE)*VLOOKUP(AL6,大会ごとのスコア!$D$44:$E$55,2,FALSE),"")</f>
        <v/>
      </c>
      <c r="AO6" s="9" t="str">
        <f>IFERROR(VLOOKUP($B6,京大京女大会!$B$4:$G$400,6,FALSE),"")</f>
        <v/>
      </c>
      <c r="AP6" s="10" t="str">
        <f>IFERROR(VLOOKUP($B6,京大京女大会!$B$4:$G$400,2,FALSE),"")</f>
        <v/>
      </c>
      <c r="AQ6" s="10" t="str">
        <f>IFERROR(VLOOKUP($B6,京大京女大会!$B$4:$G$400,5,FALSE)*VLOOKUP(AO6,大会ごとのスコア!$D$44:$E$55,2,FALSE),"")</f>
        <v/>
      </c>
      <c r="AR6" s="9" t="str">
        <f>IFERROR(VLOOKUP($B6,東海ミドルセレ!$B$4:$G$400,6,FALSE),"")</f>
        <v>MO</v>
      </c>
      <c r="AS6" s="10">
        <f>IFERROR(VLOOKUP($B6,東海ミドルセレ!$B$4:$G$400,2,FALSE),"")</f>
        <v>4</v>
      </c>
      <c r="AT6" s="10">
        <f>IFERROR(VLOOKUP($B6,東海ミドルセレ!$B$4:$G$400,5,FALSE)*VLOOKUP(AR6,大会ごとのスコア!$D$44:$E$60,2,FALSE),"")</f>
        <v>62.558</v>
      </c>
      <c r="AV6" s="9">
        <f t="array" aca="1" ref="AV6" ca="1">IFERROR(ROUNDUP(AVERAGE(LARGE(IF($A$3:$AU$3="スコア",$A6:$AU6,""),{1,2,3})),2),0)</f>
        <v>72.23</v>
      </c>
      <c r="AW6">
        <f t="array" aca="1" ref="AW6" ca="1">IFERROR(LARGE(IF($A$3:$AU$3="スコア",$A6:$AU6,""),1),"")</f>
        <v>76.191599999999994</v>
      </c>
      <c r="AX6" t="str">
        <f t="shared" ca="1" si="0"/>
        <v>関西IC</v>
      </c>
      <c r="AY6" t="str">
        <f t="shared" ca="1" si="1"/>
        <v>ME</v>
      </c>
    </row>
    <row r="7" spans="2:51" x14ac:dyDescent="0.15">
      <c r="B7" t="s">
        <v>151</v>
      </c>
      <c r="C7" t="s">
        <v>895</v>
      </c>
      <c r="D7" s="14">
        <v>3</v>
      </c>
      <c r="E7" s="9" t="str">
        <f>IFERROR(VLOOKUP($B7,根ノ上高原!$B$5:$G$338,6,FALSE),"")</f>
        <v/>
      </c>
      <c r="F7" s="10" t="str">
        <f>IFERROR(VLOOKUP($B7,根ノ上高原!$B$5:$G$338,2,FALSE),"")</f>
        <v/>
      </c>
      <c r="G7" s="10" t="str">
        <f>IFERROR(VLOOKUP($B7,根ノ上高原!$B$5:$G$338,5,FALSE)*VLOOKUP(E7,大会ごとのスコア!$D$4:$E$5,2,FALSE),"")</f>
        <v/>
      </c>
      <c r="H7" s="9" t="str">
        <f>IFERROR(VLOOKUP($B7,東大OLK大会!$B$5:$G$338,6,FALSE),"")</f>
        <v>M21A2</v>
      </c>
      <c r="I7" s="10">
        <f>IFERROR(VLOOKUP($B7,東大OLK大会!$B$5:$G$338,2,FALSE),"")</f>
        <v>4</v>
      </c>
      <c r="J7" s="10">
        <f>IFERROR(VLOOKUP($B7,東大OLK大会!$B$5:$G$338,5,FALSE)*VLOOKUP(H7,大会ごとのスコア!$D$7:$E$11,2,FALSE),"")</f>
        <v>62.921999999999997</v>
      </c>
      <c r="K7" s="9" t="str">
        <f>IFERROR(VLOOKUP($B7,全日本ロング!$B$5:$G$338,6,FALSE),"")</f>
        <v>Ms</v>
      </c>
      <c r="L7" s="10">
        <f>IFERROR(VLOOKUP($B7,全日本ロング!$B$5:$G$338,2,FALSE),"")</f>
        <v>3</v>
      </c>
      <c r="M7" s="10">
        <f>IFERROR(VLOOKUP($B7,全日本ロング!$B$5:$G$338,5,FALSE)*VLOOKUP(K7,大会ごとのスコア!$D$12:$E$17,2,FALSE),"")</f>
        <v>62.427999999999997</v>
      </c>
      <c r="N7" s="9" t="str">
        <f>IFERROR(VLOOKUP($B7,関西スプリントセレ!$B$5:$G$400,6,FALSE),"")</f>
        <v>MA</v>
      </c>
      <c r="O7" s="10">
        <f>IFERROR(VLOOKUP($B7,関西スプリントセレ!$B$5:$G$400,2,FALSE),"")</f>
        <v>8</v>
      </c>
      <c r="P7" s="10">
        <f>IFERROR(VLOOKUP($B7,関西スプリントセレ!$B$5:$G$400,5,FALSE)*VLOOKUP(N7,大会ごとのスコア!$D$26:$E$26,2,FALSE),"")</f>
        <v>59.683</v>
      </c>
      <c r="Q7" s="9" t="str">
        <f>IFERROR(VLOOKUP($B7,関西インカレ!$B$5:$G$400,6,FALSE),"")</f>
        <v>ME</v>
      </c>
      <c r="R7" s="10">
        <f>IFERROR(VLOOKUP($B7,関西インカレ!$B$5:$G$400,2,FALSE),"")</f>
        <v>8</v>
      </c>
      <c r="S7" s="10">
        <f>IFERROR(VLOOKUP($B7,関西インカレ!$B$5:$G$400,5,FALSE)*VLOOKUP(Q7,大会ごとのスコア!$D$33:$E$36,2,FALSE),"")</f>
        <v>71.828400000000002</v>
      </c>
      <c r="T7" s="9" t="str">
        <f>IFERROR(VLOOKUP($B7,名椙大会2日目!$B$5:$G$338,6,FALSE),"")</f>
        <v>ME</v>
      </c>
      <c r="U7" s="10">
        <f>IFERROR(VLOOKUP($B7,名椙大会2日目!$B$5:$G$338,2,FALSE),"")</f>
        <v>21</v>
      </c>
      <c r="V7" s="10">
        <f>IFERROR(VLOOKUP($B7,名椙大会2日目!$B$5:$G$338,5,FALSE)*VLOOKUP(T7,大会ごとのスコア!$D$28:$E$31,2,FALSE),"")</f>
        <v>64.085999999999999</v>
      </c>
      <c r="W7" s="9" t="str">
        <f>IFERROR(VLOOKUP($B7,インカレスプリント2018!$B$5:$G$400,6,FALSE),"")</f>
        <v>ME</v>
      </c>
      <c r="X7" s="10">
        <f>IFERROR(VLOOKUP($B7,インカレスプリント2018!$B$5:$G$400,2,FALSE),"")</f>
        <v>12</v>
      </c>
      <c r="Y7" s="10">
        <f>IFERROR(VLOOKUP($B7,インカレスプリント2018!$B$5:$G$400,5,FALSE)*VLOOKUP(W7,大会ごとのスコア!$D$33:$E$36,2,FALSE),"")</f>
        <v>67.718399999999988</v>
      </c>
      <c r="Z7" s="9" t="str">
        <f>IFERROR(VLOOKUP($B7,インカレロング2018!$B$5:$G$400,6,FALSE),"")</f>
        <v>ME</v>
      </c>
      <c r="AA7" s="10">
        <f>IFERROR(VLOOKUP($B7,インカレロング2018!$B$5:$G$400,2,FALSE),"")</f>
        <v>25</v>
      </c>
      <c r="AB7" s="10">
        <f ca="1">IFERROR(VLOOKUP($B7,インカレロング2018!$B$5:$G$400,5,FALSE)*VLOOKUP(Z7,大会ごとのスコア!$D$38:$E$42,2,FALSE),"")</f>
        <v>66.173999999999992</v>
      </c>
      <c r="AC7" s="9" t="str">
        <f>IFERROR(VLOOKUP($B7,クラブカップミドル!$B$4:$G$400,6,FALSE),"")</f>
        <v/>
      </c>
      <c r="AD7" s="10" t="str">
        <f>IFERROR(VLOOKUP($B7,クラブカップミドル!$B$4:$G$400,2,FALSE),"")</f>
        <v/>
      </c>
      <c r="AE7" s="10" t="str">
        <f>IFERROR(VLOOKUP($B7,クラブカップミドル!$B$4:$G$400,5,FALSE)*VLOOKUP(AC7,大会ごとのスコア!$D$44:$E$55,2,FALSE),"")</f>
        <v/>
      </c>
      <c r="AF7" s="9" t="str">
        <f>IFERROR(VLOOKUP($B7,全日本ミドル!$B$4:$G$400,6,FALSE),"")</f>
        <v>M21A1</v>
      </c>
      <c r="AG7" s="10">
        <f>IFERROR(VLOOKUP($B7,全日本ミドル!$B$4:$G$400,2,FALSE),"")</f>
        <v>3</v>
      </c>
      <c r="AH7" s="10">
        <f>IFERROR(VLOOKUP($B7,全日本ミドル!$B$4:$G$400,5,FALSE)*VLOOKUP(AF7,大会ごとのスコア!$D$62:$E$69,2,FALSE),"")</f>
        <v>61.585999999999999</v>
      </c>
      <c r="AI7" s="9" t="str">
        <f>IFERROR(VLOOKUP($B7,KOLC大会!$B$4:$G$400,6,FALSE),"")</f>
        <v>M21E</v>
      </c>
      <c r="AJ7" s="10">
        <f>IFERROR(VLOOKUP($B7,KOLC大会!$B$4:$G$400,2,FALSE),"")</f>
        <v>11</v>
      </c>
      <c r="AK7" s="10">
        <f>IFERROR(VLOOKUP($B7,KOLC大会!$B$4:$G$400,5,FALSE)*VLOOKUP(AI7,大会ごとのスコア!$D$44:$E$55,2,FALSE),"")</f>
        <v>68.839199999999991</v>
      </c>
      <c r="AL7" s="9" t="str">
        <f>IFERROR(VLOOKUP($B7,早大OC大会!$B$4:$G$400,6,FALSE),"")</f>
        <v>M21E</v>
      </c>
      <c r="AM7" s="10">
        <f>IFERROR(VLOOKUP($B7,早大OC大会!$B$4:$G$400,2,FALSE),"")</f>
        <v>45</v>
      </c>
      <c r="AN7" s="10">
        <f>IFERROR(VLOOKUP($B7,早大OC大会!$B$4:$G$400,5,FALSE)*VLOOKUP(AL7,大会ごとのスコア!$D$44:$E$55,2,FALSE),"")</f>
        <v>46.907999999999994</v>
      </c>
      <c r="AO7" s="9" t="str">
        <f>IFERROR(VLOOKUP($B7,京大京女大会!$B$4:$G$400,6,FALSE),"")</f>
        <v>M21E</v>
      </c>
      <c r="AP7" s="10">
        <f>IFERROR(VLOOKUP($B7,京大京女大会!$B$4:$G$400,2,FALSE),"")</f>
        <v>14</v>
      </c>
      <c r="AQ7" s="10">
        <f>IFERROR(VLOOKUP($B7,京大京女大会!$B$4:$G$400,5,FALSE)*VLOOKUP(AO7,大会ごとのスコア!$D$44:$E$55,2,FALSE),"")</f>
        <v>64.466399999999993</v>
      </c>
      <c r="AR7" s="9" t="str">
        <f>IFERROR(VLOOKUP($B7,東海ミドルセレ!$B$4:$G$400,6,FALSE),"")</f>
        <v/>
      </c>
      <c r="AS7" s="10" t="str">
        <f>IFERROR(VLOOKUP($B7,東海ミドルセレ!$B$4:$G$400,2,FALSE),"")</f>
        <v/>
      </c>
      <c r="AT7" s="10" t="str">
        <f>IFERROR(VLOOKUP($B7,東海ミドルセレ!$B$4:$G$400,5,FALSE)*VLOOKUP(AR7,大会ごとのスコア!$D$44:$E$60,2,FALSE),"")</f>
        <v/>
      </c>
      <c r="AV7" s="9">
        <f t="array" aca="1" ref="AV7" ca="1">IFERROR(ROUNDUP(AVERAGE(LARGE(IF($A$3:$AU$3="スコア",$A7:$AU7,""),{1,2,3})),2),0)</f>
        <v>69.47</v>
      </c>
      <c r="AW7">
        <f t="array" aca="1" ref="AW7" ca="1">IFERROR(LARGE(IF($A$3:$AU$3="スコア",$A7:$AU7,""),1),"")</f>
        <v>71.828400000000002</v>
      </c>
      <c r="AX7" t="str">
        <f t="shared" ca="1" si="0"/>
        <v>関西IC</v>
      </c>
      <c r="AY7" t="str">
        <f t="shared" ca="1" si="1"/>
        <v>ME</v>
      </c>
    </row>
    <row r="8" spans="2:51" x14ac:dyDescent="0.15">
      <c r="B8" t="s">
        <v>197</v>
      </c>
      <c r="C8" t="s">
        <v>896</v>
      </c>
      <c r="D8" s="14">
        <v>4</v>
      </c>
      <c r="E8" s="9" t="str">
        <f>IFERROR(VLOOKUP($B8,根ノ上高原!$B$5:$G$338,6,FALSE),"")</f>
        <v>ME</v>
      </c>
      <c r="F8" s="10">
        <f>IFERROR(VLOOKUP($B8,根ノ上高原!$B$5:$G$338,2,FALSE),"")</f>
        <v>12</v>
      </c>
      <c r="G8" s="10">
        <f>IFERROR(VLOOKUP($B8,根ノ上高原!$B$5:$G$338,5,FALSE)*VLOOKUP(E8,大会ごとのスコア!$D$4:$E$5,2,FALSE),"")</f>
        <v>64.966799999999992</v>
      </c>
      <c r="H8" s="9" t="str">
        <f>IFERROR(VLOOKUP($B8,東大OLK大会!$B$5:$G$338,6,FALSE),"")</f>
        <v>M21E</v>
      </c>
      <c r="I8" s="10">
        <f>IFERROR(VLOOKUP($B8,東大OLK大会!$B$5:$G$338,2,FALSE),"")</f>
        <v>37</v>
      </c>
      <c r="J8" s="10">
        <f>IFERROR(VLOOKUP($B8,東大OLK大会!$B$5:$G$338,5,FALSE)*VLOOKUP(H8,大会ごとのスコア!$D$7:$E$11,2,FALSE),"")</f>
        <v>51.622799999999998</v>
      </c>
      <c r="K8" s="9" t="str">
        <f>IFERROR(VLOOKUP($B8,全日本ロング!$B$5:$G$338,6,FALSE),"")</f>
        <v>M21E</v>
      </c>
      <c r="L8" s="10">
        <f>IFERROR(VLOOKUP($B8,全日本ロング!$B$5:$G$338,2,FALSE),"")</f>
        <v>20</v>
      </c>
      <c r="M8" s="10">
        <f>IFERROR(VLOOKUP($B8,全日本ロング!$B$5:$G$338,5,FALSE)*VLOOKUP(K8,大会ごとのスコア!$D$12:$E$17,2,FALSE),"")</f>
        <v>64.412399999999991</v>
      </c>
      <c r="N8" s="9" t="str">
        <f>IFERROR(VLOOKUP($B8,関西スプリントセレ!$B$5:$G$400,6,FALSE),"")</f>
        <v>MA</v>
      </c>
      <c r="O8" s="10">
        <f>IFERROR(VLOOKUP($B8,関西スプリントセレ!$B$5:$G$400,2,FALSE),"")</f>
        <v>20</v>
      </c>
      <c r="P8" s="10">
        <f>IFERROR(VLOOKUP($B8,関西スプリントセレ!$B$5:$G$400,5,FALSE)*VLOOKUP(N8,大会ごとのスコア!$D$26:$E$26,2,FALSE),"")</f>
        <v>55.347999999999999</v>
      </c>
      <c r="Q8" s="9" t="str">
        <f>IFERROR(VLOOKUP($B8,関西インカレ!$B$5:$G$400,6,FALSE),"")</f>
        <v>ME</v>
      </c>
      <c r="R8" s="10">
        <f>IFERROR(VLOOKUP($B8,関西インカレ!$B$5:$G$400,2,FALSE),"")</f>
        <v>5</v>
      </c>
      <c r="S8" s="10">
        <f>IFERROR(VLOOKUP($B8,関西インカレ!$B$5:$G$400,5,FALSE)*VLOOKUP(Q8,大会ごとのスコア!$D$33:$E$36,2,FALSE),"")</f>
        <v>71.921999999999997</v>
      </c>
      <c r="T8" s="9" t="str">
        <f>IFERROR(VLOOKUP($B8,名椙大会2日目!$B$5:$G$338,6,FALSE),"")</f>
        <v>ME</v>
      </c>
      <c r="U8" s="10">
        <f>IFERROR(VLOOKUP($B8,名椙大会2日目!$B$5:$G$338,2,FALSE),"")</f>
        <v>22</v>
      </c>
      <c r="V8" s="10">
        <f>IFERROR(VLOOKUP($B8,名椙大会2日目!$B$5:$G$338,5,FALSE)*VLOOKUP(T8,大会ごとのスコア!$D$28:$E$31,2,FALSE),"")</f>
        <v>62.846399999999996</v>
      </c>
      <c r="W8" s="9" t="str">
        <f>IFERROR(VLOOKUP($B8,インカレスプリント2018!$B$5:$G$400,6,FALSE),"")</f>
        <v>MUA2</v>
      </c>
      <c r="X8" s="10">
        <f>IFERROR(VLOOKUP($B8,インカレスプリント2018!$B$5:$G$400,2,FALSE),"")</f>
        <v>1</v>
      </c>
      <c r="Y8" s="10">
        <f>IFERROR(VLOOKUP($B8,インカレスプリント2018!$B$5:$G$400,5,FALSE)*VLOOKUP(W8,大会ごとのスコア!$D$33:$E$36,2,FALSE),"")</f>
        <v>64.317999999999998</v>
      </c>
      <c r="Z8" s="9" t="str">
        <f>IFERROR(VLOOKUP($B8,インカレロング2018!$B$5:$G$400,6,FALSE),"")</f>
        <v>ME</v>
      </c>
      <c r="AA8" s="10">
        <f>IFERROR(VLOOKUP($B8,インカレロング2018!$B$5:$G$400,2,FALSE),"")</f>
        <v>22</v>
      </c>
      <c r="AB8" s="10">
        <f ca="1">IFERROR(VLOOKUP($B8,インカレロング2018!$B$5:$G$400,5,FALSE)*VLOOKUP(Z8,大会ごとのスコア!$D$38:$E$42,2,FALSE),"")</f>
        <v>66.847199999999987</v>
      </c>
      <c r="AC8" s="9" t="str">
        <f>IFERROR(VLOOKUP($B8,クラブカップミドル!$B$4:$G$400,6,FALSE),"")</f>
        <v/>
      </c>
      <c r="AD8" s="10" t="str">
        <f>IFERROR(VLOOKUP($B8,クラブカップミドル!$B$4:$G$400,2,FALSE),"")</f>
        <v/>
      </c>
      <c r="AE8" s="10" t="str">
        <f>IFERROR(VLOOKUP($B8,クラブカップミドル!$B$4:$G$400,5,FALSE)*VLOOKUP(AC8,大会ごとのスコア!$D$44:$E$55,2,FALSE),"")</f>
        <v/>
      </c>
      <c r="AF8" s="9" t="str">
        <f>IFERROR(VLOOKUP($B8,全日本ミドル!$B$4:$G$400,6,FALSE),"")</f>
        <v>M21E</v>
      </c>
      <c r="AG8" s="10">
        <f>IFERROR(VLOOKUP($B8,全日本ミドル!$B$4:$G$400,2,FALSE),"")</f>
        <v>33</v>
      </c>
      <c r="AH8" s="10">
        <f>IFERROR(VLOOKUP($B8,全日本ミドル!$B$4:$G$400,5,FALSE)*VLOOKUP(AF8,大会ごとのスコア!$D$62:$E$69,2,FALSE),"")</f>
        <v>42.671199999999999</v>
      </c>
      <c r="AI8" s="9" t="str">
        <f>IFERROR(VLOOKUP($B8,KOLC大会!$B$4:$G$400,6,FALSE),"")</f>
        <v>M21E</v>
      </c>
      <c r="AJ8" s="10">
        <f>IFERROR(VLOOKUP($B8,KOLC大会!$B$4:$G$400,2,FALSE),"")</f>
        <v>13</v>
      </c>
      <c r="AK8" s="10">
        <f>IFERROR(VLOOKUP($B8,KOLC大会!$B$4:$G$400,5,FALSE)*VLOOKUP(AI8,大会ごとのスコア!$D$44:$E$55,2,FALSE),"")</f>
        <v>68.16</v>
      </c>
      <c r="AL8" s="9" t="str">
        <f>IFERROR(VLOOKUP($B8,早大OC大会!$B$4:$G$400,6,FALSE),"")</f>
        <v>M21E</v>
      </c>
      <c r="AM8" s="10">
        <f>IFERROR(VLOOKUP($B8,早大OC大会!$B$4:$G$400,2,FALSE),"")</f>
        <v>40</v>
      </c>
      <c r="AN8" s="10">
        <f>IFERROR(VLOOKUP($B8,早大OC大会!$B$4:$G$400,5,FALSE)*VLOOKUP(AL8,大会ごとのスコア!$D$44:$E$55,2,FALSE),"")</f>
        <v>52.610399999999998</v>
      </c>
      <c r="AO8" s="9" t="str">
        <f>IFERROR(VLOOKUP($B8,京大京女大会!$B$4:$G$400,6,FALSE),"")</f>
        <v>M21E</v>
      </c>
      <c r="AP8" s="10">
        <f>IFERROR(VLOOKUP($B8,京大京女大会!$B$4:$G$400,2,FALSE),"")</f>
        <v>6</v>
      </c>
      <c r="AQ8" s="10">
        <f>IFERROR(VLOOKUP($B8,京大京女大会!$B$4:$G$400,5,FALSE)*VLOOKUP(AO8,大会ごとのスコア!$D$44:$E$55,2,FALSE),"")</f>
        <v>69.080399999999997</v>
      </c>
      <c r="AR8" s="9" t="str">
        <f>IFERROR(VLOOKUP($B8,東海ミドルセレ!$B$4:$G$400,6,FALSE),"")</f>
        <v>HMO</v>
      </c>
      <c r="AS8" s="10">
        <f>IFERROR(VLOOKUP($B8,東海ミドルセレ!$B$4:$G$400,2,FALSE),"")</f>
        <v>14</v>
      </c>
      <c r="AT8" s="10">
        <f>IFERROR(VLOOKUP($B8,東海ミドルセレ!$B$4:$G$400,5,FALSE)*VLOOKUP(AR8,大会ごとのスコア!$D$44:$E$60,2,FALSE),"")</f>
        <v>57.302999999999997</v>
      </c>
      <c r="AV8" s="9">
        <f t="array" aca="1" ref="AV8" ca="1">IFERROR(ROUNDUP(AVERAGE(LARGE(IF($A$3:$AU$3="スコア",$A8:$AU8,""),{1,2,3})),2),0)</f>
        <v>69.73</v>
      </c>
      <c r="AW8">
        <f t="array" aca="1" ref="AW8" ca="1">IFERROR(LARGE(IF($A$3:$AU$3="スコア",$A8:$AU8,""),1),"")</f>
        <v>71.921999999999997</v>
      </c>
      <c r="AX8" t="str">
        <f t="shared" ca="1" si="0"/>
        <v>関西IC</v>
      </c>
      <c r="AY8" t="str">
        <f t="shared" ca="1" si="1"/>
        <v>ME</v>
      </c>
    </row>
    <row r="9" spans="2:51" x14ac:dyDescent="0.15">
      <c r="B9" t="s">
        <v>150</v>
      </c>
      <c r="C9" t="s">
        <v>894</v>
      </c>
      <c r="D9" s="14">
        <v>4</v>
      </c>
      <c r="E9" s="9" t="str">
        <f>IFERROR(VLOOKUP($B9,根ノ上高原!$B$5:$G$338,6,FALSE),"")</f>
        <v/>
      </c>
      <c r="F9" s="10" t="str">
        <f>IFERROR(VLOOKUP($B9,根ノ上高原!$B$5:$G$338,2,FALSE),"")</f>
        <v/>
      </c>
      <c r="G9" s="10" t="str">
        <f>IFERROR(VLOOKUP($B9,根ノ上高原!$B$5:$G$338,5,FALSE)*VLOOKUP(E9,大会ごとのスコア!$D$4:$E$5,2,FALSE),"")</f>
        <v/>
      </c>
      <c r="H9" s="9" t="str">
        <f>IFERROR(VLOOKUP($B9,東大OLK大会!$B$5:$G$338,6,FALSE),"")</f>
        <v>M21A2</v>
      </c>
      <c r="I9" s="10">
        <f>IFERROR(VLOOKUP($B9,東大OLK大会!$B$5:$G$338,2,FALSE),"")</f>
        <v>18</v>
      </c>
      <c r="J9" s="10">
        <f>IFERROR(VLOOKUP($B9,東大OLK大会!$B$5:$G$338,5,FALSE)*VLOOKUP(H9,大会ごとのスコア!$D$7:$E$11,2,FALSE),"")</f>
        <v>56.657999999999994</v>
      </c>
      <c r="K9" s="9" t="str">
        <f>IFERROR(VLOOKUP($B9,全日本ロング!$B$5:$G$338,6,FALSE),"")</f>
        <v>Ms</v>
      </c>
      <c r="L9" s="10">
        <f>IFERROR(VLOOKUP($B9,全日本ロング!$B$5:$G$338,2,FALSE),"")</f>
        <v>2</v>
      </c>
      <c r="M9" s="10">
        <f>IFERROR(VLOOKUP($B9,全日本ロング!$B$5:$G$338,5,FALSE)*VLOOKUP(K9,大会ごとのスコア!$D$12:$E$17,2,FALSE),"")</f>
        <v>62.466000000000001</v>
      </c>
      <c r="N9" s="9" t="str">
        <f>IFERROR(VLOOKUP($B9,関西スプリントセレ!$B$5:$G$400,6,FALSE),"")</f>
        <v>MA</v>
      </c>
      <c r="O9" s="10">
        <f>IFERROR(VLOOKUP($B9,関西スプリントセレ!$B$5:$G$400,2,FALSE),"")</f>
        <v>12</v>
      </c>
      <c r="P9" s="10">
        <f>IFERROR(VLOOKUP($B9,関西スプリントセレ!$B$5:$G$400,5,FALSE)*VLOOKUP(N9,大会ごとのスコア!$D$26:$E$26,2,FALSE),"")</f>
        <v>58.485999999999997</v>
      </c>
      <c r="Q9" s="9" t="str">
        <f>IFERROR(VLOOKUP($B9,関西インカレ!$B$5:$G$400,6,FALSE),"")</f>
        <v>ME</v>
      </c>
      <c r="R9" s="10">
        <f>IFERROR(VLOOKUP($B9,関西インカレ!$B$5:$G$400,2,FALSE),"")</f>
        <v>6</v>
      </c>
      <c r="S9" s="10">
        <f>IFERROR(VLOOKUP($B9,関西インカレ!$B$5:$G$400,5,FALSE)*VLOOKUP(Q9,大会ごとのスコア!$D$33:$E$36,2,FALSE),"")</f>
        <v>71.855999999999995</v>
      </c>
      <c r="T9" s="9" t="str">
        <f>IFERROR(VLOOKUP($B9,名椙大会2日目!$B$5:$G$338,6,FALSE),"")</f>
        <v>ME</v>
      </c>
      <c r="U9" s="10">
        <f>IFERROR(VLOOKUP($B9,名椙大会2日目!$B$5:$G$338,2,FALSE),"")</f>
        <v>24</v>
      </c>
      <c r="V9" s="10">
        <f>IFERROR(VLOOKUP($B9,名椙大会2日目!$B$5:$G$338,5,FALSE)*VLOOKUP(T9,大会ごとのスコア!$D$28:$E$31,2,FALSE),"")</f>
        <v>61.15079999999999</v>
      </c>
      <c r="W9" s="9" t="str">
        <f>IFERROR(VLOOKUP($B9,インカレスプリント2018!$B$5:$G$400,6,FALSE),"")</f>
        <v>ME</v>
      </c>
      <c r="X9" s="10">
        <f>IFERROR(VLOOKUP($B9,インカレスプリント2018!$B$5:$G$400,2,FALSE),"")</f>
        <v>11</v>
      </c>
      <c r="Y9" s="10">
        <f>IFERROR(VLOOKUP($B9,インカレスプリント2018!$B$5:$G$400,5,FALSE)*VLOOKUP(W9,大会ごとのスコア!$D$33:$E$36,2,FALSE),"")</f>
        <v>69.111599999999996</v>
      </c>
      <c r="Z9" s="9" t="str">
        <f>IFERROR(VLOOKUP($B9,インカレロング2018!$B$5:$G$400,6,FALSE),"")</f>
        <v>ME</v>
      </c>
      <c r="AA9" s="10">
        <f>IFERROR(VLOOKUP($B9,インカレロング2018!$B$5:$G$400,2,FALSE),"")</f>
        <v>35</v>
      </c>
      <c r="AB9" s="10">
        <f ca="1">IFERROR(VLOOKUP($B9,インカレロング2018!$B$5:$G$400,5,FALSE)*VLOOKUP(Z9,大会ごとのスコア!$D$38:$E$42,2,FALSE),"")</f>
        <v>61.823999999999991</v>
      </c>
      <c r="AC9" s="9" t="str">
        <f>IFERROR(VLOOKUP($B9,クラブカップミドル!$B$4:$G$400,6,FALSE),"")</f>
        <v>MA-2</v>
      </c>
      <c r="AD9" s="10">
        <f>IFERROR(VLOOKUP($B9,クラブカップミドル!$B$4:$G$400,2,FALSE),"")</f>
        <v>11</v>
      </c>
      <c r="AE9" s="10">
        <f>IFERROR(VLOOKUP($B9,クラブカップミドル!$B$4:$G$400,5,FALSE)*VLOOKUP(AC9,大会ごとのスコア!$D$44:$E$55,2,FALSE),"")</f>
        <v>58.076999999999998</v>
      </c>
      <c r="AF9" s="9" t="str">
        <f>IFERROR(VLOOKUP($B9,全日本ミドル!$B$4:$G$400,6,FALSE),"")</f>
        <v>M21A1</v>
      </c>
      <c r="AG9" s="10">
        <f>IFERROR(VLOOKUP($B9,全日本ミドル!$B$4:$G$400,2,FALSE),"")</f>
        <v>7</v>
      </c>
      <c r="AH9" s="10">
        <f>IFERROR(VLOOKUP($B9,全日本ミドル!$B$4:$G$400,5,FALSE)*VLOOKUP(AF9,大会ごとのスコア!$D$62:$E$69,2,FALSE),"")</f>
        <v>60.448</v>
      </c>
      <c r="AI9" s="9" t="str">
        <f>IFERROR(VLOOKUP($B9,KOLC大会!$B$4:$G$400,6,FALSE),"")</f>
        <v/>
      </c>
      <c r="AJ9" s="10" t="str">
        <f>IFERROR(VLOOKUP($B9,KOLC大会!$B$4:$G$400,2,FALSE),"")</f>
        <v/>
      </c>
      <c r="AK9" s="10" t="str">
        <f>IFERROR(VLOOKUP($B9,KOLC大会!$B$4:$G$400,5,FALSE)*VLOOKUP(AI9,大会ごとのスコア!$D$44:$E$55,2,FALSE),"")</f>
        <v/>
      </c>
      <c r="AL9" s="9" t="str">
        <f>IFERROR(VLOOKUP($B9,早大OC大会!$B$4:$G$400,6,FALSE),"")</f>
        <v/>
      </c>
      <c r="AM9" s="10" t="str">
        <f>IFERROR(VLOOKUP($B9,早大OC大会!$B$4:$G$400,2,FALSE),"")</f>
        <v/>
      </c>
      <c r="AN9" s="10" t="str">
        <f>IFERROR(VLOOKUP($B9,早大OC大会!$B$4:$G$400,5,FALSE)*VLOOKUP(AL9,大会ごとのスコア!$D$44:$E$55,2,FALSE),"")</f>
        <v/>
      </c>
      <c r="AO9" s="9" t="str">
        <f>IFERROR(VLOOKUP($B9,京大京女大会!$B$4:$G$400,6,FALSE),"")</f>
        <v/>
      </c>
      <c r="AP9" s="10" t="str">
        <f>IFERROR(VLOOKUP($B9,京大京女大会!$B$4:$G$400,2,FALSE),"")</f>
        <v/>
      </c>
      <c r="AQ9" s="10" t="str">
        <f>IFERROR(VLOOKUP($B9,京大京女大会!$B$4:$G$400,5,FALSE)*VLOOKUP(AO9,大会ごとのスコア!$D$44:$E$55,2,FALSE),"")</f>
        <v/>
      </c>
      <c r="AR9" s="9" t="str">
        <f>IFERROR(VLOOKUP($B9,東海ミドルセレ!$B$4:$G$400,6,FALSE),"")</f>
        <v>MO</v>
      </c>
      <c r="AS9" s="10">
        <f>IFERROR(VLOOKUP($B9,東海ミドルセレ!$B$4:$G$400,2,FALSE),"")</f>
        <v>22</v>
      </c>
      <c r="AT9" s="10">
        <f>IFERROR(VLOOKUP($B9,東海ミドルセレ!$B$4:$G$400,5,FALSE)*VLOOKUP(AR9,大会ごとのスコア!$D$44:$E$60,2,FALSE),"")</f>
        <v>52.747</v>
      </c>
      <c r="AV9" s="9">
        <f t="array" aca="1" ref="AV9" ca="1">IFERROR(ROUNDUP(AVERAGE(LARGE(IF($A$3:$AU$3="スコア",$A9:$AU9,""),{1,2,3})),2),0)</f>
        <v>67.820000000000007</v>
      </c>
      <c r="AW9">
        <f t="array" aca="1" ref="AW9" ca="1">IFERROR(LARGE(IF($A$3:$AU$3="スコア",$A9:$AU9,""),1),"")</f>
        <v>71.855999999999995</v>
      </c>
      <c r="AX9" t="str">
        <f t="shared" ca="1" si="0"/>
        <v>関西IC</v>
      </c>
      <c r="AY9" t="str">
        <f t="shared" ca="1" si="1"/>
        <v>ME</v>
      </c>
    </row>
    <row r="10" spans="2:51" x14ac:dyDescent="0.15">
      <c r="B10" t="s">
        <v>201</v>
      </c>
      <c r="C10" t="s">
        <v>894</v>
      </c>
      <c r="D10" s="14">
        <v>4</v>
      </c>
      <c r="E10" s="9" t="str">
        <f>IFERROR(VLOOKUP($B10,根ノ上高原!$B$5:$G$338,6,FALSE),"")</f>
        <v/>
      </c>
      <c r="F10" s="10" t="str">
        <f>IFERROR(VLOOKUP($B10,根ノ上高原!$B$5:$G$338,2,FALSE),"")</f>
        <v/>
      </c>
      <c r="G10" s="10" t="str">
        <f>IFERROR(VLOOKUP($B10,根ノ上高原!$B$5:$G$338,5,FALSE)*VLOOKUP(E10,大会ごとのスコア!$D$4:$E$5,2,FALSE),"")</f>
        <v/>
      </c>
      <c r="H10" s="9" t="str">
        <f>IFERROR(VLOOKUP($B10,東大OLK大会!$B$5:$G$338,6,FALSE),"")</f>
        <v/>
      </c>
      <c r="I10" s="10" t="str">
        <f>IFERROR(VLOOKUP($B10,東大OLK大会!$B$5:$G$338,2,FALSE),"")</f>
        <v/>
      </c>
      <c r="J10" s="10" t="str">
        <f>IFERROR(VLOOKUP($B10,東大OLK大会!$B$5:$G$338,5,FALSE)*VLOOKUP(H10,大会ごとのスコア!$D$7:$E$11,2,FALSE),"")</f>
        <v/>
      </c>
      <c r="K10" s="9" t="str">
        <f>IFERROR(VLOOKUP($B10,全日本ロング!$B$5:$G$338,6,FALSE),"")</f>
        <v>Ms</v>
      </c>
      <c r="L10" s="10">
        <f>IFERROR(VLOOKUP($B10,全日本ロング!$B$5:$G$338,2,FALSE),"")</f>
        <v>5</v>
      </c>
      <c r="M10" s="10">
        <f>IFERROR(VLOOKUP($B10,全日本ロング!$B$5:$G$338,5,FALSE)*VLOOKUP(K10,大会ごとのスコア!$D$12:$E$17,2,FALSE),"")</f>
        <v>60.195999999999998</v>
      </c>
      <c r="N10" s="9" t="str">
        <f>IFERROR(VLOOKUP($B10,関西スプリントセレ!$B$5:$G$400,6,FALSE),"")</f>
        <v>MA</v>
      </c>
      <c r="O10" s="10">
        <f>IFERROR(VLOOKUP($B10,関西スプリントセレ!$B$5:$G$400,2,FALSE),"")</f>
        <v>15</v>
      </c>
      <c r="P10" s="10">
        <f>IFERROR(VLOOKUP($B10,関西スプリントセレ!$B$5:$G$400,5,FALSE)*VLOOKUP(N10,大会ごとのスコア!$D$26:$E$26,2,FALSE),"")</f>
        <v>58.196999999999996</v>
      </c>
      <c r="Q10" s="9" t="str">
        <f>IFERROR(VLOOKUP($B10,関西インカレ!$B$5:$G$400,6,FALSE),"")</f>
        <v>ME</v>
      </c>
      <c r="R10" s="10">
        <f>IFERROR(VLOOKUP($B10,関西インカレ!$B$5:$G$400,2,FALSE),"")</f>
        <v>4</v>
      </c>
      <c r="S10" s="10">
        <f>IFERROR(VLOOKUP($B10,関西インカレ!$B$5:$G$400,5,FALSE)*VLOOKUP(Q10,大会ごとのスコア!$D$33:$E$36,2,FALSE),"")</f>
        <v>74.183999999999997</v>
      </c>
      <c r="T10" s="9" t="str">
        <f>IFERROR(VLOOKUP($B10,名椙大会2日目!$B$5:$G$338,6,FALSE),"")</f>
        <v/>
      </c>
      <c r="U10" s="10" t="str">
        <f>IFERROR(VLOOKUP($B10,名椙大会2日目!$B$5:$G$338,2,FALSE),"")</f>
        <v/>
      </c>
      <c r="V10" s="10" t="str">
        <f>IFERROR(VLOOKUP($B10,名椙大会2日目!$B$5:$G$338,5,FALSE)*VLOOKUP(T10,大会ごとのスコア!$D$28:$E$31,2,FALSE),"")</f>
        <v/>
      </c>
      <c r="W10" s="9" t="str">
        <f>IFERROR(VLOOKUP($B10,インカレスプリント2018!$B$5:$G$400,6,FALSE),"")</f>
        <v>MUA1</v>
      </c>
      <c r="X10" s="10">
        <f>IFERROR(VLOOKUP($B10,インカレスプリント2018!$B$5:$G$400,2,FALSE),"")</f>
        <v>0</v>
      </c>
      <c r="Y10" s="10">
        <f>IFERROR(VLOOKUP($B10,インカレスプリント2018!$B$5:$G$400,5,FALSE)*VLOOKUP(W10,大会ごとのスコア!$D$33:$E$36,2,FALSE),"")</f>
        <v>0</v>
      </c>
      <c r="Z10" s="9" t="str">
        <f>IFERROR(VLOOKUP($B10,インカレロング2018!$B$5:$G$400,6,FALSE),"")</f>
        <v>ME</v>
      </c>
      <c r="AA10" s="10">
        <f>IFERROR(VLOOKUP($B10,インカレロング2018!$B$5:$G$400,2,FALSE),"")</f>
        <v>30</v>
      </c>
      <c r="AB10" s="10">
        <f ca="1">IFERROR(VLOOKUP($B10,インカレロング2018!$B$5:$G$400,5,FALSE)*VLOOKUP(Z10,大会ごとのスコア!$D$38:$E$42,2,FALSE),"")</f>
        <v>63.591599999999993</v>
      </c>
      <c r="AC10" s="9" t="str">
        <f>IFERROR(VLOOKUP($B10,クラブカップミドル!$B$4:$G$400,6,FALSE),"")</f>
        <v>MA-1</v>
      </c>
      <c r="AD10" s="10">
        <f>IFERROR(VLOOKUP($B10,クラブカップミドル!$B$4:$G$400,2,FALSE),"")</f>
        <v>4</v>
      </c>
      <c r="AE10" s="10">
        <f>IFERROR(VLOOKUP($B10,クラブカップミドル!$B$4:$G$400,5,FALSE)*VLOOKUP(AC10,大会ごとのスコア!$D$44:$E$55,2,FALSE),"")</f>
        <v>59.991</v>
      </c>
      <c r="AF10" s="9" t="str">
        <f>IFERROR(VLOOKUP($B10,全日本ミドル!$B$4:$G$400,6,FALSE),"")</f>
        <v>M21A2</v>
      </c>
      <c r="AG10" s="10">
        <f>IFERROR(VLOOKUP($B10,全日本ミドル!$B$4:$G$400,2,FALSE),"")</f>
        <v>3</v>
      </c>
      <c r="AH10" s="10">
        <f>IFERROR(VLOOKUP($B10,全日本ミドル!$B$4:$G$400,5,FALSE)*VLOOKUP(AF10,大会ごとのスコア!$D$62:$E$69,2,FALSE),"")</f>
        <v>61.167999999999999</v>
      </c>
      <c r="AI10" s="9" t="str">
        <f>IFERROR(VLOOKUP($B10,KOLC大会!$B$4:$G$400,6,FALSE),"")</f>
        <v/>
      </c>
      <c r="AJ10" s="10" t="str">
        <f>IFERROR(VLOOKUP($B10,KOLC大会!$B$4:$G$400,2,FALSE),"")</f>
        <v/>
      </c>
      <c r="AK10" s="10" t="str">
        <f>IFERROR(VLOOKUP($B10,KOLC大会!$B$4:$G$400,5,FALSE)*VLOOKUP(AI10,大会ごとのスコア!$D$44:$E$55,2,FALSE),"")</f>
        <v/>
      </c>
      <c r="AL10" s="9" t="str">
        <f>IFERROR(VLOOKUP($B10,早大OC大会!$B$4:$G$400,6,FALSE),"")</f>
        <v/>
      </c>
      <c r="AM10" s="10" t="str">
        <f>IFERROR(VLOOKUP($B10,早大OC大会!$B$4:$G$400,2,FALSE),"")</f>
        <v/>
      </c>
      <c r="AN10" s="10" t="str">
        <f>IFERROR(VLOOKUP($B10,早大OC大会!$B$4:$G$400,5,FALSE)*VLOOKUP(AL10,大会ごとのスコア!$D$44:$E$55,2,FALSE),"")</f>
        <v/>
      </c>
      <c r="AO10" s="9" t="str">
        <f>IFERROR(VLOOKUP($B10,京大京女大会!$B$4:$G$400,6,FALSE),"")</f>
        <v/>
      </c>
      <c r="AP10" s="10" t="str">
        <f>IFERROR(VLOOKUP($B10,京大京女大会!$B$4:$G$400,2,FALSE),"")</f>
        <v/>
      </c>
      <c r="AQ10" s="10" t="str">
        <f>IFERROR(VLOOKUP($B10,京大京女大会!$B$4:$G$400,5,FALSE)*VLOOKUP(AO10,大会ごとのスコア!$D$44:$E$55,2,FALSE),"")</f>
        <v/>
      </c>
      <c r="AR10" s="9" t="str">
        <f>IFERROR(VLOOKUP($B10,東海ミドルセレ!$B$4:$G$400,6,FALSE),"")</f>
        <v/>
      </c>
      <c r="AS10" s="10" t="str">
        <f>IFERROR(VLOOKUP($B10,東海ミドルセレ!$B$4:$G$400,2,FALSE),"")</f>
        <v/>
      </c>
      <c r="AT10" s="10" t="str">
        <f>IFERROR(VLOOKUP($B10,東海ミドルセレ!$B$4:$G$400,5,FALSE)*VLOOKUP(AR10,大会ごとのスコア!$D$44:$E$60,2,FALSE),"")</f>
        <v/>
      </c>
      <c r="AV10" s="9">
        <f t="array" aca="1" ref="AV10" ca="1">IFERROR(ROUNDUP(AVERAGE(LARGE(IF($A$3:$AU$3="スコア",$A10:$AU10,""),{1,2,3})),2),0)</f>
        <v>66.320000000000007</v>
      </c>
      <c r="AW10">
        <f t="array" aca="1" ref="AW10" ca="1">IFERROR(LARGE(IF($A$3:$AU$3="スコア",$A10:$AU10,""),1),"")</f>
        <v>74.183999999999997</v>
      </c>
      <c r="AX10" t="str">
        <f t="shared" ca="1" si="0"/>
        <v>関西IC</v>
      </c>
      <c r="AY10" t="str">
        <f t="shared" ca="1" si="1"/>
        <v>ME</v>
      </c>
    </row>
    <row r="11" spans="2:51" x14ac:dyDescent="0.15">
      <c r="B11" t="s">
        <v>208</v>
      </c>
      <c r="C11" t="s">
        <v>894</v>
      </c>
      <c r="D11" s="14">
        <v>2</v>
      </c>
      <c r="E11" s="9" t="str">
        <f>IFERROR(VLOOKUP($B11,根ノ上高原!$B$5:$G$338,6,FALSE),"")</f>
        <v>MA</v>
      </c>
      <c r="F11" s="10">
        <f>IFERROR(VLOOKUP($B11,根ノ上高原!$B$5:$G$338,2,FALSE),"")</f>
        <v>28</v>
      </c>
      <c r="G11" s="10">
        <f>IFERROR(VLOOKUP($B11,根ノ上高原!$B$5:$G$338,5,FALSE)*VLOOKUP(E11,大会ごとのスコア!$D$4:$E$5,2,FALSE),"")</f>
        <v>51.863</v>
      </c>
      <c r="H11" s="9" t="str">
        <f>IFERROR(VLOOKUP($B11,東大OLK大会!$B$5:$G$338,6,FALSE),"")</f>
        <v/>
      </c>
      <c r="I11" s="10" t="str">
        <f>IFERROR(VLOOKUP($B11,東大OLK大会!$B$5:$G$338,2,FALSE),"")</f>
        <v/>
      </c>
      <c r="J11" s="10" t="str">
        <f>IFERROR(VLOOKUP($B11,東大OLK大会!$B$5:$G$338,5,FALSE)*VLOOKUP(H11,大会ごとのスコア!$D$7:$E$11,2,FALSE),"")</f>
        <v/>
      </c>
      <c r="K11" s="9" t="str">
        <f>IFERROR(VLOOKUP($B11,全日本ロング!$B$5:$G$338,6,FALSE),"")</f>
        <v>Ms</v>
      </c>
      <c r="L11" s="10">
        <f>IFERROR(VLOOKUP($B11,全日本ロング!$B$5:$G$338,2,FALSE),"")</f>
        <v>6</v>
      </c>
      <c r="M11" s="10">
        <f>IFERROR(VLOOKUP($B11,全日本ロング!$B$5:$G$338,5,FALSE)*VLOOKUP(K11,大会ごとのスコア!$D$12:$E$17,2,FALSE),"")</f>
        <v>59.927</v>
      </c>
      <c r="N11" s="9" t="str">
        <f>IFERROR(VLOOKUP($B11,関西スプリントセレ!$B$5:$G$400,6,FALSE),"")</f>
        <v>MA</v>
      </c>
      <c r="O11" s="10">
        <f>IFERROR(VLOOKUP($B11,関西スプリントセレ!$B$5:$G$400,2,FALSE),"")</f>
        <v>0</v>
      </c>
      <c r="P11" s="10">
        <f>IFERROR(VLOOKUP($B11,関西スプリントセレ!$B$5:$G$400,5,FALSE)*VLOOKUP(N11,大会ごとのスコア!$D$26:$E$26,2,FALSE),"")</f>
        <v>0</v>
      </c>
      <c r="Q11" s="9" t="str">
        <f>IFERROR(VLOOKUP($B11,関西インカレ!$B$5:$G$400,6,FALSE),"")</f>
        <v>ME</v>
      </c>
      <c r="R11" s="10">
        <f>IFERROR(VLOOKUP($B11,関西インカレ!$B$5:$G$400,2,FALSE),"")</f>
        <v>7</v>
      </c>
      <c r="S11" s="10">
        <f>IFERROR(VLOOKUP($B11,関西インカレ!$B$5:$G$400,5,FALSE)*VLOOKUP(Q11,大会ごとのスコア!$D$33:$E$36,2,FALSE),"")</f>
        <v>71.834399999999988</v>
      </c>
      <c r="T11" s="9" t="str">
        <f>IFERROR(VLOOKUP($B11,名椙大会2日目!$B$5:$G$338,6,FALSE),"")</f>
        <v>ME</v>
      </c>
      <c r="U11" s="10">
        <f>IFERROR(VLOOKUP($B11,名椙大会2日目!$B$5:$G$338,2,FALSE),"")</f>
        <v>23</v>
      </c>
      <c r="V11" s="10">
        <f>IFERROR(VLOOKUP($B11,名椙大会2日目!$B$5:$G$338,5,FALSE)*VLOOKUP(T11,大会ごとのスコア!$D$28:$E$31,2,FALSE),"")</f>
        <v>62.420399999999994</v>
      </c>
      <c r="W11" s="9" t="str">
        <f>IFERROR(VLOOKUP($B11,インカレスプリント2018!$B$5:$G$400,6,FALSE),"")</f>
        <v>MUA2</v>
      </c>
      <c r="X11" s="10">
        <f>IFERROR(VLOOKUP($B11,インカレスプリント2018!$B$5:$G$400,2,FALSE),"")</f>
        <v>5</v>
      </c>
      <c r="Y11" s="10">
        <f>IFERROR(VLOOKUP($B11,インカレスプリント2018!$B$5:$G$400,5,FALSE)*VLOOKUP(W11,大会ごとのスコア!$D$33:$E$36,2,FALSE),"")</f>
        <v>62.564</v>
      </c>
      <c r="Z11" s="9" t="str">
        <f>IFERROR(VLOOKUP($B11,インカレロング2018!$B$5:$G$400,6,FALSE),"")</f>
        <v>ME</v>
      </c>
      <c r="AA11" s="10">
        <f>IFERROR(VLOOKUP($B11,インカレロング2018!$B$5:$G$400,2,FALSE),"")</f>
        <v>47</v>
      </c>
      <c r="AB11" s="10">
        <f ca="1">IFERROR(VLOOKUP($B11,インカレロング2018!$B$5:$G$400,5,FALSE)*VLOOKUP(Z11,大会ごとのスコア!$D$38:$E$42,2,FALSE),"")</f>
        <v>54.513599999999997</v>
      </c>
      <c r="AC11" s="9" t="str">
        <f>IFERROR(VLOOKUP($B11,クラブカップミドル!$B$4:$G$400,6,FALSE),"")</f>
        <v>MA-2</v>
      </c>
      <c r="AD11" s="10">
        <f>IFERROR(VLOOKUP($B11,クラブカップミドル!$B$4:$G$400,2,FALSE),"")</f>
        <v>14</v>
      </c>
      <c r="AE11" s="10">
        <f>IFERROR(VLOOKUP($B11,クラブカップミドル!$B$4:$G$400,5,FALSE)*VLOOKUP(AC11,大会ごとのスコア!$D$44:$E$55,2,FALSE),"")</f>
        <v>57.564999999999998</v>
      </c>
      <c r="AF11" s="9" t="str">
        <f>IFERROR(VLOOKUP($B11,全日本ミドル!$B$4:$G$400,6,FALSE),"")</f>
        <v>M20E</v>
      </c>
      <c r="AG11" s="10">
        <f>IFERROR(VLOOKUP($B11,全日本ミドル!$B$4:$G$400,2,FALSE),"")</f>
        <v>12</v>
      </c>
      <c r="AH11" s="10">
        <f>IFERROR(VLOOKUP($B11,全日本ミドル!$B$4:$G$400,5,FALSE)*VLOOKUP(AF11,大会ごとのスコア!$D$62:$E$69,2,FALSE),"")</f>
        <v>44.526599999999995</v>
      </c>
      <c r="AI11" s="9" t="str">
        <f>IFERROR(VLOOKUP($B11,KOLC大会!$B$4:$G$400,6,FALSE),"")</f>
        <v/>
      </c>
      <c r="AJ11" s="10" t="str">
        <f>IFERROR(VLOOKUP($B11,KOLC大会!$B$4:$G$400,2,FALSE),"")</f>
        <v/>
      </c>
      <c r="AK11" s="10" t="str">
        <f>IFERROR(VLOOKUP($B11,KOLC大会!$B$4:$G$400,5,FALSE)*VLOOKUP(AI11,大会ごとのスコア!$D$44:$E$55,2,FALSE),"")</f>
        <v/>
      </c>
      <c r="AL11" s="9" t="str">
        <f>IFERROR(VLOOKUP($B11,早大OC大会!$B$4:$G$400,6,FALSE),"")</f>
        <v/>
      </c>
      <c r="AM11" s="10" t="str">
        <f>IFERROR(VLOOKUP($B11,早大OC大会!$B$4:$G$400,2,FALSE),"")</f>
        <v/>
      </c>
      <c r="AN11" s="10" t="str">
        <f>IFERROR(VLOOKUP($B11,早大OC大会!$B$4:$G$400,5,FALSE)*VLOOKUP(AL11,大会ごとのスコア!$D$44:$E$55,2,FALSE),"")</f>
        <v/>
      </c>
      <c r="AO11" s="9" t="str">
        <f>IFERROR(VLOOKUP($B11,京大京女大会!$B$4:$G$400,6,FALSE),"")</f>
        <v/>
      </c>
      <c r="AP11" s="10" t="str">
        <f>IFERROR(VLOOKUP($B11,京大京女大会!$B$4:$G$400,2,FALSE),"")</f>
        <v/>
      </c>
      <c r="AQ11" s="10" t="str">
        <f>IFERROR(VLOOKUP($B11,京大京女大会!$B$4:$G$400,5,FALSE)*VLOOKUP(AO11,大会ごとのスコア!$D$44:$E$55,2,FALSE),"")</f>
        <v/>
      </c>
      <c r="AR11" s="9" t="str">
        <f>IFERROR(VLOOKUP($B11,東海ミドルセレ!$B$4:$G$400,6,FALSE),"")</f>
        <v>MO</v>
      </c>
      <c r="AS11" s="10">
        <f>IFERROR(VLOOKUP($B11,東海ミドルセレ!$B$4:$G$400,2,FALSE),"")</f>
        <v>14</v>
      </c>
      <c r="AT11" s="10">
        <f>IFERROR(VLOOKUP($B11,東海ミドルセレ!$B$4:$G$400,5,FALSE)*VLOOKUP(AR11,大会ごとのスコア!$D$44:$E$60,2,FALSE),"")</f>
        <v>57.964999999999996</v>
      </c>
      <c r="AV11" s="9">
        <f t="array" aca="1" ref="AV11" ca="1">IFERROR(ROUNDUP(AVERAGE(LARGE(IF($A$3:$AU$3="スコア",$A11:$AU11,""),{1,2,3})),2),0)</f>
        <v>65.61</v>
      </c>
      <c r="AW11">
        <f t="array" aca="1" ref="AW11" ca="1">IFERROR(LARGE(IF($A$3:$AU$3="スコア",$A11:$AU11,""),1),"")</f>
        <v>71.834399999999988</v>
      </c>
      <c r="AX11" t="str">
        <f t="shared" ca="1" si="0"/>
        <v>関西IC</v>
      </c>
      <c r="AY11" t="str">
        <f t="shared" ca="1" si="1"/>
        <v>ME</v>
      </c>
    </row>
    <row r="12" spans="2:51" x14ac:dyDescent="0.15">
      <c r="B12" t="s">
        <v>210</v>
      </c>
      <c r="C12" t="s">
        <v>894</v>
      </c>
      <c r="D12" s="14">
        <v>1</v>
      </c>
      <c r="E12" s="9" t="str">
        <f>IFERROR(VLOOKUP($B12,根ノ上高原!$B$5:$G$338,6,FALSE),"")</f>
        <v>MA</v>
      </c>
      <c r="F12" s="10">
        <f>IFERROR(VLOOKUP($B12,根ノ上高原!$B$5:$G$338,2,FALSE),"")</f>
        <v>35</v>
      </c>
      <c r="G12" s="10">
        <f>IFERROR(VLOOKUP($B12,根ノ上高原!$B$5:$G$338,5,FALSE)*VLOOKUP(E12,大会ごとのスコア!$D$4:$E$5,2,FALSE),"")</f>
        <v>49.784999999999997</v>
      </c>
      <c r="H12" s="9" t="str">
        <f>IFERROR(VLOOKUP($B12,東大OLK大会!$B$5:$G$338,6,FALSE),"")</f>
        <v/>
      </c>
      <c r="I12" s="10" t="str">
        <f>IFERROR(VLOOKUP($B12,東大OLK大会!$B$5:$G$338,2,FALSE),"")</f>
        <v/>
      </c>
      <c r="J12" s="10" t="str">
        <f>IFERROR(VLOOKUP($B12,東大OLK大会!$B$5:$G$338,5,FALSE)*VLOOKUP(H12,大会ごとのスコア!$D$7:$E$11,2,FALSE),"")</f>
        <v/>
      </c>
      <c r="K12" s="9" t="str">
        <f>IFERROR(VLOOKUP($B12,全日本ロング!$B$5:$G$338,6,FALSE),"")</f>
        <v/>
      </c>
      <c r="L12" s="10" t="str">
        <f>IFERROR(VLOOKUP($B12,全日本ロング!$B$5:$G$338,2,FALSE),"")</f>
        <v/>
      </c>
      <c r="M12" s="10" t="str">
        <f>IFERROR(VLOOKUP($B12,全日本ロング!$B$5:$G$338,5,FALSE)*VLOOKUP(K12,大会ごとのスコア!$D$12:$E$17,2,FALSE),"")</f>
        <v/>
      </c>
      <c r="N12" s="9" t="str">
        <f>IFERROR(VLOOKUP($B12,関西スプリントセレ!$B$5:$G$400,6,FALSE),"")</f>
        <v>MA</v>
      </c>
      <c r="O12" s="10">
        <f>IFERROR(VLOOKUP($B12,関西スプリントセレ!$B$5:$G$400,2,FALSE),"")</f>
        <v>23</v>
      </c>
      <c r="P12" s="10">
        <f>IFERROR(VLOOKUP($B12,関西スプリントセレ!$B$5:$G$400,5,FALSE)*VLOOKUP(N12,大会ごとのスコア!$D$26:$E$26,2,FALSE),"")</f>
        <v>54.687999999999995</v>
      </c>
      <c r="Q12" s="9" t="str">
        <f>IFERROR(VLOOKUP($B12,関西インカレ!$B$5:$G$400,6,FALSE),"")</f>
        <v>ME</v>
      </c>
      <c r="R12" s="10">
        <f>IFERROR(VLOOKUP($B12,関西インカレ!$B$5:$G$400,2,FALSE),"")</f>
        <v>10</v>
      </c>
      <c r="S12" s="10">
        <f>IFERROR(VLOOKUP($B12,関西インカレ!$B$5:$G$400,5,FALSE)*VLOOKUP(Q12,大会ごとのスコア!$D$33:$E$36,2,FALSE),"")</f>
        <v>68.652000000000001</v>
      </c>
      <c r="T12" s="9" t="str">
        <f>IFERROR(VLOOKUP($B12,名椙大会2日目!$B$5:$G$338,6,FALSE),"")</f>
        <v>M21A</v>
      </c>
      <c r="U12" s="10">
        <f>IFERROR(VLOOKUP($B12,名椙大会2日目!$B$5:$G$338,2,FALSE),"")</f>
        <v>2</v>
      </c>
      <c r="V12" s="10">
        <f>IFERROR(VLOOKUP($B12,名椙大会2日目!$B$5:$G$338,5,FALSE)*VLOOKUP(T12,大会ごとのスコア!$D$28:$E$31,2,FALSE),"")</f>
        <v>61.664999999999999</v>
      </c>
      <c r="W12" s="9" t="str">
        <f>IFERROR(VLOOKUP($B12,インカレスプリント2018!$B$5:$G$400,6,FALSE),"")</f>
        <v/>
      </c>
      <c r="X12" s="10" t="str">
        <f>IFERROR(VLOOKUP($B12,インカレスプリント2018!$B$5:$G$400,2,FALSE),"")</f>
        <v/>
      </c>
      <c r="Y12" s="10" t="str">
        <f>IFERROR(VLOOKUP($B12,インカレスプリント2018!$B$5:$G$400,5,FALSE)*VLOOKUP(W12,大会ごとのスコア!$D$33:$E$36,2,FALSE),"")</f>
        <v/>
      </c>
      <c r="Z12" s="9" t="str">
        <f>IFERROR(VLOOKUP($B12,インカレロング2018!$B$5:$G$400,6,FALSE),"")</f>
        <v>ME</v>
      </c>
      <c r="AA12" s="10">
        <f>IFERROR(VLOOKUP($B12,インカレロング2018!$B$5:$G$400,2,FALSE),"")</f>
        <v>51</v>
      </c>
      <c r="AB12" s="10">
        <f ca="1">IFERROR(VLOOKUP($B12,インカレロング2018!$B$5:$G$400,5,FALSE)*VLOOKUP(Z12,大会ごとのスコア!$D$38:$E$42,2,FALSE),"")</f>
        <v>52.984799999999993</v>
      </c>
      <c r="AC12" s="9" t="str">
        <f>IFERROR(VLOOKUP($B12,クラブカップミドル!$B$4:$G$400,6,FALSE),"")</f>
        <v>MJ</v>
      </c>
      <c r="AD12" s="10">
        <f>IFERROR(VLOOKUP($B12,クラブカップミドル!$B$4:$G$400,2,FALSE),"")</f>
        <v>2</v>
      </c>
      <c r="AE12" s="10">
        <f>IFERROR(VLOOKUP($B12,クラブカップミドル!$B$4:$G$400,5,FALSE)*VLOOKUP(AC12,大会ごとのスコア!$D$44:$E$55,2,FALSE),"")</f>
        <v>48.0304</v>
      </c>
      <c r="AF12" s="9" t="str">
        <f>IFERROR(VLOOKUP($B12,全日本ミドル!$B$4:$G$400,6,FALSE),"")</f>
        <v>M20E</v>
      </c>
      <c r="AG12" s="10">
        <f>IFERROR(VLOOKUP($B12,全日本ミドル!$B$4:$G$400,2,FALSE),"")</f>
        <v>4</v>
      </c>
      <c r="AH12" s="10">
        <f>IFERROR(VLOOKUP($B12,全日本ミドル!$B$4:$G$400,5,FALSE)*VLOOKUP(AF12,大会ごとのスコア!$D$62:$E$69,2,FALSE),"")</f>
        <v>54.129599999999996</v>
      </c>
      <c r="AI12" s="9" t="str">
        <f>IFERROR(VLOOKUP($B12,KOLC大会!$B$4:$G$400,6,FALSE),"")</f>
        <v>M21A2</v>
      </c>
      <c r="AJ12" s="10">
        <f>IFERROR(VLOOKUP($B12,KOLC大会!$B$4:$G$400,2,FALSE),"")</f>
        <v>12</v>
      </c>
      <c r="AK12" s="10">
        <f>IFERROR(VLOOKUP($B12,KOLC大会!$B$4:$G$400,5,FALSE)*VLOOKUP(AI12,大会ごとのスコア!$D$44:$E$55,2,FALSE),"")</f>
        <v>57.422999999999995</v>
      </c>
      <c r="AL12" s="9" t="str">
        <f>IFERROR(VLOOKUP($B12,早大OC大会!$B$4:$G$400,6,FALSE),"")</f>
        <v>M21A2</v>
      </c>
      <c r="AM12" s="10">
        <f>IFERROR(VLOOKUP($B12,早大OC大会!$B$4:$G$400,2,FALSE),"")</f>
        <v>14</v>
      </c>
      <c r="AN12" s="10">
        <f>IFERROR(VLOOKUP($B12,早大OC大会!$B$4:$G$400,5,FALSE)*VLOOKUP(AL12,大会ごとのスコア!$D$44:$E$55,2,FALSE),"")</f>
        <v>58.796999999999997</v>
      </c>
      <c r="AO12" s="9" t="str">
        <f>IFERROR(VLOOKUP($B12,京大京女大会!$B$4:$G$400,6,FALSE),"")</f>
        <v>M21A</v>
      </c>
      <c r="AP12" s="10">
        <f>IFERROR(VLOOKUP($B12,京大京女大会!$B$4:$G$400,2,FALSE),"")</f>
        <v>8</v>
      </c>
      <c r="AQ12" s="10">
        <f>IFERROR(VLOOKUP($B12,京大京女大会!$B$4:$G$400,5,FALSE)*VLOOKUP(AO12,大会ごとのスコア!$D$44:$E$55,2,FALSE),"")</f>
        <v>59.673999999999999</v>
      </c>
      <c r="AR12" s="9" t="str">
        <f>IFERROR(VLOOKUP($B12,東海ミドルセレ!$B$4:$G$400,6,FALSE),"")</f>
        <v/>
      </c>
      <c r="AS12" s="10" t="str">
        <f>IFERROR(VLOOKUP($B12,東海ミドルセレ!$B$4:$G$400,2,FALSE),"")</f>
        <v/>
      </c>
      <c r="AT12" s="10" t="str">
        <f>IFERROR(VLOOKUP($B12,東海ミドルセレ!$B$4:$G$400,5,FALSE)*VLOOKUP(AR12,大会ごとのスコア!$D$44:$E$60,2,FALSE),"")</f>
        <v/>
      </c>
      <c r="AV12" s="9">
        <f t="array" aca="1" ref="AV12" ca="1">IFERROR(ROUNDUP(AVERAGE(LARGE(IF($A$3:$AU$3="スコア",$A12:$AU12,""),{1,2,3})),2),0)</f>
        <v>63.339999999999996</v>
      </c>
      <c r="AW12">
        <f t="array" aca="1" ref="AW12" ca="1">IFERROR(LARGE(IF($A$3:$AU$3="スコア",$A12:$AU12,""),1),"")</f>
        <v>68.652000000000001</v>
      </c>
      <c r="AX12" t="str">
        <f t="shared" ca="1" si="0"/>
        <v>関西IC</v>
      </c>
      <c r="AY12" t="str">
        <f t="shared" ca="1" si="1"/>
        <v>ME</v>
      </c>
    </row>
    <row r="13" spans="2:51" x14ac:dyDescent="0.15">
      <c r="B13" t="s">
        <v>224</v>
      </c>
      <c r="C13" t="s">
        <v>894</v>
      </c>
      <c r="D13" s="14">
        <v>2</v>
      </c>
      <c r="E13" s="9" t="str">
        <f>IFERROR(VLOOKUP($B13,根ノ上高原!$B$5:$G$338,6,FALSE),"")</f>
        <v>MA</v>
      </c>
      <c r="F13" s="10">
        <f>IFERROR(VLOOKUP($B13,根ノ上高原!$B$5:$G$338,2,FALSE),"")</f>
        <v>22</v>
      </c>
      <c r="G13" s="10">
        <f>IFERROR(VLOOKUP($B13,根ノ上高原!$B$5:$G$338,5,FALSE)*VLOOKUP(E13,大会ごとのスコア!$D$4:$E$5,2,FALSE),"")</f>
        <v>54.440999999999995</v>
      </c>
      <c r="H13" s="9" t="str">
        <f>IFERROR(VLOOKUP($B13,東大OLK大会!$B$5:$G$338,6,FALSE),"")</f>
        <v/>
      </c>
      <c r="I13" s="10" t="str">
        <f>IFERROR(VLOOKUP($B13,東大OLK大会!$B$5:$G$338,2,FALSE),"")</f>
        <v/>
      </c>
      <c r="J13" s="10" t="str">
        <f>IFERROR(VLOOKUP($B13,東大OLK大会!$B$5:$G$338,5,FALSE)*VLOOKUP(H13,大会ごとのスコア!$D$7:$E$11,2,FALSE),"")</f>
        <v/>
      </c>
      <c r="K13" s="9" t="str">
        <f>IFERROR(VLOOKUP($B13,全日本ロング!$B$5:$G$338,6,FALSE),"")</f>
        <v>Ms</v>
      </c>
      <c r="L13" s="10">
        <f>IFERROR(VLOOKUP($B13,全日本ロング!$B$5:$G$338,2,FALSE),"")</f>
        <v>4</v>
      </c>
      <c r="M13" s="10">
        <f>IFERROR(VLOOKUP($B13,全日本ロング!$B$5:$G$338,5,FALSE)*VLOOKUP(K13,大会ごとのスコア!$D$12:$E$17,2,FALSE),"")</f>
        <v>60.570999999999998</v>
      </c>
      <c r="N13" s="9" t="str">
        <f>IFERROR(VLOOKUP($B13,関西スプリントセレ!$B$5:$G$400,6,FALSE),"")</f>
        <v/>
      </c>
      <c r="O13" s="10" t="str">
        <f>IFERROR(VLOOKUP($B13,関西スプリントセレ!$B$5:$G$400,2,FALSE),"")</f>
        <v/>
      </c>
      <c r="P13" s="10" t="str">
        <f>IFERROR(VLOOKUP($B13,関西スプリントセレ!$B$5:$G$400,5,FALSE)*VLOOKUP(N13,大会ごとのスコア!$D$26:$E$26,2,FALSE),"")</f>
        <v/>
      </c>
      <c r="Q13" s="9" t="str">
        <f>IFERROR(VLOOKUP($B13,関西インカレ!$B$5:$G$400,6,FALSE),"")</f>
        <v>ME</v>
      </c>
      <c r="R13" s="10">
        <f>IFERROR(VLOOKUP($B13,関西インカレ!$B$5:$G$400,2,FALSE),"")</f>
        <v>9</v>
      </c>
      <c r="S13" s="10">
        <f>IFERROR(VLOOKUP($B13,関西インカレ!$B$5:$G$400,5,FALSE)*VLOOKUP(Q13,大会ごとのスコア!$D$33:$E$36,2,FALSE),"")</f>
        <v>69.727199999999996</v>
      </c>
      <c r="T13" s="9" t="str">
        <f>IFERROR(VLOOKUP($B13,名椙大会2日目!$B$5:$G$338,6,FALSE),"")</f>
        <v/>
      </c>
      <c r="U13" s="10" t="str">
        <f>IFERROR(VLOOKUP($B13,名椙大会2日目!$B$5:$G$338,2,FALSE),"")</f>
        <v/>
      </c>
      <c r="V13" s="10" t="str">
        <f>IFERROR(VLOOKUP($B13,名椙大会2日目!$B$5:$G$338,5,FALSE)*VLOOKUP(T13,大会ごとのスコア!$D$28:$E$31,2,FALSE),"")</f>
        <v/>
      </c>
      <c r="W13" s="9" t="str">
        <f>IFERROR(VLOOKUP($B13,インカレスプリント2018!$B$5:$G$400,6,FALSE),"")</f>
        <v>MUA2</v>
      </c>
      <c r="X13" s="10">
        <f>IFERROR(VLOOKUP($B13,インカレスプリント2018!$B$5:$G$400,2,FALSE),"")</f>
        <v>15</v>
      </c>
      <c r="Y13" s="10">
        <f>IFERROR(VLOOKUP($B13,インカレスプリント2018!$B$5:$G$400,5,FALSE)*VLOOKUP(W13,大会ごとのスコア!$D$33:$E$36,2,FALSE),"")</f>
        <v>58.498999999999995</v>
      </c>
      <c r="Z13" s="9" t="str">
        <f>IFERROR(VLOOKUP($B13,インカレロング2018!$B$5:$G$400,6,FALSE),"")</f>
        <v>ME</v>
      </c>
      <c r="AA13" s="10">
        <f>IFERROR(VLOOKUP($B13,インカレロング2018!$B$5:$G$400,2,FALSE),"")</f>
        <v>0</v>
      </c>
      <c r="AB13" s="10">
        <f>IFERROR(VLOOKUP($B13,インカレロング2018!$B$5:$G$400,5,FALSE)*VLOOKUP(Z13,大会ごとのスコア!$D$38:$E$42,2,FALSE),"")</f>
        <v>0</v>
      </c>
      <c r="AC13" s="9" t="str">
        <f>IFERROR(VLOOKUP($B13,クラブカップミドル!$B$4:$G$400,6,FALSE),"")</f>
        <v/>
      </c>
      <c r="AD13" s="10" t="str">
        <f>IFERROR(VLOOKUP($B13,クラブカップミドル!$B$4:$G$400,2,FALSE),"")</f>
        <v/>
      </c>
      <c r="AE13" s="10" t="str">
        <f>IFERROR(VLOOKUP($B13,クラブカップミドル!$B$4:$G$400,5,FALSE)*VLOOKUP(AC13,大会ごとのスコア!$D$44:$E$55,2,FALSE),"")</f>
        <v/>
      </c>
      <c r="AF13" s="9" t="str">
        <f>IFERROR(VLOOKUP($B13,全日本ミドル!$B$4:$G$400,6,FALSE),"")</f>
        <v/>
      </c>
      <c r="AG13" s="10" t="str">
        <f>IFERROR(VLOOKUP($B13,全日本ミドル!$B$4:$G$400,2,FALSE),"")</f>
        <v/>
      </c>
      <c r="AH13" s="10" t="str">
        <f>IFERROR(VLOOKUP($B13,全日本ミドル!$B$4:$G$400,5,FALSE)*VLOOKUP(AF13,大会ごとのスコア!$D$62:$E$69,2,FALSE),"")</f>
        <v/>
      </c>
      <c r="AI13" s="9" t="str">
        <f>IFERROR(VLOOKUP($B13,KOLC大会!$B$4:$G$400,6,FALSE),"")</f>
        <v/>
      </c>
      <c r="AJ13" s="10" t="str">
        <f>IFERROR(VLOOKUP($B13,KOLC大会!$B$4:$G$400,2,FALSE),"")</f>
        <v/>
      </c>
      <c r="AK13" s="10" t="str">
        <f>IFERROR(VLOOKUP($B13,KOLC大会!$B$4:$G$400,5,FALSE)*VLOOKUP(AI13,大会ごとのスコア!$D$44:$E$55,2,FALSE),"")</f>
        <v/>
      </c>
      <c r="AL13" s="9" t="str">
        <f>IFERROR(VLOOKUP($B13,早大OC大会!$B$4:$G$400,6,FALSE),"")</f>
        <v/>
      </c>
      <c r="AM13" s="10" t="str">
        <f>IFERROR(VLOOKUP($B13,早大OC大会!$B$4:$G$400,2,FALSE),"")</f>
        <v/>
      </c>
      <c r="AN13" s="10" t="str">
        <f>IFERROR(VLOOKUP($B13,早大OC大会!$B$4:$G$400,5,FALSE)*VLOOKUP(AL13,大会ごとのスコア!$D$44:$E$55,2,FALSE),"")</f>
        <v/>
      </c>
      <c r="AO13" s="9" t="str">
        <f>IFERROR(VLOOKUP($B13,京大京女大会!$B$4:$G$400,6,FALSE),"")</f>
        <v/>
      </c>
      <c r="AP13" s="10" t="str">
        <f>IFERROR(VLOOKUP($B13,京大京女大会!$B$4:$G$400,2,FALSE),"")</f>
        <v/>
      </c>
      <c r="AQ13" s="10" t="str">
        <f>IFERROR(VLOOKUP($B13,京大京女大会!$B$4:$G$400,5,FALSE)*VLOOKUP(AO13,大会ごとのスコア!$D$44:$E$55,2,FALSE),"")</f>
        <v/>
      </c>
      <c r="AR13" s="9" t="str">
        <f>IFERROR(VLOOKUP($B13,東海ミドルセレ!$B$4:$G$400,6,FALSE),"")</f>
        <v>HMO</v>
      </c>
      <c r="AS13" s="10">
        <f>IFERROR(VLOOKUP($B13,東海ミドルセレ!$B$4:$G$400,2,FALSE),"")</f>
        <v>17</v>
      </c>
      <c r="AT13" s="10">
        <f>IFERROR(VLOOKUP($B13,東海ミドルセレ!$B$4:$G$400,5,FALSE)*VLOOKUP(AR13,大会ごとのスコア!$D$44:$E$60,2,FALSE),"")</f>
        <v>55.269999999999996</v>
      </c>
      <c r="AV13" s="9">
        <f t="array" ref="AV13">IFERROR(ROUNDUP(AVERAGE(LARGE(IF($A$3:$AU$3="スコア",$A13:$AU13,""),{1,2,3})),2),0)</f>
        <v>62.94</v>
      </c>
      <c r="AW13">
        <f t="array" ref="AW13">IFERROR(LARGE(IF($A$3:$AU$3="スコア",$A13:$AU13,""),1),"")</f>
        <v>69.727199999999996</v>
      </c>
      <c r="AX13" t="str">
        <f t="shared" si="0"/>
        <v>関西IC</v>
      </c>
      <c r="AY13" t="str">
        <f t="shared" si="1"/>
        <v>ME</v>
      </c>
    </row>
    <row r="14" spans="2:51" x14ac:dyDescent="0.15">
      <c r="B14" t="s">
        <v>465</v>
      </c>
      <c r="C14" t="s">
        <v>894</v>
      </c>
      <c r="D14" s="14">
        <v>2</v>
      </c>
      <c r="E14" s="9" t="str">
        <f>IFERROR(VLOOKUP($B14,根ノ上高原!$B$5:$G$338,6,FALSE),"")</f>
        <v>MA</v>
      </c>
      <c r="F14" s="10">
        <f>IFERROR(VLOOKUP($B14,根ノ上高原!$B$5:$G$338,2,FALSE),"")</f>
        <v>9</v>
      </c>
      <c r="G14" s="10">
        <f>IFERROR(VLOOKUP($B14,根ノ上高原!$B$5:$G$338,5,FALSE)*VLOOKUP(E14,大会ごとのスコア!$D$4:$E$5,2,FALSE),"")</f>
        <v>58.576999999999998</v>
      </c>
      <c r="H14" s="9" t="str">
        <f>IFERROR(VLOOKUP($B14,東大OLK大会!$B$5:$G$338,6,FALSE),"")</f>
        <v>M20A</v>
      </c>
      <c r="I14" s="10">
        <f>IFERROR(VLOOKUP($B14,東大OLK大会!$B$5:$G$338,2,FALSE),"")</f>
        <v>1</v>
      </c>
      <c r="J14" s="10">
        <f>IFERROR(VLOOKUP($B14,東大OLK大会!$B$5:$G$338,5,FALSE)*VLOOKUP(H14,大会ごとのスコア!$D$7:$E$11,2,FALSE),"")</f>
        <v>51.7592</v>
      </c>
      <c r="K14" s="9" t="str">
        <f>IFERROR(VLOOKUP($B14,全日本ロング!$B$5:$G$338,6,FALSE),"")</f>
        <v>Ms</v>
      </c>
      <c r="L14" s="10">
        <f>IFERROR(VLOOKUP($B14,全日本ロング!$B$5:$G$338,2,FALSE),"")</f>
        <v>0</v>
      </c>
      <c r="M14" s="10">
        <f>IFERROR(VLOOKUP($B14,全日本ロング!$B$5:$G$338,5,FALSE)*VLOOKUP(K14,大会ごとのスコア!$D$12:$E$17,2,FALSE),"")</f>
        <v>0</v>
      </c>
      <c r="N14" s="9" t="str">
        <f>IFERROR(VLOOKUP($B14,関西スプリントセレ!$B$5:$G$400,6,FALSE),"")</f>
        <v/>
      </c>
      <c r="O14" s="10" t="str">
        <f>IFERROR(VLOOKUP($B14,関西スプリントセレ!$B$5:$G$400,2,FALSE),"")</f>
        <v/>
      </c>
      <c r="P14" s="10" t="str">
        <f>IFERROR(VLOOKUP($B14,関西スプリントセレ!$B$5:$G$400,5,FALSE)*VLOOKUP(N14,大会ごとのスコア!$D$26:$E$26,2,FALSE),"")</f>
        <v/>
      </c>
      <c r="Q14" s="9" t="str">
        <f>IFERROR(VLOOKUP($B14,関西インカレ!$B$5:$G$400,6,FALSE),"")</f>
        <v>ME</v>
      </c>
      <c r="R14" s="10">
        <f>IFERROR(VLOOKUP($B14,関西インカレ!$B$5:$G$400,2,FALSE),"")</f>
        <v>11</v>
      </c>
      <c r="S14" s="10">
        <f>IFERROR(VLOOKUP($B14,関西インカレ!$B$5:$G$400,5,FALSE)*VLOOKUP(Q14,大会ごとのスコア!$D$33:$E$36,2,FALSE),"")</f>
        <v>68.58</v>
      </c>
      <c r="T14" s="9" t="str">
        <f>IFERROR(VLOOKUP($B14,名椙大会2日目!$B$5:$G$338,6,FALSE),"")</f>
        <v>ME</v>
      </c>
      <c r="U14" s="10">
        <f>IFERROR(VLOOKUP($B14,名椙大会2日目!$B$5:$G$338,2,FALSE),"")</f>
        <v>40</v>
      </c>
      <c r="V14" s="10">
        <f>IFERROR(VLOOKUP($B14,名椙大会2日目!$B$5:$G$338,5,FALSE)*VLOOKUP(T14,大会ごとのスコア!$D$28:$E$31,2,FALSE),"")</f>
        <v>44.657999999999994</v>
      </c>
      <c r="W14" s="9" t="str">
        <f>IFERROR(VLOOKUP($B14,インカレスプリント2018!$B$5:$G$400,6,FALSE),"")</f>
        <v>MUA3</v>
      </c>
      <c r="X14" s="10">
        <f>IFERROR(VLOOKUP($B14,インカレスプリント2018!$B$5:$G$400,2,FALSE),"")</f>
        <v>31</v>
      </c>
      <c r="Y14" s="10">
        <f>IFERROR(VLOOKUP($B14,インカレスプリント2018!$B$5:$G$400,5,FALSE)*VLOOKUP(W14,大会ごとのスコア!$D$33:$E$36,2,FALSE),"")</f>
        <v>56.360999999999997</v>
      </c>
      <c r="Z14" s="9" t="str">
        <f>IFERROR(VLOOKUP($B14,インカレロング2018!$B$5:$G$400,6,FALSE),"")</f>
        <v>MUL2</v>
      </c>
      <c r="AA14" s="10">
        <f>IFERROR(VLOOKUP($B14,インカレロング2018!$B$5:$G$400,2,FALSE),"")</f>
        <v>5</v>
      </c>
      <c r="AB14" s="10">
        <f ca="1">IFERROR(VLOOKUP($B14,インカレロング2018!$B$5:$G$400,5,FALSE)*VLOOKUP(Z14,大会ごとのスコア!$D$38:$E$42,2,FALSE),"")</f>
        <v>61.643000000000001</v>
      </c>
      <c r="AC14" s="9" t="str">
        <f>IFERROR(VLOOKUP($B14,クラブカップミドル!$B$4:$G$400,6,FALSE),"")</f>
        <v>MJ</v>
      </c>
      <c r="AD14" s="10">
        <f>IFERROR(VLOOKUP($B14,クラブカップミドル!$B$4:$G$400,2,FALSE),"")</f>
        <v>8</v>
      </c>
      <c r="AE14" s="10">
        <f>IFERROR(VLOOKUP($B14,クラブカップミドル!$B$4:$G$400,5,FALSE)*VLOOKUP(AC14,大会ごとのスコア!$D$44:$E$55,2,FALSE),"")</f>
        <v>45.021600000000007</v>
      </c>
      <c r="AF14" s="9" t="str">
        <f>IFERROR(VLOOKUP($B14,全日本ミドル!$B$4:$G$400,6,FALSE),"")</f>
        <v>M20E</v>
      </c>
      <c r="AG14" s="10">
        <f>IFERROR(VLOOKUP($B14,全日本ミドル!$B$4:$G$400,2,FALSE),"")</f>
        <v>10</v>
      </c>
      <c r="AH14" s="10">
        <f>IFERROR(VLOOKUP($B14,全日本ミドル!$B$4:$G$400,5,FALSE)*VLOOKUP(AF14,大会ごとのスコア!$D$62:$E$69,2,FALSE),"")</f>
        <v>45.458999999999996</v>
      </c>
      <c r="AI14" s="9" t="str">
        <f>IFERROR(VLOOKUP($B14,KOLC大会!$B$4:$G$400,6,FALSE),"")</f>
        <v/>
      </c>
      <c r="AJ14" s="10" t="str">
        <f>IFERROR(VLOOKUP($B14,KOLC大会!$B$4:$G$400,2,FALSE),"")</f>
        <v/>
      </c>
      <c r="AK14" s="10" t="str">
        <f>IFERROR(VLOOKUP($B14,KOLC大会!$B$4:$G$400,5,FALSE)*VLOOKUP(AI14,大会ごとのスコア!$D$44:$E$55,2,FALSE),"")</f>
        <v/>
      </c>
      <c r="AL14" s="9" t="str">
        <f>IFERROR(VLOOKUP($B14,早大OC大会!$B$4:$G$400,6,FALSE),"")</f>
        <v/>
      </c>
      <c r="AM14" s="10" t="str">
        <f>IFERROR(VLOOKUP($B14,早大OC大会!$B$4:$G$400,2,FALSE),"")</f>
        <v/>
      </c>
      <c r="AN14" s="10" t="str">
        <f>IFERROR(VLOOKUP($B14,早大OC大会!$B$4:$G$400,5,FALSE)*VLOOKUP(AL14,大会ごとのスコア!$D$44:$E$55,2,FALSE),"")</f>
        <v/>
      </c>
      <c r="AO14" s="9" t="str">
        <f>IFERROR(VLOOKUP($B14,京大京女大会!$B$4:$G$400,6,FALSE),"")</f>
        <v/>
      </c>
      <c r="AP14" s="10" t="str">
        <f>IFERROR(VLOOKUP($B14,京大京女大会!$B$4:$G$400,2,FALSE),"")</f>
        <v/>
      </c>
      <c r="AQ14" s="10" t="str">
        <f>IFERROR(VLOOKUP($B14,京大京女大会!$B$4:$G$400,5,FALSE)*VLOOKUP(AO14,大会ごとのスコア!$D$44:$E$55,2,FALSE),"")</f>
        <v/>
      </c>
      <c r="AR14" s="9" t="str">
        <f>IFERROR(VLOOKUP($B14,東海ミドルセレ!$B$4:$G$400,6,FALSE),"")</f>
        <v>MO</v>
      </c>
      <c r="AS14" s="10">
        <f>IFERROR(VLOOKUP($B14,東海ミドルセレ!$B$4:$G$400,2,FALSE),"")</f>
        <v>0</v>
      </c>
      <c r="AT14" s="10">
        <f>IFERROR(VLOOKUP($B14,東海ミドルセレ!$B$4:$G$400,5,FALSE)*VLOOKUP(AR14,大会ごとのスコア!$D$44:$E$60,2,FALSE),"")</f>
        <v>0</v>
      </c>
      <c r="AV14" s="9">
        <f t="array" aca="1" ref="AV14" ca="1">IFERROR(ROUNDUP(AVERAGE(LARGE(IF($A$3:$AU$3="スコア",$A14:$AU14,""),{1,2,3})),2),0)</f>
        <v>62.94</v>
      </c>
      <c r="AW14">
        <f t="array" aca="1" ref="AW14" ca="1">IFERROR(LARGE(IF($A$3:$AU$3="スコア",$A14:$AU14,""),1),"")</f>
        <v>68.58</v>
      </c>
      <c r="AX14" t="str">
        <f t="shared" ca="1" si="0"/>
        <v>関西IC</v>
      </c>
      <c r="AY14" t="str">
        <f t="shared" ca="1" si="1"/>
        <v>ME</v>
      </c>
    </row>
    <row r="15" spans="2:51" x14ac:dyDescent="0.15">
      <c r="B15" t="s">
        <v>689</v>
      </c>
      <c r="C15" t="s">
        <v>894</v>
      </c>
      <c r="D15" s="14">
        <v>3</v>
      </c>
      <c r="E15" s="9" t="str">
        <f>IFERROR(VLOOKUP($B15,根ノ上高原!$B$5:$G$338,6,FALSE),"")</f>
        <v/>
      </c>
      <c r="F15" s="10" t="str">
        <f>IFERROR(VLOOKUP($B15,根ノ上高原!$B$5:$G$338,2,FALSE),"")</f>
        <v/>
      </c>
      <c r="G15" s="10" t="str">
        <f>IFERROR(VLOOKUP($B15,根ノ上高原!$B$5:$G$338,5,FALSE)*VLOOKUP(E15,大会ごとのスコア!$D$4:$E$5,2,FALSE),"")</f>
        <v/>
      </c>
      <c r="H15" s="9" t="str">
        <f>IFERROR(VLOOKUP($B15,東大OLK大会!$B$5:$G$338,6,FALSE),"")</f>
        <v/>
      </c>
      <c r="I15" s="10" t="str">
        <f>IFERROR(VLOOKUP($B15,東大OLK大会!$B$5:$G$338,2,FALSE),"")</f>
        <v/>
      </c>
      <c r="J15" s="10" t="str">
        <f>IFERROR(VLOOKUP($B15,東大OLK大会!$B$5:$G$338,5,FALSE)*VLOOKUP(H15,大会ごとのスコア!$D$7:$E$11,2,FALSE),"")</f>
        <v/>
      </c>
      <c r="K15" s="9" t="str">
        <f>IFERROR(VLOOKUP($B15,全日本ロング!$B$5:$G$338,6,FALSE),"")</f>
        <v>Ms</v>
      </c>
      <c r="L15" s="10">
        <f>IFERROR(VLOOKUP($B15,全日本ロング!$B$5:$G$338,2,FALSE),"")</f>
        <v>19</v>
      </c>
      <c r="M15" s="10">
        <f>IFERROR(VLOOKUP($B15,全日本ロング!$B$5:$G$338,5,FALSE)*VLOOKUP(K15,大会ごとのスコア!$D$12:$E$17,2,FALSE),"")</f>
        <v>49.911999999999999</v>
      </c>
      <c r="N15" s="9" t="str">
        <f>IFERROR(VLOOKUP($B15,関西スプリントセレ!$B$5:$G$400,6,FALSE),"")</f>
        <v/>
      </c>
      <c r="O15" s="10" t="str">
        <f>IFERROR(VLOOKUP($B15,関西スプリントセレ!$B$5:$G$400,2,FALSE),"")</f>
        <v/>
      </c>
      <c r="P15" s="10" t="str">
        <f>IFERROR(VLOOKUP($B15,関西スプリントセレ!$B$5:$G$400,5,FALSE)*VLOOKUP(N15,大会ごとのスコア!$D$26:$E$26,2,FALSE),"")</f>
        <v/>
      </c>
      <c r="Q15" s="9" t="str">
        <f>IFERROR(VLOOKUP($B15,関西インカレ!$B$5:$G$400,6,FALSE),"")</f>
        <v>ME</v>
      </c>
      <c r="R15" s="10">
        <f>IFERROR(VLOOKUP($B15,関西インカレ!$B$5:$G$400,2,FALSE),"")</f>
        <v>14</v>
      </c>
      <c r="S15" s="10">
        <f>IFERROR(VLOOKUP($B15,関西インカレ!$B$5:$G$400,5,FALSE)*VLOOKUP(Q15,大会ごとのスコア!$D$33:$E$36,2,FALSE),"")</f>
        <v>65.745599999999996</v>
      </c>
      <c r="T15" s="9" t="str">
        <f>IFERROR(VLOOKUP($B15,名椙大会2日目!$B$5:$G$338,6,FALSE),"")</f>
        <v>M21A</v>
      </c>
      <c r="U15" s="10">
        <f>IFERROR(VLOOKUP($B15,名椙大会2日目!$B$5:$G$338,2,FALSE),"")</f>
        <v>7</v>
      </c>
      <c r="V15" s="10">
        <f>IFERROR(VLOOKUP($B15,名椙大会2日目!$B$5:$G$338,5,FALSE)*VLOOKUP(T15,大会ごとのスコア!$D$28:$E$31,2,FALSE),"")</f>
        <v>58.640999999999998</v>
      </c>
      <c r="W15" s="9" t="str">
        <f>IFERROR(VLOOKUP($B15,インカレスプリント2018!$B$5:$G$400,6,FALSE),"")</f>
        <v>MUA1</v>
      </c>
      <c r="X15" s="10">
        <f>IFERROR(VLOOKUP($B15,インカレスプリント2018!$B$5:$G$400,2,FALSE),"")</f>
        <v>19</v>
      </c>
      <c r="Y15" s="10">
        <f>IFERROR(VLOOKUP($B15,インカレスプリント2018!$B$5:$G$400,5,FALSE)*VLOOKUP(W15,大会ごとのスコア!$D$33:$E$36,2,FALSE),"")</f>
        <v>57.096999999999994</v>
      </c>
      <c r="Z15" s="9" t="str">
        <f>IFERROR(VLOOKUP($B15,インカレロング2018!$B$5:$G$400,6,FALSE),"")</f>
        <v>MUL3</v>
      </c>
      <c r="AA15" s="10">
        <f>IFERROR(VLOOKUP($B15,インカレロング2018!$B$5:$G$400,2,FALSE),"")</f>
        <v>6</v>
      </c>
      <c r="AB15" s="10">
        <f ca="1">IFERROR(VLOOKUP($B15,インカレロング2018!$B$5:$G$400,5,FALSE)*VLOOKUP(Z15,大会ごとのスコア!$D$38:$E$42,2,FALSE),"")</f>
        <v>62.763999999999996</v>
      </c>
      <c r="AC15" s="9" t="str">
        <f>IFERROR(VLOOKUP($B15,クラブカップミドル!$B$4:$G$400,6,FALSE),"")</f>
        <v/>
      </c>
      <c r="AD15" s="10" t="str">
        <f>IFERROR(VLOOKUP($B15,クラブカップミドル!$B$4:$G$400,2,FALSE),"")</f>
        <v/>
      </c>
      <c r="AE15" s="10" t="str">
        <f>IFERROR(VLOOKUP($B15,クラブカップミドル!$B$4:$G$400,5,FALSE)*VLOOKUP(AC15,大会ごとのスコア!$D$44:$E$55,2,FALSE),"")</f>
        <v/>
      </c>
      <c r="AF15" s="9" t="str">
        <f>IFERROR(VLOOKUP($B15,全日本ミドル!$B$4:$G$400,6,FALSE),"")</f>
        <v>M21A2</v>
      </c>
      <c r="AG15" s="10">
        <f>IFERROR(VLOOKUP($B15,全日本ミドル!$B$4:$G$400,2,FALSE),"")</f>
        <v>24</v>
      </c>
      <c r="AH15" s="10">
        <f>IFERROR(VLOOKUP($B15,全日本ミドル!$B$4:$G$400,5,FALSE)*VLOOKUP(AF15,大会ごとのスコア!$D$62:$E$69,2,FALSE),"")</f>
        <v>55.832000000000001</v>
      </c>
      <c r="AI15" s="9" t="str">
        <f>IFERROR(VLOOKUP($B15,KOLC大会!$B$4:$G$400,6,FALSE),"")</f>
        <v/>
      </c>
      <c r="AJ15" s="10" t="str">
        <f>IFERROR(VLOOKUP($B15,KOLC大会!$B$4:$G$400,2,FALSE),"")</f>
        <v/>
      </c>
      <c r="AK15" s="10" t="str">
        <f>IFERROR(VLOOKUP($B15,KOLC大会!$B$4:$G$400,5,FALSE)*VLOOKUP(AI15,大会ごとのスコア!$D$44:$E$55,2,FALSE),"")</f>
        <v/>
      </c>
      <c r="AL15" s="9" t="str">
        <f>IFERROR(VLOOKUP($B15,早大OC大会!$B$4:$G$400,6,FALSE),"")</f>
        <v/>
      </c>
      <c r="AM15" s="10" t="str">
        <f>IFERROR(VLOOKUP($B15,早大OC大会!$B$4:$G$400,2,FALSE),"")</f>
        <v/>
      </c>
      <c r="AN15" s="10" t="str">
        <f>IFERROR(VLOOKUP($B15,早大OC大会!$B$4:$G$400,5,FALSE)*VLOOKUP(AL15,大会ごとのスコア!$D$44:$E$55,2,FALSE),"")</f>
        <v/>
      </c>
      <c r="AO15" s="9" t="str">
        <f>IFERROR(VLOOKUP($B15,京大京女大会!$B$4:$G$400,6,FALSE),"")</f>
        <v/>
      </c>
      <c r="AP15" s="10" t="str">
        <f>IFERROR(VLOOKUP($B15,京大京女大会!$B$4:$G$400,2,FALSE),"")</f>
        <v/>
      </c>
      <c r="AQ15" s="10" t="str">
        <f>IFERROR(VLOOKUP($B15,京大京女大会!$B$4:$G$400,5,FALSE)*VLOOKUP(AO15,大会ごとのスコア!$D$44:$E$55,2,FALSE),"")</f>
        <v/>
      </c>
      <c r="AR15" s="9" t="str">
        <f>IFERROR(VLOOKUP($B15,東海ミドルセレ!$B$4:$G$400,6,FALSE),"")</f>
        <v/>
      </c>
      <c r="AS15" s="10" t="str">
        <f>IFERROR(VLOOKUP($B15,東海ミドルセレ!$B$4:$G$400,2,FALSE),"")</f>
        <v/>
      </c>
      <c r="AT15" s="10" t="str">
        <f>IFERROR(VLOOKUP($B15,東海ミドルセレ!$B$4:$G$400,5,FALSE)*VLOOKUP(AR15,大会ごとのスコア!$D$44:$E$60,2,FALSE),"")</f>
        <v/>
      </c>
      <c r="AV15" s="9">
        <f t="array" aca="1" ref="AV15" ca="1">IFERROR(ROUNDUP(AVERAGE(LARGE(IF($A$3:$AU$3="スコア",$A15:$AU15,""),{1,2,3})),2),0)</f>
        <v>62.39</v>
      </c>
      <c r="AW15">
        <f t="array" aca="1" ref="AW15" ca="1">IFERROR(LARGE(IF($A$3:$AU$3="スコア",$A15:$AU15,""),1),"")</f>
        <v>65.745599999999996</v>
      </c>
      <c r="AX15" t="str">
        <f t="shared" ca="1" si="0"/>
        <v>関西IC</v>
      </c>
      <c r="AY15" t="str">
        <f t="shared" ca="1" si="1"/>
        <v>ME</v>
      </c>
    </row>
    <row r="16" spans="2:51" x14ac:dyDescent="0.15">
      <c r="B16" t="s">
        <v>217</v>
      </c>
      <c r="C16" t="s">
        <v>894</v>
      </c>
      <c r="D16" s="14">
        <v>2</v>
      </c>
      <c r="E16" s="9" t="str">
        <f>IFERROR(VLOOKUP($B16,根ノ上高原!$B$5:$G$338,6,FALSE),"")</f>
        <v/>
      </c>
      <c r="F16" s="10" t="str">
        <f>IFERROR(VLOOKUP($B16,根ノ上高原!$B$5:$G$338,2,FALSE),"")</f>
        <v/>
      </c>
      <c r="G16" s="10" t="str">
        <f>IFERROR(VLOOKUP($B16,根ノ上高原!$B$5:$G$338,5,FALSE)*VLOOKUP(E16,大会ごとのスコア!$D$4:$E$5,2,FALSE),"")</f>
        <v/>
      </c>
      <c r="H16" s="9" t="str">
        <f>IFERROR(VLOOKUP($B16,東大OLK大会!$B$5:$G$338,6,FALSE),"")</f>
        <v/>
      </c>
      <c r="I16" s="10" t="str">
        <f>IFERROR(VLOOKUP($B16,東大OLK大会!$B$5:$G$338,2,FALSE),"")</f>
        <v/>
      </c>
      <c r="J16" s="10" t="str">
        <f>IFERROR(VLOOKUP($B16,東大OLK大会!$B$5:$G$338,5,FALSE)*VLOOKUP(H16,大会ごとのスコア!$D$7:$E$11,2,FALSE),"")</f>
        <v/>
      </c>
      <c r="K16" s="9" t="str">
        <f>IFERROR(VLOOKUP($B16,全日本ロング!$B$5:$G$338,6,FALSE),"")</f>
        <v>Ms</v>
      </c>
      <c r="L16" s="10">
        <f>IFERROR(VLOOKUP($B16,全日本ロング!$B$5:$G$338,2,FALSE),"")</f>
        <v>11</v>
      </c>
      <c r="M16" s="10">
        <f>IFERROR(VLOOKUP($B16,全日本ロング!$B$5:$G$338,5,FALSE)*VLOOKUP(K16,大会ごとのスコア!$D$12:$E$17,2,FALSE),"")</f>
        <v>56.195</v>
      </c>
      <c r="N16" s="9" t="str">
        <f>IFERROR(VLOOKUP($B16,関西スプリントセレ!$B$5:$G$400,6,FALSE),"")</f>
        <v>MA</v>
      </c>
      <c r="O16" s="10">
        <f>IFERROR(VLOOKUP($B16,関西スプリントセレ!$B$5:$G$400,2,FALSE),"")</f>
        <v>0</v>
      </c>
      <c r="P16" s="10">
        <f>IFERROR(VLOOKUP($B16,関西スプリントセレ!$B$5:$G$400,5,FALSE)*VLOOKUP(N16,大会ごとのスコア!$D$26:$E$26,2,FALSE),"")</f>
        <v>0</v>
      </c>
      <c r="Q16" s="9" t="str">
        <f>IFERROR(VLOOKUP($B16,関西インカレ!$B$5:$G$400,6,FALSE),"")</f>
        <v>ME</v>
      </c>
      <c r="R16" s="10">
        <f>IFERROR(VLOOKUP($B16,関西インカレ!$B$5:$G$400,2,FALSE),"")</f>
        <v>12</v>
      </c>
      <c r="S16" s="10">
        <f>IFERROR(VLOOKUP($B16,関西インカレ!$B$5:$G$400,5,FALSE)*VLOOKUP(Q16,大会ごとのスコア!$D$33:$E$36,2,FALSE),"")</f>
        <v>67.130399999999995</v>
      </c>
      <c r="T16" s="9" t="str">
        <f>IFERROR(VLOOKUP($B16,名椙大会2日目!$B$5:$G$338,6,FALSE),"")</f>
        <v>M21A</v>
      </c>
      <c r="U16" s="10">
        <f>IFERROR(VLOOKUP($B16,名椙大会2日目!$B$5:$G$338,2,FALSE),"")</f>
        <v>5</v>
      </c>
      <c r="V16" s="10">
        <f>IFERROR(VLOOKUP($B16,名椙大会2日目!$B$5:$G$338,5,FALSE)*VLOOKUP(T16,大会ごとのスコア!$D$28:$E$31,2,FALSE),"")</f>
        <v>59.683</v>
      </c>
      <c r="W16" s="9" t="str">
        <f>IFERROR(VLOOKUP($B16,インカレスプリント2018!$B$5:$G$400,6,FALSE),"")</f>
        <v>MUA1</v>
      </c>
      <c r="X16" s="10">
        <f>IFERROR(VLOOKUP($B16,インカレスプリント2018!$B$5:$G$400,2,FALSE),"")</f>
        <v>9</v>
      </c>
      <c r="Y16" s="10">
        <f>IFERROR(VLOOKUP($B16,インカレスプリント2018!$B$5:$G$400,5,FALSE)*VLOOKUP(W16,大会ごとのスコア!$D$33:$E$36,2,FALSE),"")</f>
        <v>59.518999999999998</v>
      </c>
      <c r="Z16" s="9" t="str">
        <f>IFERROR(VLOOKUP($B16,インカレロング2018!$B$5:$G$400,6,FALSE),"")</f>
        <v>ME</v>
      </c>
      <c r="AA16" s="10">
        <f>IFERROR(VLOOKUP($B16,インカレロング2018!$B$5:$G$400,2,FALSE),"")</f>
        <v>60</v>
      </c>
      <c r="AB16" s="10">
        <f ca="1">IFERROR(VLOOKUP($B16,インカレロング2018!$B$5:$G$400,5,FALSE)*VLOOKUP(Z16,大会ごとのスコア!$D$38:$E$42,2,FALSE),"")</f>
        <v>45.043199999999992</v>
      </c>
      <c r="AC16" s="9" t="str">
        <f>IFERROR(VLOOKUP($B16,クラブカップミドル!$B$4:$G$400,6,FALSE),"")</f>
        <v/>
      </c>
      <c r="AD16" s="10" t="str">
        <f>IFERROR(VLOOKUP($B16,クラブカップミドル!$B$4:$G$400,2,FALSE),"")</f>
        <v/>
      </c>
      <c r="AE16" s="10" t="str">
        <f>IFERROR(VLOOKUP($B16,クラブカップミドル!$B$4:$G$400,5,FALSE)*VLOOKUP(AC16,大会ごとのスコア!$D$44:$E$55,2,FALSE),"")</f>
        <v/>
      </c>
      <c r="AF16" s="9" t="str">
        <f>IFERROR(VLOOKUP($B16,全日本ミドル!$B$4:$G$400,6,FALSE),"")</f>
        <v/>
      </c>
      <c r="AG16" s="10" t="str">
        <f>IFERROR(VLOOKUP($B16,全日本ミドル!$B$4:$G$400,2,FALSE),"")</f>
        <v/>
      </c>
      <c r="AH16" s="10" t="str">
        <f>IFERROR(VLOOKUP($B16,全日本ミドル!$B$4:$G$400,5,FALSE)*VLOOKUP(AF16,大会ごとのスコア!$D$62:$E$69,2,FALSE),"")</f>
        <v/>
      </c>
      <c r="AI16" s="9" t="str">
        <f>IFERROR(VLOOKUP($B16,KOLC大会!$B$4:$G$400,6,FALSE),"")</f>
        <v/>
      </c>
      <c r="AJ16" s="10" t="str">
        <f>IFERROR(VLOOKUP($B16,KOLC大会!$B$4:$G$400,2,FALSE),"")</f>
        <v/>
      </c>
      <c r="AK16" s="10" t="str">
        <f>IFERROR(VLOOKUP($B16,KOLC大会!$B$4:$G$400,5,FALSE)*VLOOKUP(AI16,大会ごとのスコア!$D$44:$E$55,2,FALSE),"")</f>
        <v/>
      </c>
      <c r="AL16" s="9" t="str">
        <f>IFERROR(VLOOKUP($B16,早大OC大会!$B$4:$G$400,6,FALSE),"")</f>
        <v/>
      </c>
      <c r="AM16" s="10" t="str">
        <f>IFERROR(VLOOKUP($B16,早大OC大会!$B$4:$G$400,2,FALSE),"")</f>
        <v/>
      </c>
      <c r="AN16" s="10" t="str">
        <f>IFERROR(VLOOKUP($B16,早大OC大会!$B$4:$G$400,5,FALSE)*VLOOKUP(AL16,大会ごとのスコア!$D$44:$E$55,2,FALSE),"")</f>
        <v/>
      </c>
      <c r="AO16" s="9" t="str">
        <f>IFERROR(VLOOKUP($B16,京大京女大会!$B$4:$G$400,6,FALSE),"")</f>
        <v/>
      </c>
      <c r="AP16" s="10" t="str">
        <f>IFERROR(VLOOKUP($B16,京大京女大会!$B$4:$G$400,2,FALSE),"")</f>
        <v/>
      </c>
      <c r="AQ16" s="10" t="str">
        <f>IFERROR(VLOOKUP($B16,京大京女大会!$B$4:$G$400,5,FALSE)*VLOOKUP(AO16,大会ごとのスコア!$D$44:$E$55,2,FALSE),"")</f>
        <v/>
      </c>
      <c r="AR16" s="9" t="str">
        <f>IFERROR(VLOOKUP($B16,東海ミドルセレ!$B$4:$G$400,6,FALSE),"")</f>
        <v>MO</v>
      </c>
      <c r="AS16" s="10">
        <f>IFERROR(VLOOKUP($B16,東海ミドルセレ!$B$4:$G$400,2,FALSE),"")</f>
        <v>19</v>
      </c>
      <c r="AT16" s="10">
        <f>IFERROR(VLOOKUP($B16,東海ミドルセレ!$B$4:$G$400,5,FALSE)*VLOOKUP(AR16,大会ごとのスコア!$D$44:$E$60,2,FALSE),"")</f>
        <v>56.388999999999996</v>
      </c>
      <c r="AV16" s="9">
        <f t="array" aca="1" ref="AV16" ca="1">IFERROR(ROUNDUP(AVERAGE(LARGE(IF($A$3:$AU$3="スコア",$A16:$AU16,""),{1,2,3})),2),0)</f>
        <v>62.12</v>
      </c>
      <c r="AW16">
        <f t="array" aca="1" ref="AW16" ca="1">IFERROR(LARGE(IF($A$3:$AU$3="スコア",$A16:$AU16,""),1),"")</f>
        <v>67.130399999999995</v>
      </c>
      <c r="AX16" t="str">
        <f t="shared" ca="1" si="0"/>
        <v>関西IC</v>
      </c>
      <c r="AY16" t="str">
        <f t="shared" ca="1" si="1"/>
        <v>ME</v>
      </c>
    </row>
    <row r="17" spans="2:51" x14ac:dyDescent="0.15">
      <c r="B17" t="s">
        <v>464</v>
      </c>
      <c r="C17" t="s">
        <v>894</v>
      </c>
      <c r="D17" s="14">
        <v>2</v>
      </c>
      <c r="E17" s="9" t="str">
        <f>IFERROR(VLOOKUP($B17,根ノ上高原!$B$5:$G$338,6,FALSE),"")</f>
        <v>MA</v>
      </c>
      <c r="F17" s="10">
        <f>IFERROR(VLOOKUP($B17,根ノ上高原!$B$5:$G$338,2,FALSE),"")</f>
        <v>6</v>
      </c>
      <c r="G17" s="10">
        <f>IFERROR(VLOOKUP($B17,根ノ上高原!$B$5:$G$338,5,FALSE)*VLOOKUP(E17,大会ごとのスコア!$D$4:$E$5,2,FALSE),"")</f>
        <v>59.695999999999998</v>
      </c>
      <c r="H17" s="9" t="str">
        <f>IFERROR(VLOOKUP($B17,東大OLK大会!$B$5:$G$338,6,FALSE),"")</f>
        <v/>
      </c>
      <c r="I17" s="10" t="str">
        <f>IFERROR(VLOOKUP($B17,東大OLK大会!$B$5:$G$338,2,FALSE),"")</f>
        <v/>
      </c>
      <c r="J17" s="10" t="str">
        <f>IFERROR(VLOOKUP($B17,東大OLK大会!$B$5:$G$338,5,FALSE)*VLOOKUP(H17,大会ごとのスコア!$D$7:$E$11,2,FALSE),"")</f>
        <v/>
      </c>
      <c r="K17" s="9" t="str">
        <f>IFERROR(VLOOKUP($B17,全日本ロング!$B$5:$G$338,6,FALSE),"")</f>
        <v>Ms</v>
      </c>
      <c r="L17" s="10">
        <f>IFERROR(VLOOKUP($B17,全日本ロング!$B$5:$G$338,2,FALSE),"")</f>
        <v>13</v>
      </c>
      <c r="M17" s="10">
        <f>IFERROR(VLOOKUP($B17,全日本ロング!$B$5:$G$338,5,FALSE)*VLOOKUP(K17,大会ごとのスコア!$D$12:$E$17,2,FALSE),"")</f>
        <v>55.244999999999997</v>
      </c>
      <c r="N17" s="9" t="str">
        <f>IFERROR(VLOOKUP($B17,関西スプリントセレ!$B$5:$G$400,6,FALSE),"")</f>
        <v/>
      </c>
      <c r="O17" s="10" t="str">
        <f>IFERROR(VLOOKUP($B17,関西スプリントセレ!$B$5:$G$400,2,FALSE),"")</f>
        <v/>
      </c>
      <c r="P17" s="10" t="str">
        <f>IFERROR(VLOOKUP($B17,関西スプリントセレ!$B$5:$G$400,5,FALSE)*VLOOKUP(N17,大会ごとのスコア!$D$26:$E$26,2,FALSE),"")</f>
        <v/>
      </c>
      <c r="Q17" s="9" t="str">
        <f>IFERROR(VLOOKUP($B17,関西インカレ!$B$5:$G$400,6,FALSE),"")</f>
        <v>ME</v>
      </c>
      <c r="R17" s="10">
        <f>IFERROR(VLOOKUP($B17,関西インカレ!$B$5:$G$400,2,FALSE),"")</f>
        <v>13</v>
      </c>
      <c r="S17" s="10">
        <f>IFERROR(VLOOKUP($B17,関西インカレ!$B$5:$G$400,5,FALSE)*VLOOKUP(Q17,大会ごとのスコア!$D$33:$E$36,2,FALSE),"")</f>
        <v>66.992399999999989</v>
      </c>
      <c r="T17" s="9" t="str">
        <f>IFERROR(VLOOKUP($B17,名椙大会2日目!$B$5:$G$338,6,FALSE),"")</f>
        <v>M21A</v>
      </c>
      <c r="U17" s="10">
        <f>IFERROR(VLOOKUP($B17,名椙大会2日目!$B$5:$G$338,2,FALSE),"")</f>
        <v>23</v>
      </c>
      <c r="V17" s="10">
        <f>IFERROR(VLOOKUP($B17,名椙大会2日目!$B$5:$G$338,5,FALSE)*VLOOKUP(T17,大会ごとのスコア!$D$28:$E$31,2,FALSE),"")</f>
        <v>55.785999999999994</v>
      </c>
      <c r="W17" s="9" t="str">
        <f>IFERROR(VLOOKUP($B17,インカレスプリント2018!$B$5:$G$400,6,FALSE),"")</f>
        <v>MUA3</v>
      </c>
      <c r="X17" s="10">
        <f>IFERROR(VLOOKUP($B17,インカレスプリント2018!$B$5:$G$400,2,FALSE),"")</f>
        <v>27</v>
      </c>
      <c r="Y17" s="10">
        <f>IFERROR(VLOOKUP($B17,インカレスプリント2018!$B$5:$G$400,5,FALSE)*VLOOKUP(W17,大会ごとのスコア!$D$33:$E$36,2,FALSE),"")</f>
        <v>56.515000000000001</v>
      </c>
      <c r="Z17" s="9" t="str">
        <f>IFERROR(VLOOKUP($B17,インカレロング2018!$B$5:$G$400,6,FALSE),"")</f>
        <v>MUL3</v>
      </c>
      <c r="AA17" s="10">
        <f>IFERROR(VLOOKUP($B17,インカレロング2018!$B$5:$G$400,2,FALSE),"")</f>
        <v>11</v>
      </c>
      <c r="AB17" s="10">
        <f ca="1">IFERROR(VLOOKUP($B17,インカレロング2018!$B$5:$G$400,5,FALSE)*VLOOKUP(Z17,大会ごとのスコア!$D$38:$E$42,2,FALSE),"")</f>
        <v>59.524000000000001</v>
      </c>
      <c r="AC17" s="9" t="str">
        <f>IFERROR(VLOOKUP($B17,クラブカップミドル!$B$4:$G$400,6,FALSE),"")</f>
        <v>MA-2</v>
      </c>
      <c r="AD17" s="10">
        <f>IFERROR(VLOOKUP($B17,クラブカップミドル!$B$4:$G$400,2,FALSE),"")</f>
        <v>28</v>
      </c>
      <c r="AE17" s="10">
        <f>IFERROR(VLOOKUP($B17,クラブカップミドル!$B$4:$G$400,5,FALSE)*VLOOKUP(AC17,大会ごとのスコア!$D$44:$E$55,2,FALSE),"")</f>
        <v>54.726999999999997</v>
      </c>
      <c r="AF17" s="9" t="str">
        <f>IFERROR(VLOOKUP($B17,全日本ミドル!$B$4:$G$400,6,FALSE),"")</f>
        <v>M21A2</v>
      </c>
      <c r="AG17" s="10">
        <f>IFERROR(VLOOKUP($B17,全日本ミドル!$B$4:$G$400,2,FALSE),"")</f>
        <v>29</v>
      </c>
      <c r="AH17" s="10">
        <f>IFERROR(VLOOKUP($B17,全日本ミドル!$B$4:$G$400,5,FALSE)*VLOOKUP(AF17,大会ごとのスコア!$D$62:$E$69,2,FALSE),"")</f>
        <v>54.939</v>
      </c>
      <c r="AI17" s="9" t="str">
        <f>IFERROR(VLOOKUP($B17,KOLC大会!$B$4:$G$400,6,FALSE),"")</f>
        <v/>
      </c>
      <c r="AJ17" s="10" t="str">
        <f>IFERROR(VLOOKUP($B17,KOLC大会!$B$4:$G$400,2,FALSE),"")</f>
        <v/>
      </c>
      <c r="AK17" s="10" t="str">
        <f>IFERROR(VLOOKUP($B17,KOLC大会!$B$4:$G$400,5,FALSE)*VLOOKUP(AI17,大会ごとのスコア!$D$44:$E$55,2,FALSE),"")</f>
        <v/>
      </c>
      <c r="AL17" s="9" t="str">
        <f>IFERROR(VLOOKUP($B17,早大OC大会!$B$4:$G$400,6,FALSE),"")</f>
        <v/>
      </c>
      <c r="AM17" s="10" t="str">
        <f>IFERROR(VLOOKUP($B17,早大OC大会!$B$4:$G$400,2,FALSE),"")</f>
        <v/>
      </c>
      <c r="AN17" s="10" t="str">
        <f>IFERROR(VLOOKUP($B17,早大OC大会!$B$4:$G$400,5,FALSE)*VLOOKUP(AL17,大会ごとのスコア!$D$44:$E$55,2,FALSE),"")</f>
        <v/>
      </c>
      <c r="AO17" s="9" t="str">
        <f>IFERROR(VLOOKUP($B17,京大京女大会!$B$4:$G$400,6,FALSE),"")</f>
        <v/>
      </c>
      <c r="AP17" s="10" t="str">
        <f>IFERROR(VLOOKUP($B17,京大京女大会!$B$4:$G$400,2,FALSE),"")</f>
        <v/>
      </c>
      <c r="AQ17" s="10" t="str">
        <f>IFERROR(VLOOKUP($B17,京大京女大会!$B$4:$G$400,5,FALSE)*VLOOKUP(AO17,大会ごとのスコア!$D$44:$E$55,2,FALSE),"")</f>
        <v/>
      </c>
      <c r="AR17" s="9" t="str">
        <f>IFERROR(VLOOKUP($B17,東海ミドルセレ!$B$4:$G$400,6,FALSE),"")</f>
        <v/>
      </c>
      <c r="AS17" s="10" t="str">
        <f>IFERROR(VLOOKUP($B17,東海ミドルセレ!$B$4:$G$400,2,FALSE),"")</f>
        <v/>
      </c>
      <c r="AT17" s="10" t="str">
        <f>IFERROR(VLOOKUP($B17,東海ミドルセレ!$B$4:$G$400,5,FALSE)*VLOOKUP(AR17,大会ごとのスコア!$D$44:$E$60,2,FALSE),"")</f>
        <v/>
      </c>
      <c r="AV17" s="9">
        <f t="array" aca="1" ref="AV17" ca="1">IFERROR(ROUNDUP(AVERAGE(LARGE(IF($A$3:$AU$3="スコア",$A17:$AU17,""),{1,2,3})),2),0)</f>
        <v>62.08</v>
      </c>
      <c r="AW17">
        <f t="array" aca="1" ref="AW17" ca="1">IFERROR(LARGE(IF($A$3:$AU$3="スコア",$A17:$AU17,""),1),"")</f>
        <v>66.992399999999989</v>
      </c>
      <c r="AX17" t="str">
        <f t="shared" ca="1" si="0"/>
        <v>関西IC</v>
      </c>
      <c r="AY17" t="str">
        <f t="shared" ca="1" si="1"/>
        <v>ME</v>
      </c>
    </row>
    <row r="18" spans="2:51" x14ac:dyDescent="0.15">
      <c r="B18" t="s">
        <v>623</v>
      </c>
      <c r="C18" t="s">
        <v>894</v>
      </c>
      <c r="D18" s="14">
        <v>2</v>
      </c>
      <c r="E18" s="9" t="str">
        <f>IFERROR(VLOOKUP($B18,根ノ上高原!$B$5:$G$338,6,FALSE),"")</f>
        <v/>
      </c>
      <c r="F18" s="10" t="str">
        <f>IFERROR(VLOOKUP($B18,根ノ上高原!$B$5:$G$338,2,FALSE),"")</f>
        <v/>
      </c>
      <c r="G18" s="10" t="str">
        <f>IFERROR(VLOOKUP($B18,根ノ上高原!$B$5:$G$338,5,FALSE)*VLOOKUP(E18,大会ごとのスコア!$D$4:$E$5,2,FALSE),"")</f>
        <v/>
      </c>
      <c r="H18" s="9" t="str">
        <f>IFERROR(VLOOKUP($B18,東大OLK大会!$B$5:$G$338,6,FALSE),"")</f>
        <v>M20A</v>
      </c>
      <c r="I18" s="10">
        <f>IFERROR(VLOOKUP($B18,東大OLK大会!$B$5:$G$338,2,FALSE),"")</f>
        <v>7</v>
      </c>
      <c r="J18" s="10">
        <f>IFERROR(VLOOKUP($B18,東大OLK大会!$B$5:$G$338,5,FALSE)*VLOOKUP(H18,大会ごとのスコア!$D$7:$E$11,2,FALSE),"")</f>
        <v>47.972000000000001</v>
      </c>
      <c r="K18" s="9" t="str">
        <f>IFERROR(VLOOKUP($B18,全日本ロング!$B$5:$G$338,6,FALSE),"")</f>
        <v>Ms</v>
      </c>
      <c r="L18" s="10">
        <f>IFERROR(VLOOKUP($B18,全日本ロング!$B$5:$G$338,2,FALSE),"")</f>
        <v>20</v>
      </c>
      <c r="M18" s="10">
        <f>IFERROR(VLOOKUP($B18,全日本ロング!$B$5:$G$338,5,FALSE)*VLOOKUP(K18,大会ごとのスコア!$D$12:$E$17,2,FALSE),"")</f>
        <v>48.917999999999999</v>
      </c>
      <c r="N18" s="9" t="str">
        <f>IFERROR(VLOOKUP($B18,関西スプリントセレ!$B$5:$G$400,6,FALSE),"")</f>
        <v>MA</v>
      </c>
      <c r="O18" s="10">
        <f>IFERROR(VLOOKUP($B18,関西スプリントセレ!$B$5:$G$400,2,FALSE),"")</f>
        <v>21</v>
      </c>
      <c r="P18" s="10">
        <f>IFERROR(VLOOKUP($B18,関西スプリントセレ!$B$5:$G$400,5,FALSE)*VLOOKUP(N18,大会ごとのスコア!$D$26:$E$26,2,FALSE),"")</f>
        <v>55.306999999999995</v>
      </c>
      <c r="Q18" s="9" t="str">
        <f>IFERROR(VLOOKUP($B18,関西インカレ!$B$5:$G$400,6,FALSE),"")</f>
        <v>ME</v>
      </c>
      <c r="R18" s="10">
        <f>IFERROR(VLOOKUP($B18,関西インカレ!$B$5:$G$400,2,FALSE),"")</f>
        <v>19</v>
      </c>
      <c r="S18" s="10">
        <f>IFERROR(VLOOKUP($B18,関西インカレ!$B$5:$G$400,5,FALSE)*VLOOKUP(Q18,大会ごとのスコア!$D$33:$E$36,2,FALSE),"")</f>
        <v>63.63839999999999</v>
      </c>
      <c r="T18" s="9" t="str">
        <f>IFERROR(VLOOKUP($B18,名椙大会2日目!$B$5:$G$338,6,FALSE),"")</f>
        <v/>
      </c>
      <c r="U18" s="10" t="str">
        <f>IFERROR(VLOOKUP($B18,名椙大会2日目!$B$5:$G$338,2,FALSE),"")</f>
        <v/>
      </c>
      <c r="V18" s="10" t="str">
        <f>IFERROR(VLOOKUP($B18,名椙大会2日目!$B$5:$G$338,5,FALSE)*VLOOKUP(T18,大会ごとのスコア!$D$28:$E$31,2,FALSE),"")</f>
        <v/>
      </c>
      <c r="W18" s="9" t="str">
        <f>IFERROR(VLOOKUP($B18,インカレスプリント2018!$B$5:$G$400,6,FALSE),"")</f>
        <v>MUA3</v>
      </c>
      <c r="X18" s="10">
        <f>IFERROR(VLOOKUP($B18,インカレスプリント2018!$B$5:$G$400,2,FALSE),"")</f>
        <v>13</v>
      </c>
      <c r="Y18" s="10">
        <f>IFERROR(VLOOKUP($B18,インカレスプリント2018!$B$5:$G$400,5,FALSE)*VLOOKUP(W18,大会ごとのスコア!$D$33:$E$36,2,FALSE),"")</f>
        <v>60.247999999999998</v>
      </c>
      <c r="Z18" s="9" t="str">
        <f>IFERROR(VLOOKUP($B18,インカレロング2018!$B$5:$G$400,6,FALSE),"")</f>
        <v>MUL2</v>
      </c>
      <c r="AA18" s="10">
        <f>IFERROR(VLOOKUP($B18,インカレロング2018!$B$5:$G$400,2,FALSE),"")</f>
        <v>10</v>
      </c>
      <c r="AB18" s="10">
        <f ca="1">IFERROR(VLOOKUP($B18,インカレロング2018!$B$5:$G$400,5,FALSE)*VLOOKUP(Z18,大会ごとのスコア!$D$38:$E$42,2,FALSE),"")</f>
        <v>60.143000000000001</v>
      </c>
      <c r="AC18" s="9" t="str">
        <f>IFERROR(VLOOKUP($B18,クラブカップミドル!$B$4:$G$400,6,FALSE),"")</f>
        <v/>
      </c>
      <c r="AD18" s="10" t="str">
        <f>IFERROR(VLOOKUP($B18,クラブカップミドル!$B$4:$G$400,2,FALSE),"")</f>
        <v/>
      </c>
      <c r="AE18" s="10" t="str">
        <f>IFERROR(VLOOKUP($B18,クラブカップミドル!$B$4:$G$400,5,FALSE)*VLOOKUP(AC18,大会ごとのスコア!$D$44:$E$55,2,FALSE),"")</f>
        <v/>
      </c>
      <c r="AF18" s="9" t="str">
        <f>IFERROR(VLOOKUP($B18,全日本ミドル!$B$4:$G$400,6,FALSE),"")</f>
        <v/>
      </c>
      <c r="AG18" s="10" t="str">
        <f>IFERROR(VLOOKUP($B18,全日本ミドル!$B$4:$G$400,2,FALSE),"")</f>
        <v/>
      </c>
      <c r="AH18" s="10" t="str">
        <f>IFERROR(VLOOKUP($B18,全日本ミドル!$B$4:$G$400,5,FALSE)*VLOOKUP(AF18,大会ごとのスコア!$D$62:$E$69,2,FALSE),"")</f>
        <v/>
      </c>
      <c r="AI18" s="9" t="str">
        <f>IFERROR(VLOOKUP($B18,KOLC大会!$B$4:$G$400,6,FALSE),"")</f>
        <v/>
      </c>
      <c r="AJ18" s="10" t="str">
        <f>IFERROR(VLOOKUP($B18,KOLC大会!$B$4:$G$400,2,FALSE),"")</f>
        <v/>
      </c>
      <c r="AK18" s="10" t="str">
        <f>IFERROR(VLOOKUP($B18,KOLC大会!$B$4:$G$400,5,FALSE)*VLOOKUP(AI18,大会ごとのスコア!$D$44:$E$55,2,FALSE),"")</f>
        <v/>
      </c>
      <c r="AL18" s="9" t="str">
        <f>IFERROR(VLOOKUP($B18,早大OC大会!$B$4:$G$400,6,FALSE),"")</f>
        <v/>
      </c>
      <c r="AM18" s="10" t="str">
        <f>IFERROR(VLOOKUP($B18,早大OC大会!$B$4:$G$400,2,FALSE),"")</f>
        <v/>
      </c>
      <c r="AN18" s="10" t="str">
        <f>IFERROR(VLOOKUP($B18,早大OC大会!$B$4:$G$400,5,FALSE)*VLOOKUP(AL18,大会ごとのスコア!$D$44:$E$55,2,FALSE),"")</f>
        <v/>
      </c>
      <c r="AO18" s="9" t="str">
        <f>IFERROR(VLOOKUP($B18,京大京女大会!$B$4:$G$400,6,FALSE),"")</f>
        <v/>
      </c>
      <c r="AP18" s="10" t="str">
        <f>IFERROR(VLOOKUP($B18,京大京女大会!$B$4:$G$400,2,FALSE),"")</f>
        <v/>
      </c>
      <c r="AQ18" s="10" t="str">
        <f>IFERROR(VLOOKUP($B18,京大京女大会!$B$4:$G$400,5,FALSE)*VLOOKUP(AO18,大会ごとのスコア!$D$44:$E$55,2,FALSE),"")</f>
        <v/>
      </c>
      <c r="AR18" s="9" t="str">
        <f>IFERROR(VLOOKUP($B18,東海ミドルセレ!$B$4:$G$400,6,FALSE),"")</f>
        <v/>
      </c>
      <c r="AS18" s="10" t="str">
        <f>IFERROR(VLOOKUP($B18,東海ミドルセレ!$B$4:$G$400,2,FALSE),"")</f>
        <v/>
      </c>
      <c r="AT18" s="10" t="str">
        <f>IFERROR(VLOOKUP($B18,東海ミドルセレ!$B$4:$G$400,5,FALSE)*VLOOKUP(AR18,大会ごとのスコア!$D$44:$E$60,2,FALSE),"")</f>
        <v/>
      </c>
      <c r="AV18" s="9">
        <f t="array" aca="1" ref="AV18" ca="1">IFERROR(ROUNDUP(AVERAGE(LARGE(IF($A$3:$AU$3="スコア",$A18:$AU18,""),{1,2,3})),2),0)</f>
        <v>61.35</v>
      </c>
      <c r="AW18">
        <f t="array" aca="1" ref="AW18" ca="1">IFERROR(LARGE(IF($A$3:$AU$3="スコア",$A18:$AU18,""),1),"")</f>
        <v>63.63839999999999</v>
      </c>
      <c r="AX18" t="str">
        <f t="shared" ca="1" si="0"/>
        <v>関西IC</v>
      </c>
      <c r="AY18" t="str">
        <f t="shared" ca="1" si="1"/>
        <v>ME</v>
      </c>
    </row>
    <row r="19" spans="2:51" x14ac:dyDescent="0.15">
      <c r="B19" t="s">
        <v>466</v>
      </c>
      <c r="C19" t="s">
        <v>896</v>
      </c>
      <c r="D19" s="14">
        <v>2</v>
      </c>
      <c r="E19" s="9" t="str">
        <f>IFERROR(VLOOKUP($B19,根ノ上高原!$B$5:$G$338,6,FALSE),"")</f>
        <v>MA</v>
      </c>
      <c r="F19" s="10">
        <f>IFERROR(VLOOKUP($B19,根ノ上高原!$B$5:$G$338,2,FALSE),"")</f>
        <v>10</v>
      </c>
      <c r="G19" s="10">
        <f>IFERROR(VLOOKUP($B19,根ノ上高原!$B$5:$G$338,5,FALSE)*VLOOKUP(E19,大会ごとのスコア!$D$4:$E$5,2,FALSE),"")</f>
        <v>58.336999999999996</v>
      </c>
      <c r="H19" s="9" t="str">
        <f>IFERROR(VLOOKUP($B19,東大OLK大会!$B$5:$G$338,6,FALSE),"")</f>
        <v>M21A1</v>
      </c>
      <c r="I19" s="10">
        <f>IFERROR(VLOOKUP($B19,東大OLK大会!$B$5:$G$338,2,FALSE),"")</f>
        <v>17</v>
      </c>
      <c r="J19" s="10">
        <f>IFERROR(VLOOKUP($B19,東大OLK大会!$B$5:$G$338,5,FALSE)*VLOOKUP(H19,大会ごとのスコア!$D$7:$E$11,2,FALSE),"")</f>
        <v>56.269999999999996</v>
      </c>
      <c r="K19" s="9" t="str">
        <f>IFERROR(VLOOKUP($B19,全日本ロング!$B$5:$G$338,6,FALSE),"")</f>
        <v>Ms</v>
      </c>
      <c r="L19" s="10">
        <f>IFERROR(VLOOKUP($B19,全日本ロング!$B$5:$G$338,2,FALSE),"")</f>
        <v>18</v>
      </c>
      <c r="M19" s="10">
        <f>IFERROR(VLOOKUP($B19,全日本ロング!$B$5:$G$338,5,FALSE)*VLOOKUP(K19,大会ごとのスコア!$D$12:$E$17,2,FALSE),"")</f>
        <v>50.217999999999996</v>
      </c>
      <c r="N19" s="9" t="str">
        <f>IFERROR(VLOOKUP($B19,関西スプリントセレ!$B$5:$G$400,6,FALSE),"")</f>
        <v>MA</v>
      </c>
      <c r="O19" s="10">
        <f>IFERROR(VLOOKUP($B19,関西スプリントセレ!$B$5:$G$400,2,FALSE),"")</f>
        <v>11</v>
      </c>
      <c r="P19" s="10">
        <f>IFERROR(VLOOKUP($B19,関西スプリントセレ!$B$5:$G$400,5,FALSE)*VLOOKUP(N19,大会ごとのスコア!$D$26:$E$26,2,FALSE),"")</f>
        <v>58.733999999999995</v>
      </c>
      <c r="Q19" s="9" t="str">
        <f>IFERROR(VLOOKUP($B19,関西インカレ!$B$5:$G$400,6,FALSE),"")</f>
        <v>ME</v>
      </c>
      <c r="R19" s="10">
        <f>IFERROR(VLOOKUP($B19,関西インカレ!$B$5:$G$400,2,FALSE),"")</f>
        <v>25</v>
      </c>
      <c r="S19" s="10">
        <f>IFERROR(VLOOKUP($B19,関西インカレ!$B$5:$G$400,5,FALSE)*VLOOKUP(Q19,大会ごとのスコア!$D$33:$E$36,2,FALSE),"")</f>
        <v>62.177999999999997</v>
      </c>
      <c r="T19" s="9" t="str">
        <f>IFERROR(VLOOKUP($B19,名椙大会2日目!$B$5:$G$338,6,FALSE),"")</f>
        <v>M21A</v>
      </c>
      <c r="U19" s="10">
        <f>IFERROR(VLOOKUP($B19,名椙大会2日目!$B$5:$G$338,2,FALSE),"")</f>
        <v>32</v>
      </c>
      <c r="V19" s="10">
        <f>IFERROR(VLOOKUP($B19,名椙大会2日目!$B$5:$G$338,5,FALSE)*VLOOKUP(T19,大会ごとのスコア!$D$28:$E$31,2,FALSE),"")</f>
        <v>53.214999999999996</v>
      </c>
      <c r="W19" s="9" t="str">
        <f>IFERROR(VLOOKUP($B19,インカレスプリント2018!$B$5:$G$400,6,FALSE),"")</f>
        <v>MUA1</v>
      </c>
      <c r="X19" s="10">
        <f>IFERROR(VLOOKUP($B19,インカレスプリント2018!$B$5:$G$400,2,FALSE),"")</f>
        <v>4</v>
      </c>
      <c r="Y19" s="10">
        <f>IFERROR(VLOOKUP($B19,インカレスプリント2018!$B$5:$G$400,5,FALSE)*VLOOKUP(W19,大会ごとのスコア!$D$33:$E$36,2,FALSE),"")</f>
        <v>61.455999999999996</v>
      </c>
      <c r="Z19" s="9" t="str">
        <f>IFERROR(VLOOKUP($B19,インカレロング2018!$B$5:$G$400,6,FALSE),"")</f>
        <v>MUL3</v>
      </c>
      <c r="AA19" s="10">
        <f>IFERROR(VLOOKUP($B19,インカレロング2018!$B$5:$G$400,2,FALSE),"")</f>
        <v>24</v>
      </c>
      <c r="AB19" s="10">
        <f ca="1">IFERROR(VLOOKUP($B19,インカレロング2018!$B$5:$G$400,5,FALSE)*VLOOKUP(Z19,大会ごとのスコア!$D$38:$E$42,2,FALSE),"")</f>
        <v>56.071999999999996</v>
      </c>
      <c r="AC19" s="9" t="str">
        <f>IFERROR(VLOOKUP($B19,クラブカップミドル!$B$4:$G$400,6,FALSE),"")</f>
        <v/>
      </c>
      <c r="AD19" s="10" t="str">
        <f>IFERROR(VLOOKUP($B19,クラブカップミドル!$B$4:$G$400,2,FALSE),"")</f>
        <v/>
      </c>
      <c r="AE19" s="10" t="str">
        <f>IFERROR(VLOOKUP($B19,クラブカップミドル!$B$4:$G$400,5,FALSE)*VLOOKUP(AC19,大会ごとのスコア!$D$44:$E$55,2,FALSE),"")</f>
        <v/>
      </c>
      <c r="AF19" s="9" t="str">
        <f>IFERROR(VLOOKUP($B19,全日本ミドル!$B$4:$G$400,6,FALSE),"")</f>
        <v>M20E</v>
      </c>
      <c r="AG19" s="10">
        <f>IFERROR(VLOOKUP($B19,全日本ミドル!$B$4:$G$400,2,FALSE),"")</f>
        <v>6</v>
      </c>
      <c r="AH19" s="10">
        <f>IFERROR(VLOOKUP($B19,全日本ミドル!$B$4:$G$400,5,FALSE)*VLOOKUP(AF19,大会ごとのスコア!$D$62:$E$69,2,FALSE),"")</f>
        <v>51.882300000000001</v>
      </c>
      <c r="AI19" s="9" t="str">
        <f>IFERROR(VLOOKUP($B19,KOLC大会!$B$4:$G$400,6,FALSE),"")</f>
        <v>M21A1</v>
      </c>
      <c r="AJ19" s="10">
        <f>IFERROR(VLOOKUP($B19,KOLC大会!$B$4:$G$400,2,FALSE),"")</f>
        <v>15</v>
      </c>
      <c r="AK19" s="10">
        <f>IFERROR(VLOOKUP($B19,KOLC大会!$B$4:$G$400,5,FALSE)*VLOOKUP(AI19,大会ごとのスコア!$D$44:$E$55,2,FALSE),"")</f>
        <v>57.451000000000001</v>
      </c>
      <c r="AL19" s="9" t="str">
        <f>IFERROR(VLOOKUP($B19,早大OC大会!$B$4:$G$400,6,FALSE),"")</f>
        <v>M21A1</v>
      </c>
      <c r="AM19" s="10">
        <f>IFERROR(VLOOKUP($B19,早大OC大会!$B$4:$G$400,2,FALSE),"")</f>
        <v>30</v>
      </c>
      <c r="AN19" s="10">
        <f>IFERROR(VLOOKUP($B19,早大OC大会!$B$4:$G$400,5,FALSE)*VLOOKUP(AL19,大会ごとのスコア!$D$44:$E$55,2,FALSE),"")</f>
        <v>53.47</v>
      </c>
      <c r="AO19" s="9" t="str">
        <f>IFERROR(VLOOKUP($B19,京大京女大会!$B$4:$G$400,6,FALSE),"")</f>
        <v>M21A</v>
      </c>
      <c r="AP19" s="10">
        <f>IFERROR(VLOOKUP($B19,京大京女大会!$B$4:$G$400,2,FALSE),"")</f>
        <v>34</v>
      </c>
      <c r="AQ19" s="10">
        <f>IFERROR(VLOOKUP($B19,京大京女大会!$B$4:$G$400,5,FALSE)*VLOOKUP(AO19,大会ごとのスコア!$D$44:$E$55,2,FALSE),"")</f>
        <v>51.802</v>
      </c>
      <c r="AR19" s="9" t="str">
        <f>IFERROR(VLOOKUP($B19,東海ミドルセレ!$B$4:$G$400,6,FALSE),"")</f>
        <v/>
      </c>
      <c r="AS19" s="10" t="str">
        <f>IFERROR(VLOOKUP($B19,東海ミドルセレ!$B$4:$G$400,2,FALSE),"")</f>
        <v/>
      </c>
      <c r="AT19" s="10" t="str">
        <f>IFERROR(VLOOKUP($B19,東海ミドルセレ!$B$4:$G$400,5,FALSE)*VLOOKUP(AR19,大会ごとのスコア!$D$44:$E$60,2,FALSE),"")</f>
        <v/>
      </c>
      <c r="AV19" s="9">
        <f t="array" aca="1" ref="AV19" ca="1">IFERROR(ROUNDUP(AVERAGE(LARGE(IF($A$3:$AU$3="スコア",$A19:$AU19,""),{1,2,3})),2),0)</f>
        <v>60.79</v>
      </c>
      <c r="AW19">
        <f t="array" aca="1" ref="AW19" ca="1">IFERROR(LARGE(IF($A$3:$AU$3="スコア",$A19:$AU19,""),1),"")</f>
        <v>62.177999999999997</v>
      </c>
      <c r="AX19" t="str">
        <f t="shared" ca="1" si="0"/>
        <v>関西IC</v>
      </c>
      <c r="AY19" t="str">
        <f t="shared" ca="1" si="1"/>
        <v>ME</v>
      </c>
    </row>
    <row r="20" spans="2:51" x14ac:dyDescent="0.15">
      <c r="B20" t="s">
        <v>202</v>
      </c>
      <c r="C20" t="s">
        <v>894</v>
      </c>
      <c r="D20" s="14">
        <v>3</v>
      </c>
      <c r="E20" s="9" t="str">
        <f>IFERROR(VLOOKUP($B20,根ノ上高原!$B$5:$G$338,6,FALSE),"")</f>
        <v>MA</v>
      </c>
      <c r="F20" s="10">
        <f>IFERROR(VLOOKUP($B20,根ノ上高原!$B$5:$G$338,2,FALSE),"")</f>
        <v>11</v>
      </c>
      <c r="G20" s="10">
        <f>IFERROR(VLOOKUP($B20,根ノ上高原!$B$5:$G$338,5,FALSE)*VLOOKUP(E20,大会ごとのスコア!$D$4:$E$5,2,FALSE),"")</f>
        <v>57.397999999999996</v>
      </c>
      <c r="H20" s="9" t="str">
        <f>IFERROR(VLOOKUP($B20,東大OLK大会!$B$5:$G$338,6,FALSE),"")</f>
        <v>M21A2</v>
      </c>
      <c r="I20" s="10">
        <f>IFERROR(VLOOKUP($B20,東大OLK大会!$B$5:$G$338,2,FALSE),"")</f>
        <v>12</v>
      </c>
      <c r="J20" s="10">
        <f>IFERROR(VLOOKUP($B20,東大OLK大会!$B$5:$G$338,5,FALSE)*VLOOKUP(H20,大会ごとのスコア!$D$7:$E$11,2,FALSE),"")</f>
        <v>59.163999999999994</v>
      </c>
      <c r="K20" s="9" t="str">
        <f>IFERROR(VLOOKUP($B20,全日本ロング!$B$5:$G$338,6,FALSE),"")</f>
        <v>Ms</v>
      </c>
      <c r="L20" s="10">
        <f>IFERROR(VLOOKUP($B20,全日本ロング!$B$5:$G$338,2,FALSE),"")</f>
        <v>10</v>
      </c>
      <c r="M20" s="10">
        <f>IFERROR(VLOOKUP($B20,全日本ロング!$B$5:$G$338,5,FALSE)*VLOOKUP(K20,大会ごとのスコア!$D$12:$E$17,2,FALSE),"")</f>
        <v>58.488999999999997</v>
      </c>
      <c r="N20" s="9" t="str">
        <f>IFERROR(VLOOKUP($B20,関西スプリントセレ!$B$5:$G$400,6,FALSE),"")</f>
        <v>MA</v>
      </c>
      <c r="O20" s="10">
        <f>IFERROR(VLOOKUP($B20,関西スプリントセレ!$B$5:$G$400,2,FALSE),"")</f>
        <v>31</v>
      </c>
      <c r="P20" s="10">
        <f>IFERROR(VLOOKUP($B20,関西スプリントセレ!$B$5:$G$400,5,FALSE)*VLOOKUP(N20,大会ごとのスコア!$D$26:$E$26,2,FALSE),"")</f>
        <v>51.921999999999997</v>
      </c>
      <c r="Q20" s="9" t="str">
        <f>IFERROR(VLOOKUP($B20,関西インカレ!$B$5:$G$400,6,FALSE),"")</f>
        <v>ME</v>
      </c>
      <c r="R20" s="10">
        <f>IFERROR(VLOOKUP($B20,関西インカレ!$B$5:$G$400,2,FALSE),"")</f>
        <v>27</v>
      </c>
      <c r="S20" s="10">
        <f>IFERROR(VLOOKUP($B20,関西インカレ!$B$5:$G$400,5,FALSE)*VLOOKUP(Q20,大会ごとのスコア!$D$33:$E$36,2,FALSE),"")</f>
        <v>58.802399999999992</v>
      </c>
      <c r="T20" s="9" t="str">
        <f>IFERROR(VLOOKUP($B20,名椙大会2日目!$B$5:$G$338,6,FALSE),"")</f>
        <v>ME</v>
      </c>
      <c r="U20" s="10">
        <f>IFERROR(VLOOKUP($B20,名椙大会2日目!$B$5:$G$338,2,FALSE),"")</f>
        <v>41</v>
      </c>
      <c r="V20" s="10">
        <f>IFERROR(VLOOKUP($B20,名椙大会2日目!$B$5:$G$338,5,FALSE)*VLOOKUP(T20,大会ごとのスコア!$D$28:$E$31,2,FALSE),"")</f>
        <v>44.371199999999995</v>
      </c>
      <c r="W20" s="9" t="str">
        <f>IFERROR(VLOOKUP($B20,インカレスプリント2018!$B$5:$G$400,6,FALSE),"")</f>
        <v>MUA2</v>
      </c>
      <c r="X20" s="10">
        <f>IFERROR(VLOOKUP($B20,インカレスプリント2018!$B$5:$G$400,2,FALSE),"")</f>
        <v>10</v>
      </c>
      <c r="Y20" s="10">
        <f>IFERROR(VLOOKUP($B20,インカレスプリント2018!$B$5:$G$400,5,FALSE)*VLOOKUP(W20,大会ごとのスコア!$D$33:$E$36,2,FALSE),"")</f>
        <v>60.253</v>
      </c>
      <c r="Z20" s="9" t="str">
        <f>IFERROR(VLOOKUP($B20,インカレロング2018!$B$5:$G$400,6,FALSE),"")</f>
        <v>ME</v>
      </c>
      <c r="AA20" s="10">
        <f>IFERROR(VLOOKUP($B20,インカレロング2018!$B$5:$G$400,2,FALSE),"")</f>
        <v>33</v>
      </c>
      <c r="AB20" s="10">
        <f ca="1">IFERROR(VLOOKUP($B20,インカレロング2018!$B$5:$G$400,5,FALSE)*VLOOKUP(Z20,大会ごとのスコア!$D$38:$E$42,2,FALSE),"")</f>
        <v>62.652000000000001</v>
      </c>
      <c r="AC20" s="9" t="str">
        <f>IFERROR(VLOOKUP($B20,クラブカップミドル!$B$4:$G$400,6,FALSE),"")</f>
        <v/>
      </c>
      <c r="AD20" s="10" t="str">
        <f>IFERROR(VLOOKUP($B20,クラブカップミドル!$B$4:$G$400,2,FALSE),"")</f>
        <v/>
      </c>
      <c r="AE20" s="10" t="str">
        <f>IFERROR(VLOOKUP($B20,クラブカップミドル!$B$4:$G$400,5,FALSE)*VLOOKUP(AC20,大会ごとのスコア!$D$44:$E$55,2,FALSE),"")</f>
        <v/>
      </c>
      <c r="AF20" s="9" t="str">
        <f>IFERROR(VLOOKUP($B20,全日本ミドル!$B$4:$G$400,6,FALSE),"")</f>
        <v>M21A1</v>
      </c>
      <c r="AG20" s="10">
        <f>IFERROR(VLOOKUP($B20,全日本ミドル!$B$4:$G$400,2,FALSE),"")</f>
        <v>25</v>
      </c>
      <c r="AH20" s="10">
        <f>IFERROR(VLOOKUP($B20,全日本ミドル!$B$4:$G$400,5,FALSE)*VLOOKUP(AF20,大会ごとのスコア!$D$62:$E$69,2,FALSE),"")</f>
        <v>55.856999999999999</v>
      </c>
      <c r="AI20" s="9" t="str">
        <f>IFERROR(VLOOKUP($B20,KOLC大会!$B$4:$G$400,6,FALSE),"")</f>
        <v/>
      </c>
      <c r="AJ20" s="10" t="str">
        <f>IFERROR(VLOOKUP($B20,KOLC大会!$B$4:$G$400,2,FALSE),"")</f>
        <v/>
      </c>
      <c r="AK20" s="10" t="str">
        <f>IFERROR(VLOOKUP($B20,KOLC大会!$B$4:$G$400,5,FALSE)*VLOOKUP(AI20,大会ごとのスコア!$D$44:$E$55,2,FALSE),"")</f>
        <v/>
      </c>
      <c r="AL20" s="9" t="str">
        <f>IFERROR(VLOOKUP($B20,早大OC大会!$B$4:$G$400,6,FALSE),"")</f>
        <v/>
      </c>
      <c r="AM20" s="10" t="str">
        <f>IFERROR(VLOOKUP($B20,早大OC大会!$B$4:$G$400,2,FALSE),"")</f>
        <v/>
      </c>
      <c r="AN20" s="10" t="str">
        <f>IFERROR(VLOOKUP($B20,早大OC大会!$B$4:$G$400,5,FALSE)*VLOOKUP(AL20,大会ごとのスコア!$D$44:$E$55,2,FALSE),"")</f>
        <v/>
      </c>
      <c r="AO20" s="9" t="str">
        <f>IFERROR(VLOOKUP($B20,京大京女大会!$B$4:$G$400,6,FALSE),"")</f>
        <v/>
      </c>
      <c r="AP20" s="10" t="str">
        <f>IFERROR(VLOOKUP($B20,京大京女大会!$B$4:$G$400,2,FALSE),"")</f>
        <v/>
      </c>
      <c r="AQ20" s="10" t="str">
        <f>IFERROR(VLOOKUP($B20,京大京女大会!$B$4:$G$400,5,FALSE)*VLOOKUP(AO20,大会ごとのスコア!$D$44:$E$55,2,FALSE),"")</f>
        <v/>
      </c>
      <c r="AR20" s="9" t="str">
        <f>IFERROR(VLOOKUP($B20,東海ミドルセレ!$B$4:$G$400,6,FALSE),"")</f>
        <v/>
      </c>
      <c r="AS20" s="10" t="str">
        <f>IFERROR(VLOOKUP($B20,東海ミドルセレ!$B$4:$G$400,2,FALSE),"")</f>
        <v/>
      </c>
      <c r="AT20" s="10" t="str">
        <f>IFERROR(VLOOKUP($B20,東海ミドルセレ!$B$4:$G$400,5,FALSE)*VLOOKUP(AR20,大会ごとのスコア!$D$44:$E$60,2,FALSE),"")</f>
        <v/>
      </c>
      <c r="AV20" s="9">
        <f t="array" aca="1" ref="AV20" ca="1">IFERROR(ROUNDUP(AVERAGE(LARGE(IF($A$3:$AU$3="スコア",$A20:$AU20,""),{1,2,3})),2),0)</f>
        <v>60.69</v>
      </c>
      <c r="AW20">
        <f t="array" aca="1" ref="AW20" ca="1">IFERROR(LARGE(IF($A$3:$AU$3="スコア",$A20:$AU20,""),1),"")</f>
        <v>62.652000000000001</v>
      </c>
      <c r="AX20" t="str">
        <f t="shared" ca="1" si="0"/>
        <v>ICL</v>
      </c>
      <c r="AY20" t="str">
        <f t="shared" ca="1" si="1"/>
        <v>ME</v>
      </c>
    </row>
    <row r="21" spans="2:51" x14ac:dyDescent="0.15">
      <c r="B21" t="s">
        <v>223</v>
      </c>
      <c r="C21" t="s">
        <v>896</v>
      </c>
      <c r="D21" s="14">
        <v>3</v>
      </c>
      <c r="E21" s="9" t="str">
        <f>IFERROR(VLOOKUP($B21,根ノ上高原!$B$5:$G$338,6,FALSE),"")</f>
        <v/>
      </c>
      <c r="F21" s="10" t="str">
        <f>IFERROR(VLOOKUP($B21,根ノ上高原!$B$5:$G$338,2,FALSE),"")</f>
        <v/>
      </c>
      <c r="G21" s="10" t="str">
        <f>IFERROR(VLOOKUP($B21,根ノ上高原!$B$5:$G$338,5,FALSE)*VLOOKUP(E21,大会ごとのスコア!$D$4:$E$5,2,FALSE),"")</f>
        <v/>
      </c>
      <c r="H21" s="9" t="str">
        <f>IFERROR(VLOOKUP($B21,東大OLK大会!$B$5:$G$338,6,FALSE),"")</f>
        <v/>
      </c>
      <c r="I21" s="10" t="str">
        <f>IFERROR(VLOOKUP($B21,東大OLK大会!$B$5:$G$338,2,FALSE),"")</f>
        <v/>
      </c>
      <c r="J21" s="10" t="str">
        <f>IFERROR(VLOOKUP($B21,東大OLK大会!$B$5:$G$338,5,FALSE)*VLOOKUP(H21,大会ごとのスコア!$D$7:$E$11,2,FALSE),"")</f>
        <v/>
      </c>
      <c r="K21" s="9" t="str">
        <f>IFERROR(VLOOKUP($B21,全日本ロング!$B$5:$G$338,6,FALSE),"")</f>
        <v>Ms</v>
      </c>
      <c r="L21" s="10">
        <f>IFERROR(VLOOKUP($B21,全日本ロング!$B$5:$G$338,2,FALSE),"")</f>
        <v>9</v>
      </c>
      <c r="M21" s="10">
        <f>IFERROR(VLOOKUP($B21,全日本ロング!$B$5:$G$338,5,FALSE)*VLOOKUP(K21,大会ごとのスコア!$D$12:$E$17,2,FALSE),"")</f>
        <v>58.501999999999995</v>
      </c>
      <c r="N21" s="9" t="str">
        <f>IFERROR(VLOOKUP($B21,関西スプリントセレ!$B$5:$G$400,6,FALSE),"")</f>
        <v>MA</v>
      </c>
      <c r="O21" s="10">
        <f>IFERROR(VLOOKUP($B21,関西スプリントセレ!$B$5:$G$400,2,FALSE),"")</f>
        <v>0</v>
      </c>
      <c r="P21" s="10">
        <f>IFERROR(VLOOKUP($B21,関西スプリントセレ!$B$5:$G$400,5,FALSE)*VLOOKUP(N21,大会ごとのスコア!$D$26:$E$26,2,FALSE),"")</f>
        <v>0</v>
      </c>
      <c r="Q21" s="9" t="str">
        <f>IFERROR(VLOOKUP($B21,関西インカレ!$B$5:$G$400,6,FALSE),"")</f>
        <v>ME</v>
      </c>
      <c r="R21" s="10">
        <f>IFERROR(VLOOKUP($B21,関西インカレ!$B$5:$G$400,2,FALSE),"")</f>
        <v>16</v>
      </c>
      <c r="S21" s="10">
        <f>IFERROR(VLOOKUP($B21,関西インカレ!$B$5:$G$400,5,FALSE)*VLOOKUP(Q21,大会ごとのスコア!$D$33:$E$36,2,FALSE),"")</f>
        <v>65.293199999999985</v>
      </c>
      <c r="T21" s="9" t="str">
        <f>IFERROR(VLOOKUP($B21,名椙大会2日目!$B$5:$G$338,6,FALSE),"")</f>
        <v>ME</v>
      </c>
      <c r="U21" s="10">
        <f>IFERROR(VLOOKUP($B21,名椙大会2日目!$B$5:$G$338,2,FALSE),"")</f>
        <v>38</v>
      </c>
      <c r="V21" s="10">
        <f>IFERROR(VLOOKUP($B21,名椙大会2日目!$B$5:$G$338,5,FALSE)*VLOOKUP(T21,大会ごとのスコア!$D$28:$E$31,2,FALSE),"")</f>
        <v>46.453199999999995</v>
      </c>
      <c r="W21" s="9" t="str">
        <f>IFERROR(VLOOKUP($B21,インカレスプリント2018!$B$5:$G$400,6,FALSE),"")</f>
        <v>MUA2</v>
      </c>
      <c r="X21" s="10">
        <f>IFERROR(VLOOKUP($B21,インカレスプリント2018!$B$5:$G$400,2,FALSE),"")</f>
        <v>34</v>
      </c>
      <c r="Y21" s="10">
        <f>IFERROR(VLOOKUP($B21,インカレスプリント2018!$B$5:$G$400,5,FALSE)*VLOOKUP(W21,大会ごとのスコア!$D$33:$E$36,2,FALSE),"")</f>
        <v>53.622</v>
      </c>
      <c r="Z21" s="9" t="str">
        <f>IFERROR(VLOOKUP($B21,インカレロング2018!$B$5:$G$400,6,FALSE),"")</f>
        <v>ME</v>
      </c>
      <c r="AA21" s="10">
        <f>IFERROR(VLOOKUP($B21,インカレロング2018!$B$5:$G$400,2,FALSE),"")</f>
        <v>0</v>
      </c>
      <c r="AB21" s="10">
        <f ca="1">IFERROR(VLOOKUP($B21,インカレロング2018!$B$5:$G$400,5,FALSE)*VLOOKUP(Z21,大会ごとのスコア!$D$38:$E$42,2,FALSE),"")</f>
        <v>0.9708</v>
      </c>
      <c r="AC21" s="9" t="str">
        <f>IFERROR(VLOOKUP($B21,クラブカップミドル!$B$4:$G$400,6,FALSE),"")</f>
        <v/>
      </c>
      <c r="AD21" s="10" t="str">
        <f>IFERROR(VLOOKUP($B21,クラブカップミドル!$B$4:$G$400,2,FALSE),"")</f>
        <v/>
      </c>
      <c r="AE21" s="10" t="str">
        <f>IFERROR(VLOOKUP($B21,クラブカップミドル!$B$4:$G$400,5,FALSE)*VLOOKUP(AC21,大会ごとのスコア!$D$44:$E$55,2,FALSE),"")</f>
        <v/>
      </c>
      <c r="AF21" s="9" t="str">
        <f>IFERROR(VLOOKUP($B21,全日本ミドル!$B$4:$G$400,6,FALSE),"")</f>
        <v/>
      </c>
      <c r="AG21" s="10" t="str">
        <f>IFERROR(VLOOKUP($B21,全日本ミドル!$B$4:$G$400,2,FALSE),"")</f>
        <v/>
      </c>
      <c r="AH21" s="10" t="str">
        <f>IFERROR(VLOOKUP($B21,全日本ミドル!$B$4:$G$400,5,FALSE)*VLOOKUP(AF21,大会ごとのスコア!$D$62:$E$69,2,FALSE),"")</f>
        <v/>
      </c>
      <c r="AI21" s="9" t="str">
        <f>IFERROR(VLOOKUP($B21,KOLC大会!$B$4:$G$400,6,FALSE),"")</f>
        <v>M21A2</v>
      </c>
      <c r="AJ21" s="10">
        <f>IFERROR(VLOOKUP($B21,KOLC大会!$B$4:$G$400,2,FALSE),"")</f>
        <v>11</v>
      </c>
      <c r="AK21" s="10">
        <f>IFERROR(VLOOKUP($B21,KOLC大会!$B$4:$G$400,5,FALSE)*VLOOKUP(AI21,大会ごとのスコア!$D$44:$E$55,2,FALSE),"")</f>
        <v>58.129999999999995</v>
      </c>
      <c r="AL21" s="9" t="str">
        <f>IFERROR(VLOOKUP($B21,早大OC大会!$B$4:$G$400,6,FALSE),"")</f>
        <v>M21A1</v>
      </c>
      <c r="AM21" s="10">
        <f>IFERROR(VLOOKUP($B21,早大OC大会!$B$4:$G$400,2,FALSE),"")</f>
        <v>43</v>
      </c>
      <c r="AN21" s="10">
        <f>IFERROR(VLOOKUP($B21,早大OC大会!$B$4:$G$400,5,FALSE)*VLOOKUP(AL21,大会ごとのスコア!$D$44:$E$55,2,FALSE),"")</f>
        <v>48.204000000000001</v>
      </c>
      <c r="AO21" s="9" t="str">
        <f>IFERROR(VLOOKUP($B21,京大京女大会!$B$4:$G$400,6,FALSE),"")</f>
        <v/>
      </c>
      <c r="AP21" s="10" t="str">
        <f>IFERROR(VLOOKUP($B21,京大京女大会!$B$4:$G$400,2,FALSE),"")</f>
        <v/>
      </c>
      <c r="AQ21" s="10" t="str">
        <f>IFERROR(VLOOKUP($B21,京大京女大会!$B$4:$G$400,5,FALSE)*VLOOKUP(AO21,大会ごとのスコア!$D$44:$E$55,2,FALSE),"")</f>
        <v/>
      </c>
      <c r="AR21" s="9" t="str">
        <f>IFERROR(VLOOKUP($B21,東海ミドルセレ!$B$4:$G$400,6,FALSE),"")</f>
        <v/>
      </c>
      <c r="AS21" s="10" t="str">
        <f>IFERROR(VLOOKUP($B21,東海ミドルセレ!$B$4:$G$400,2,FALSE),"")</f>
        <v/>
      </c>
      <c r="AT21" s="10" t="str">
        <f>IFERROR(VLOOKUP($B21,東海ミドルセレ!$B$4:$G$400,5,FALSE)*VLOOKUP(AR21,大会ごとのスコア!$D$44:$E$60,2,FALSE),"")</f>
        <v/>
      </c>
      <c r="AV21" s="9">
        <f t="array" aca="1" ref="AV21" ca="1">IFERROR(ROUNDUP(AVERAGE(LARGE(IF($A$3:$AU$3="スコア",$A21:$AU21,""),{1,2,3})),2),0)</f>
        <v>60.65</v>
      </c>
      <c r="AW21">
        <f t="array" aca="1" ref="AW21" ca="1">IFERROR(LARGE(IF($A$3:$AU$3="スコア",$A21:$AU21,""),1),"")</f>
        <v>65.293199999999985</v>
      </c>
      <c r="AX21" t="str">
        <f t="shared" ca="1" si="0"/>
        <v>関西IC</v>
      </c>
      <c r="AY21" t="str">
        <f t="shared" ca="1" si="1"/>
        <v>ME</v>
      </c>
    </row>
    <row r="22" spans="2:51" x14ac:dyDescent="0.15">
      <c r="B22" t="s">
        <v>626</v>
      </c>
      <c r="C22" t="s">
        <v>896</v>
      </c>
      <c r="D22" s="14">
        <v>3</v>
      </c>
      <c r="E22" s="9" t="str">
        <f>IFERROR(VLOOKUP($B22,根ノ上高原!$B$5:$G$338,6,FALSE),"")</f>
        <v/>
      </c>
      <c r="F22" s="10" t="str">
        <f>IFERROR(VLOOKUP($B22,根ノ上高原!$B$5:$G$338,2,FALSE),"")</f>
        <v/>
      </c>
      <c r="G22" s="10" t="str">
        <f>IFERROR(VLOOKUP($B22,根ノ上高原!$B$5:$G$338,5,FALSE)*VLOOKUP(E22,大会ごとのスコア!$D$4:$E$5,2,FALSE),"")</f>
        <v/>
      </c>
      <c r="H22" s="9" t="str">
        <f>IFERROR(VLOOKUP($B22,東大OLK大会!$B$5:$G$338,6,FALSE),"")</f>
        <v/>
      </c>
      <c r="I22" s="10" t="str">
        <f>IFERROR(VLOOKUP($B22,東大OLK大会!$B$5:$G$338,2,FALSE),"")</f>
        <v/>
      </c>
      <c r="J22" s="10" t="str">
        <f>IFERROR(VLOOKUP($B22,東大OLK大会!$B$5:$G$338,5,FALSE)*VLOOKUP(H22,大会ごとのスコア!$D$7:$E$11,2,FALSE),"")</f>
        <v/>
      </c>
      <c r="K22" s="9" t="str">
        <f>IFERROR(VLOOKUP($B22,全日本ロング!$B$5:$G$338,6,FALSE),"")</f>
        <v/>
      </c>
      <c r="L22" s="10" t="str">
        <f>IFERROR(VLOOKUP($B22,全日本ロング!$B$5:$G$338,2,FALSE),"")</f>
        <v/>
      </c>
      <c r="M22" s="10" t="str">
        <f>IFERROR(VLOOKUP($B22,全日本ロング!$B$5:$G$338,5,FALSE)*VLOOKUP(K22,大会ごとのスコア!$D$12:$E$17,2,FALSE),"")</f>
        <v/>
      </c>
      <c r="N22" s="9" t="str">
        <f>IFERROR(VLOOKUP($B22,関西スプリントセレ!$B$5:$G$400,6,FALSE),"")</f>
        <v>MA</v>
      </c>
      <c r="O22" s="10">
        <f>IFERROR(VLOOKUP($B22,関西スプリントセレ!$B$5:$G$400,2,FALSE),"")</f>
        <v>25</v>
      </c>
      <c r="P22" s="10">
        <f>IFERROR(VLOOKUP($B22,関西スプリントセレ!$B$5:$G$400,5,FALSE)*VLOOKUP(N22,大会ごとのスコア!$D$26:$E$26,2,FALSE),"")</f>
        <v>54.11</v>
      </c>
      <c r="Q22" s="9" t="str">
        <f>IFERROR(VLOOKUP($B22,関西インカレ!$B$5:$G$400,6,FALSE),"")</f>
        <v>ME</v>
      </c>
      <c r="R22" s="10">
        <f>IFERROR(VLOOKUP($B22,関西インカレ!$B$5:$G$400,2,FALSE),"")</f>
        <v>20</v>
      </c>
      <c r="S22" s="10">
        <f>IFERROR(VLOOKUP($B22,関西インカレ!$B$5:$G$400,5,FALSE)*VLOOKUP(Q22,大会ごとのスコア!$D$33:$E$36,2,FALSE),"")</f>
        <v>63.076799999999999</v>
      </c>
      <c r="T22" s="9" t="str">
        <f>IFERROR(VLOOKUP($B22,名椙大会2日目!$B$5:$G$338,6,FALSE),"")</f>
        <v>M21A</v>
      </c>
      <c r="U22" s="10">
        <f>IFERROR(VLOOKUP($B22,名椙大会2日目!$B$5:$G$338,2,FALSE),"")</f>
        <v>21</v>
      </c>
      <c r="V22" s="10">
        <f>IFERROR(VLOOKUP($B22,名椙大会2日目!$B$5:$G$338,5,FALSE)*VLOOKUP(T22,大会ごとのスコア!$D$28:$E$31,2,FALSE),"")</f>
        <v>56.116999999999997</v>
      </c>
      <c r="W22" s="9" t="str">
        <f>IFERROR(VLOOKUP($B22,インカレスプリント2018!$B$5:$G$400,6,FALSE),"")</f>
        <v/>
      </c>
      <c r="X22" s="10" t="str">
        <f>IFERROR(VLOOKUP($B22,インカレスプリント2018!$B$5:$G$400,2,FALSE),"")</f>
        <v/>
      </c>
      <c r="Y22" s="10" t="str">
        <f>IFERROR(VLOOKUP($B22,インカレスプリント2018!$B$5:$G$400,5,FALSE)*VLOOKUP(W22,大会ごとのスコア!$D$33:$E$36,2,FALSE),"")</f>
        <v/>
      </c>
      <c r="Z22" s="9" t="str">
        <f>IFERROR(VLOOKUP($B22,インカレロング2018!$B$5:$G$400,6,FALSE),"")</f>
        <v>MUL2</v>
      </c>
      <c r="AA22" s="10">
        <f>IFERROR(VLOOKUP($B22,インカレロング2018!$B$5:$G$400,2,FALSE),"")</f>
        <v>13</v>
      </c>
      <c r="AB22" s="10">
        <f ca="1">IFERROR(VLOOKUP($B22,インカレロング2018!$B$5:$G$400,5,FALSE)*VLOOKUP(Z22,大会ごとのスコア!$D$38:$E$42,2,FALSE),"")</f>
        <v>59.484999999999999</v>
      </c>
      <c r="AC22" s="9" t="str">
        <f>IFERROR(VLOOKUP($B22,クラブカップミドル!$B$4:$G$400,6,FALSE),"")</f>
        <v/>
      </c>
      <c r="AD22" s="10" t="str">
        <f>IFERROR(VLOOKUP($B22,クラブカップミドル!$B$4:$G$400,2,FALSE),"")</f>
        <v/>
      </c>
      <c r="AE22" s="10" t="str">
        <f>IFERROR(VLOOKUP($B22,クラブカップミドル!$B$4:$G$400,5,FALSE)*VLOOKUP(AC22,大会ごとのスコア!$D$44:$E$55,2,FALSE),"")</f>
        <v/>
      </c>
      <c r="AF22" s="9" t="str">
        <f>IFERROR(VLOOKUP($B22,全日本ミドル!$B$4:$G$400,6,FALSE),"")</f>
        <v/>
      </c>
      <c r="AG22" s="10" t="str">
        <f>IFERROR(VLOOKUP($B22,全日本ミドル!$B$4:$G$400,2,FALSE),"")</f>
        <v/>
      </c>
      <c r="AH22" s="10" t="str">
        <f>IFERROR(VLOOKUP($B22,全日本ミドル!$B$4:$G$400,5,FALSE)*VLOOKUP(AF22,大会ごとのスコア!$D$62:$E$69,2,FALSE),"")</f>
        <v/>
      </c>
      <c r="AI22" s="9" t="str">
        <f>IFERROR(VLOOKUP($B22,KOLC大会!$B$4:$G$400,6,FALSE),"")</f>
        <v/>
      </c>
      <c r="AJ22" s="10" t="str">
        <f>IFERROR(VLOOKUP($B22,KOLC大会!$B$4:$G$400,2,FALSE),"")</f>
        <v/>
      </c>
      <c r="AK22" s="10" t="str">
        <f>IFERROR(VLOOKUP($B22,KOLC大会!$B$4:$G$400,5,FALSE)*VLOOKUP(AI22,大会ごとのスコア!$D$44:$E$55,2,FALSE),"")</f>
        <v/>
      </c>
      <c r="AL22" s="9" t="str">
        <f>IFERROR(VLOOKUP($B22,早大OC大会!$B$4:$G$400,6,FALSE),"")</f>
        <v/>
      </c>
      <c r="AM22" s="10" t="str">
        <f>IFERROR(VLOOKUP($B22,早大OC大会!$B$4:$G$400,2,FALSE),"")</f>
        <v/>
      </c>
      <c r="AN22" s="10" t="str">
        <f>IFERROR(VLOOKUP($B22,早大OC大会!$B$4:$G$400,5,FALSE)*VLOOKUP(AL22,大会ごとのスコア!$D$44:$E$55,2,FALSE),"")</f>
        <v/>
      </c>
      <c r="AO22" s="9" t="str">
        <f>IFERROR(VLOOKUP($B22,京大京女大会!$B$4:$G$400,6,FALSE),"")</f>
        <v/>
      </c>
      <c r="AP22" s="10" t="str">
        <f>IFERROR(VLOOKUP($B22,京大京女大会!$B$4:$G$400,2,FALSE),"")</f>
        <v/>
      </c>
      <c r="AQ22" s="10" t="str">
        <f>IFERROR(VLOOKUP($B22,京大京女大会!$B$4:$G$400,5,FALSE)*VLOOKUP(AO22,大会ごとのスコア!$D$44:$E$55,2,FALSE),"")</f>
        <v/>
      </c>
      <c r="AR22" s="9" t="str">
        <f>IFERROR(VLOOKUP($B22,東海ミドルセレ!$B$4:$G$400,6,FALSE),"")</f>
        <v/>
      </c>
      <c r="AS22" s="10" t="str">
        <f>IFERROR(VLOOKUP($B22,東海ミドルセレ!$B$4:$G$400,2,FALSE),"")</f>
        <v/>
      </c>
      <c r="AT22" s="10" t="str">
        <f>IFERROR(VLOOKUP($B22,東海ミドルセレ!$B$4:$G$400,5,FALSE)*VLOOKUP(AR22,大会ごとのスコア!$D$44:$E$60,2,FALSE),"")</f>
        <v/>
      </c>
      <c r="AV22" s="9">
        <f t="array" aca="1" ref="AV22" ca="1">IFERROR(ROUNDUP(AVERAGE(LARGE(IF($A$3:$AU$3="スコア",$A22:$AU22,""),{1,2,3})),2),0)</f>
        <v>59.559999999999995</v>
      </c>
      <c r="AW22">
        <f t="array" aca="1" ref="AW22" ca="1">IFERROR(LARGE(IF($A$3:$AU$3="スコア",$A22:$AU22,""),1),"")</f>
        <v>63.076799999999999</v>
      </c>
      <c r="AX22" t="str">
        <f t="shared" ca="1" si="0"/>
        <v>関西IC</v>
      </c>
      <c r="AY22" t="str">
        <f t="shared" ca="1" si="1"/>
        <v>ME</v>
      </c>
    </row>
    <row r="23" spans="2:51" x14ac:dyDescent="0.15">
      <c r="B23" t="s">
        <v>519</v>
      </c>
      <c r="C23" t="s">
        <v>896</v>
      </c>
      <c r="D23" s="14">
        <v>2</v>
      </c>
      <c r="E23" s="9" t="str">
        <f>IFERROR(VLOOKUP($B23,根ノ上高原!$B$5:$G$338,6,FALSE),"")</f>
        <v/>
      </c>
      <c r="F23" s="10" t="str">
        <f>IFERROR(VLOOKUP($B23,根ノ上高原!$B$5:$G$338,2,FALSE),"")</f>
        <v/>
      </c>
      <c r="G23" s="10" t="str">
        <f>IFERROR(VLOOKUP($B23,根ノ上高原!$B$5:$G$338,5,FALSE)*VLOOKUP(E23,大会ごとのスコア!$D$4:$E$5,2,FALSE),"")</f>
        <v/>
      </c>
      <c r="H23" s="9" t="str">
        <f>IFERROR(VLOOKUP($B23,東大OLK大会!$B$5:$G$338,6,FALSE),"")</f>
        <v>M21A1</v>
      </c>
      <c r="I23" s="10">
        <f>IFERROR(VLOOKUP($B23,東大OLK大会!$B$5:$G$338,2,FALSE),"")</f>
        <v>0</v>
      </c>
      <c r="J23" s="10">
        <f>IFERROR(VLOOKUP($B23,東大OLK大会!$B$5:$G$338,5,FALSE)*VLOOKUP(H23,大会ごとのスコア!$D$7:$E$11,2,FALSE),"")</f>
        <v>0</v>
      </c>
      <c r="K23" s="9" t="str">
        <f>IFERROR(VLOOKUP($B23,全日本ロング!$B$5:$G$338,6,FALSE),"")</f>
        <v>Ms</v>
      </c>
      <c r="L23" s="10">
        <f>IFERROR(VLOOKUP($B23,全日本ロング!$B$5:$G$338,2,FALSE),"")</f>
        <v>0</v>
      </c>
      <c r="M23" s="10">
        <f>IFERROR(VLOOKUP($B23,全日本ロング!$B$5:$G$338,5,FALSE)*VLOOKUP(K23,大会ごとのスコア!$D$12:$E$17,2,FALSE),"")</f>
        <v>0</v>
      </c>
      <c r="N23" s="9" t="str">
        <f>IFERROR(VLOOKUP($B23,関西スプリントセレ!$B$5:$G$400,6,FALSE),"")</f>
        <v>MA</v>
      </c>
      <c r="O23" s="10">
        <f>IFERROR(VLOOKUP($B23,関西スプリントセレ!$B$5:$G$400,2,FALSE),"")</f>
        <v>34</v>
      </c>
      <c r="P23" s="10">
        <f>IFERROR(VLOOKUP($B23,関西スプリントセレ!$B$5:$G$400,5,FALSE)*VLOOKUP(N23,大会ごとのスコア!$D$26:$E$26,2,FALSE),"")</f>
        <v>50.022999999999996</v>
      </c>
      <c r="Q23" s="9" t="str">
        <f>IFERROR(VLOOKUP($B23,関西インカレ!$B$5:$G$400,6,FALSE),"")</f>
        <v>ME</v>
      </c>
      <c r="R23" s="10">
        <f>IFERROR(VLOOKUP($B23,関西インカレ!$B$5:$G$400,2,FALSE),"")</f>
        <v>15</v>
      </c>
      <c r="S23" s="10">
        <f>IFERROR(VLOOKUP($B23,関西インカレ!$B$5:$G$400,5,FALSE)*VLOOKUP(Q23,大会ごとのスコア!$D$33:$E$36,2,FALSE),"")</f>
        <v>65.409599999999998</v>
      </c>
      <c r="T23" s="9" t="str">
        <f>IFERROR(VLOOKUP($B23,名椙大会2日目!$B$5:$G$338,6,FALSE),"")</f>
        <v>M21A</v>
      </c>
      <c r="U23" s="10">
        <f>IFERROR(VLOOKUP($B23,名椙大会2日目!$B$5:$G$338,2,FALSE),"")</f>
        <v>19</v>
      </c>
      <c r="V23" s="10">
        <f>IFERROR(VLOOKUP($B23,名椙大会2日目!$B$5:$G$338,5,FALSE)*VLOOKUP(T23,大会ごとのスコア!$D$28:$E$31,2,FALSE),"")</f>
        <v>56.53</v>
      </c>
      <c r="W23" s="9" t="str">
        <f>IFERROR(VLOOKUP($B23,インカレスプリント2018!$B$5:$G$400,6,FALSE),"")</f>
        <v/>
      </c>
      <c r="X23" s="10" t="str">
        <f>IFERROR(VLOOKUP($B23,インカレスプリント2018!$B$5:$G$400,2,FALSE),"")</f>
        <v/>
      </c>
      <c r="Y23" s="10" t="str">
        <f>IFERROR(VLOOKUP($B23,インカレスプリント2018!$B$5:$G$400,5,FALSE)*VLOOKUP(W23,大会ごとのスコア!$D$33:$E$36,2,FALSE),"")</f>
        <v/>
      </c>
      <c r="Z23" s="9" t="str">
        <f>IFERROR(VLOOKUP($B23,インカレロング2018!$B$5:$G$400,6,FALSE),"")</f>
        <v>MUL1</v>
      </c>
      <c r="AA23" s="10">
        <f>IFERROR(VLOOKUP($B23,インカレロング2018!$B$5:$G$400,2,FALSE),"")</f>
        <v>24</v>
      </c>
      <c r="AB23" s="10">
        <f ca="1">IFERROR(VLOOKUP($B23,インカレロング2018!$B$5:$G$400,5,FALSE)*VLOOKUP(Z23,大会ごとのスコア!$D$38:$E$42,2,FALSE),"")</f>
        <v>56.393000000000001</v>
      </c>
      <c r="AC23" s="9" t="str">
        <f>IFERROR(VLOOKUP($B23,クラブカップミドル!$B$4:$G$400,6,FALSE),"")</f>
        <v/>
      </c>
      <c r="AD23" s="10" t="str">
        <f>IFERROR(VLOOKUP($B23,クラブカップミドル!$B$4:$G$400,2,FALSE),"")</f>
        <v/>
      </c>
      <c r="AE23" s="10" t="str">
        <f>IFERROR(VLOOKUP($B23,クラブカップミドル!$B$4:$G$400,5,FALSE)*VLOOKUP(AC23,大会ごとのスコア!$D$44:$E$55,2,FALSE),"")</f>
        <v/>
      </c>
      <c r="AF23" s="9" t="str">
        <f>IFERROR(VLOOKUP($B23,全日本ミドル!$B$4:$G$400,6,FALSE),"")</f>
        <v/>
      </c>
      <c r="AG23" s="10" t="str">
        <f>IFERROR(VLOOKUP($B23,全日本ミドル!$B$4:$G$400,2,FALSE),"")</f>
        <v/>
      </c>
      <c r="AH23" s="10" t="str">
        <f>IFERROR(VLOOKUP($B23,全日本ミドル!$B$4:$G$400,5,FALSE)*VLOOKUP(AF23,大会ごとのスコア!$D$62:$E$69,2,FALSE),"")</f>
        <v/>
      </c>
      <c r="AI23" s="9" t="str">
        <f>IFERROR(VLOOKUP($B23,KOLC大会!$B$4:$G$400,6,FALSE),"")</f>
        <v/>
      </c>
      <c r="AJ23" s="10" t="str">
        <f>IFERROR(VLOOKUP($B23,KOLC大会!$B$4:$G$400,2,FALSE),"")</f>
        <v/>
      </c>
      <c r="AK23" s="10" t="str">
        <f>IFERROR(VLOOKUP($B23,KOLC大会!$B$4:$G$400,5,FALSE)*VLOOKUP(AI23,大会ごとのスコア!$D$44:$E$55,2,FALSE),"")</f>
        <v/>
      </c>
      <c r="AL23" s="9" t="str">
        <f>IFERROR(VLOOKUP($B23,早大OC大会!$B$4:$G$400,6,FALSE),"")</f>
        <v/>
      </c>
      <c r="AM23" s="10" t="str">
        <f>IFERROR(VLOOKUP($B23,早大OC大会!$B$4:$G$400,2,FALSE),"")</f>
        <v/>
      </c>
      <c r="AN23" s="10" t="str">
        <f>IFERROR(VLOOKUP($B23,早大OC大会!$B$4:$G$400,5,FALSE)*VLOOKUP(AL23,大会ごとのスコア!$D$44:$E$55,2,FALSE),"")</f>
        <v/>
      </c>
      <c r="AO23" s="9" t="str">
        <f>IFERROR(VLOOKUP($B23,京大京女大会!$B$4:$G$400,6,FALSE),"")</f>
        <v/>
      </c>
      <c r="AP23" s="10" t="str">
        <f>IFERROR(VLOOKUP($B23,京大京女大会!$B$4:$G$400,2,FALSE),"")</f>
        <v/>
      </c>
      <c r="AQ23" s="10" t="str">
        <f>IFERROR(VLOOKUP($B23,京大京女大会!$B$4:$G$400,5,FALSE)*VLOOKUP(AO23,大会ごとのスコア!$D$44:$E$55,2,FALSE),"")</f>
        <v/>
      </c>
      <c r="AR23" s="9" t="str">
        <f>IFERROR(VLOOKUP($B23,東海ミドルセレ!$B$4:$G$400,6,FALSE),"")</f>
        <v/>
      </c>
      <c r="AS23" s="10" t="str">
        <f>IFERROR(VLOOKUP($B23,東海ミドルセレ!$B$4:$G$400,2,FALSE),"")</f>
        <v/>
      </c>
      <c r="AT23" s="10" t="str">
        <f>IFERROR(VLOOKUP($B23,東海ミドルセレ!$B$4:$G$400,5,FALSE)*VLOOKUP(AR23,大会ごとのスコア!$D$44:$E$60,2,FALSE),"")</f>
        <v/>
      </c>
      <c r="AV23" s="9">
        <f t="array" aca="1" ref="AV23" ca="1">IFERROR(ROUNDUP(AVERAGE(LARGE(IF($A$3:$AU$3="スコア",$A23:$AU23,""),{1,2,3})),2),0)</f>
        <v>59.449999999999996</v>
      </c>
      <c r="AW23">
        <f t="array" aca="1" ref="AW23" ca="1">IFERROR(LARGE(IF($A$3:$AU$3="スコア",$A23:$AU23,""),1),"")</f>
        <v>65.409599999999998</v>
      </c>
      <c r="AX23" t="str">
        <f t="shared" ca="1" si="0"/>
        <v>関西IC</v>
      </c>
      <c r="AY23" t="str">
        <f t="shared" ca="1" si="1"/>
        <v>ME</v>
      </c>
    </row>
    <row r="24" spans="2:51" x14ac:dyDescent="0.15">
      <c r="B24" t="s">
        <v>638</v>
      </c>
      <c r="C24" t="s">
        <v>894</v>
      </c>
      <c r="D24" s="14">
        <v>2</v>
      </c>
      <c r="E24" s="9" t="str">
        <f>IFERROR(VLOOKUP($B24,根ノ上高原!$B$5:$G$338,6,FALSE),"")</f>
        <v/>
      </c>
      <c r="F24" s="10" t="str">
        <f>IFERROR(VLOOKUP($B24,根ノ上高原!$B$5:$G$338,2,FALSE),"")</f>
        <v/>
      </c>
      <c r="G24" s="10" t="str">
        <f>IFERROR(VLOOKUP($B24,根ノ上高原!$B$5:$G$338,5,FALSE)*VLOOKUP(E24,大会ごとのスコア!$D$4:$E$5,2,FALSE),"")</f>
        <v/>
      </c>
      <c r="H24" s="9" t="str">
        <f>IFERROR(VLOOKUP($B24,東大OLK大会!$B$5:$G$338,6,FALSE),"")</f>
        <v/>
      </c>
      <c r="I24" s="10" t="str">
        <f>IFERROR(VLOOKUP($B24,東大OLK大会!$B$5:$G$338,2,FALSE),"")</f>
        <v/>
      </c>
      <c r="J24" s="10" t="str">
        <f>IFERROR(VLOOKUP($B24,東大OLK大会!$B$5:$G$338,5,FALSE)*VLOOKUP(H24,大会ごとのスコア!$D$7:$E$11,2,FALSE),"")</f>
        <v/>
      </c>
      <c r="K24" s="9" t="str">
        <f>IFERROR(VLOOKUP($B24,全日本ロング!$B$5:$G$338,6,FALSE),"")</f>
        <v>Ms</v>
      </c>
      <c r="L24" s="10">
        <f>IFERROR(VLOOKUP($B24,全日本ロング!$B$5:$G$338,2,FALSE),"")</f>
        <v>0</v>
      </c>
      <c r="M24" s="10">
        <f>IFERROR(VLOOKUP($B24,全日本ロング!$B$5:$G$338,5,FALSE)*VLOOKUP(K24,大会ごとのスコア!$D$12:$E$17,2,FALSE),"")</f>
        <v>36.808</v>
      </c>
      <c r="N24" s="9" t="str">
        <f>IFERROR(VLOOKUP($B24,関西スプリントセレ!$B$5:$G$400,6,FALSE),"")</f>
        <v/>
      </c>
      <c r="O24" s="10" t="str">
        <f>IFERROR(VLOOKUP($B24,関西スプリントセレ!$B$5:$G$400,2,FALSE),"")</f>
        <v/>
      </c>
      <c r="P24" s="10" t="str">
        <f>IFERROR(VLOOKUP($B24,関西スプリントセレ!$B$5:$G$400,5,FALSE)*VLOOKUP(N24,大会ごとのスコア!$D$26:$E$26,2,FALSE),"")</f>
        <v/>
      </c>
      <c r="Q24" s="9" t="str">
        <f>IFERROR(VLOOKUP($B24,関西インカレ!$B$5:$G$400,6,FALSE),"")</f>
        <v>ME</v>
      </c>
      <c r="R24" s="10">
        <f>IFERROR(VLOOKUP($B24,関西インカレ!$B$5:$G$400,2,FALSE),"")</f>
        <v>22</v>
      </c>
      <c r="S24" s="10">
        <f>IFERROR(VLOOKUP($B24,関西インカレ!$B$5:$G$400,5,FALSE)*VLOOKUP(Q24,大会ごとのスコア!$D$33:$E$36,2,FALSE),"")</f>
        <v>62.7624</v>
      </c>
      <c r="T24" s="9" t="str">
        <f>IFERROR(VLOOKUP($B24,名椙大会2日目!$B$5:$G$338,6,FALSE),"")</f>
        <v/>
      </c>
      <c r="U24" s="10" t="str">
        <f>IFERROR(VLOOKUP($B24,名椙大会2日目!$B$5:$G$338,2,FALSE),"")</f>
        <v/>
      </c>
      <c r="V24" s="10" t="str">
        <f>IFERROR(VLOOKUP($B24,名椙大会2日目!$B$5:$G$338,5,FALSE)*VLOOKUP(T24,大会ごとのスコア!$D$28:$E$31,2,FALSE),"")</f>
        <v/>
      </c>
      <c r="W24" s="9" t="str">
        <f>IFERROR(VLOOKUP($B24,インカレスプリント2018!$B$5:$G$400,6,FALSE),"")</f>
        <v>MUA3</v>
      </c>
      <c r="X24" s="10">
        <f>IFERROR(VLOOKUP($B24,インカレスプリント2018!$B$5:$G$400,2,FALSE),"")</f>
        <v>40</v>
      </c>
      <c r="Y24" s="10">
        <f>IFERROR(VLOOKUP($B24,インカレスプリント2018!$B$5:$G$400,5,FALSE)*VLOOKUP(W24,大会ごとのスコア!$D$33:$E$36,2,FALSE),"")</f>
        <v>54.673999999999999</v>
      </c>
      <c r="Z24" s="9" t="str">
        <f>IFERROR(VLOOKUP($B24,インカレロング2018!$B$5:$G$400,6,FALSE),"")</f>
        <v>MUL2</v>
      </c>
      <c r="AA24" s="10">
        <f>IFERROR(VLOOKUP($B24,インカレロング2018!$B$5:$G$400,2,FALSE),"")</f>
        <v>29</v>
      </c>
      <c r="AB24" s="10">
        <f ca="1">IFERROR(VLOOKUP($B24,インカレロング2018!$B$5:$G$400,5,FALSE)*VLOOKUP(Z24,大会ごとのスコア!$D$38:$E$42,2,FALSE),"")</f>
        <v>56.168999999999997</v>
      </c>
      <c r="AC24" s="9" t="str">
        <f>IFERROR(VLOOKUP($B24,クラブカップミドル!$B$4:$G$400,6,FALSE),"")</f>
        <v/>
      </c>
      <c r="AD24" s="10" t="str">
        <f>IFERROR(VLOOKUP($B24,クラブカップミドル!$B$4:$G$400,2,FALSE),"")</f>
        <v/>
      </c>
      <c r="AE24" s="10" t="str">
        <f>IFERROR(VLOOKUP($B24,クラブカップミドル!$B$4:$G$400,5,FALSE)*VLOOKUP(AC24,大会ごとのスコア!$D$44:$E$55,2,FALSE),"")</f>
        <v/>
      </c>
      <c r="AF24" s="9" t="str">
        <f>IFERROR(VLOOKUP($B24,全日本ミドル!$B$4:$G$400,6,FALSE),"")</f>
        <v/>
      </c>
      <c r="AG24" s="10" t="str">
        <f>IFERROR(VLOOKUP($B24,全日本ミドル!$B$4:$G$400,2,FALSE),"")</f>
        <v/>
      </c>
      <c r="AH24" s="10" t="str">
        <f>IFERROR(VLOOKUP($B24,全日本ミドル!$B$4:$G$400,5,FALSE)*VLOOKUP(AF24,大会ごとのスコア!$D$62:$E$69,2,FALSE),"")</f>
        <v/>
      </c>
      <c r="AI24" s="9" t="str">
        <f>IFERROR(VLOOKUP($B24,KOLC大会!$B$4:$G$400,6,FALSE),"")</f>
        <v/>
      </c>
      <c r="AJ24" s="10" t="str">
        <f>IFERROR(VLOOKUP($B24,KOLC大会!$B$4:$G$400,2,FALSE),"")</f>
        <v/>
      </c>
      <c r="AK24" s="10" t="str">
        <f>IFERROR(VLOOKUP($B24,KOLC大会!$B$4:$G$400,5,FALSE)*VLOOKUP(AI24,大会ごとのスコア!$D$44:$E$55,2,FALSE),"")</f>
        <v/>
      </c>
      <c r="AL24" s="9" t="str">
        <f>IFERROR(VLOOKUP($B24,早大OC大会!$B$4:$G$400,6,FALSE),"")</f>
        <v/>
      </c>
      <c r="AM24" s="10" t="str">
        <f>IFERROR(VLOOKUP($B24,早大OC大会!$B$4:$G$400,2,FALSE),"")</f>
        <v/>
      </c>
      <c r="AN24" s="10" t="str">
        <f>IFERROR(VLOOKUP($B24,早大OC大会!$B$4:$G$400,5,FALSE)*VLOOKUP(AL24,大会ごとのスコア!$D$44:$E$55,2,FALSE),"")</f>
        <v/>
      </c>
      <c r="AO24" s="9" t="str">
        <f>IFERROR(VLOOKUP($B24,京大京女大会!$B$4:$G$400,6,FALSE),"")</f>
        <v/>
      </c>
      <c r="AP24" s="10" t="str">
        <f>IFERROR(VLOOKUP($B24,京大京女大会!$B$4:$G$400,2,FALSE),"")</f>
        <v/>
      </c>
      <c r="AQ24" s="10" t="str">
        <f>IFERROR(VLOOKUP($B24,京大京女大会!$B$4:$G$400,5,FALSE)*VLOOKUP(AO24,大会ごとのスコア!$D$44:$E$55,2,FALSE),"")</f>
        <v/>
      </c>
      <c r="AR24" s="9" t="str">
        <f>IFERROR(VLOOKUP($B24,東海ミドルセレ!$B$4:$G$400,6,FALSE),"")</f>
        <v/>
      </c>
      <c r="AS24" s="10" t="str">
        <f>IFERROR(VLOOKUP($B24,東海ミドルセレ!$B$4:$G$400,2,FALSE),"")</f>
        <v/>
      </c>
      <c r="AT24" s="10" t="str">
        <f>IFERROR(VLOOKUP($B24,東海ミドルセレ!$B$4:$G$400,5,FALSE)*VLOOKUP(AR24,大会ごとのスコア!$D$44:$E$60,2,FALSE),"")</f>
        <v/>
      </c>
      <c r="AV24" s="9">
        <f t="array" aca="1" ref="AV24" ca="1">IFERROR(ROUNDUP(AVERAGE(LARGE(IF($A$3:$AU$3="スコア",$A24:$AU24,""),{1,2,3})),2),0)</f>
        <v>57.87</v>
      </c>
      <c r="AW24">
        <f t="array" aca="1" ref="AW24" ca="1">IFERROR(LARGE(IF($A$3:$AU$3="スコア",$A24:$AU24,""),1),"")</f>
        <v>62.7624</v>
      </c>
      <c r="AX24" t="str">
        <f t="shared" ca="1" si="0"/>
        <v>関西IC</v>
      </c>
      <c r="AY24" t="str">
        <f t="shared" ca="1" si="1"/>
        <v>ME</v>
      </c>
    </row>
    <row r="25" spans="2:51" x14ac:dyDescent="0.15">
      <c r="B25" t="s">
        <v>501</v>
      </c>
      <c r="C25" t="s">
        <v>894</v>
      </c>
      <c r="D25" s="14">
        <v>4</v>
      </c>
      <c r="E25" s="9" t="str">
        <f>IFERROR(VLOOKUP($B25,根ノ上高原!$B$5:$G$338,6,FALSE),"")</f>
        <v/>
      </c>
      <c r="F25" s="10" t="str">
        <f>IFERROR(VLOOKUP($B25,根ノ上高原!$B$5:$G$338,2,FALSE),"")</f>
        <v/>
      </c>
      <c r="G25" s="10" t="str">
        <f>IFERROR(VLOOKUP($B25,根ノ上高原!$B$5:$G$338,5,FALSE)*VLOOKUP(E25,大会ごとのスコア!$D$4:$E$5,2,FALSE),"")</f>
        <v/>
      </c>
      <c r="H25" s="9" t="str">
        <f>IFERROR(VLOOKUP($B25,東大OLK大会!$B$5:$G$338,6,FALSE),"")</f>
        <v>M21A1</v>
      </c>
      <c r="I25" s="10">
        <f>IFERROR(VLOOKUP($B25,東大OLK大会!$B$5:$G$338,2,FALSE),"")</f>
        <v>32</v>
      </c>
      <c r="J25" s="10">
        <f>IFERROR(VLOOKUP($B25,東大OLK大会!$B$5:$G$338,5,FALSE)*VLOOKUP(H25,大会ごとのスコア!$D$7:$E$11,2,FALSE),"")</f>
        <v>49.03</v>
      </c>
      <c r="K25" s="9" t="str">
        <f>IFERROR(VLOOKUP($B25,全日本ロング!$B$5:$G$338,6,FALSE),"")</f>
        <v>Ms</v>
      </c>
      <c r="L25" s="10">
        <f>IFERROR(VLOOKUP($B25,全日本ロング!$B$5:$G$338,2,FALSE),"")</f>
        <v>12</v>
      </c>
      <c r="M25" s="10">
        <f>IFERROR(VLOOKUP($B25,全日本ロング!$B$5:$G$338,5,FALSE)*VLOOKUP(K25,大会ごとのスコア!$D$12:$E$17,2,FALSE),"")</f>
        <v>55.707000000000001</v>
      </c>
      <c r="N25" s="9" t="str">
        <f>IFERROR(VLOOKUP($B25,関西スプリントセレ!$B$5:$G$400,6,FALSE),"")</f>
        <v>MA</v>
      </c>
      <c r="O25" s="10">
        <f>IFERROR(VLOOKUP($B25,関西スプリントセレ!$B$5:$G$400,2,FALSE),"")</f>
        <v>38</v>
      </c>
      <c r="P25" s="10">
        <f>IFERROR(VLOOKUP($B25,関西スプリントセレ!$B$5:$G$400,5,FALSE)*VLOOKUP(N25,大会ごとのスコア!$D$26:$E$26,2,FALSE),"")</f>
        <v>48.535999999999994</v>
      </c>
      <c r="Q25" s="9" t="str">
        <f>IFERROR(VLOOKUP($B25,関西インカレ!$B$5:$G$400,6,FALSE),"")</f>
        <v>ME</v>
      </c>
      <c r="R25" s="10">
        <f>IFERROR(VLOOKUP($B25,関西インカレ!$B$5:$G$400,2,FALSE),"")</f>
        <v>30</v>
      </c>
      <c r="S25" s="10">
        <f>IFERROR(VLOOKUP($B25,関西インカレ!$B$5:$G$400,5,FALSE)*VLOOKUP(Q25,大会ごとのスコア!$D$33:$E$36,2,FALSE),"")</f>
        <v>57.075599999999994</v>
      </c>
      <c r="T25" s="9" t="str">
        <f>IFERROR(VLOOKUP($B25,名椙大会2日目!$B$5:$G$338,6,FALSE),"")</f>
        <v>M21A</v>
      </c>
      <c r="U25" s="10">
        <f>IFERROR(VLOOKUP($B25,名椙大会2日目!$B$5:$G$338,2,FALSE),"")</f>
        <v>0</v>
      </c>
      <c r="V25" s="10">
        <f>IFERROR(VLOOKUP($B25,名椙大会2日目!$B$5:$G$338,5,FALSE)*VLOOKUP(T25,大会ごとのスコア!$D$28:$E$31,2,FALSE),"")</f>
        <v>0</v>
      </c>
      <c r="W25" s="9" t="str">
        <f>IFERROR(VLOOKUP($B25,インカレスプリント2018!$B$5:$G$400,6,FALSE),"")</f>
        <v>MUA1</v>
      </c>
      <c r="X25" s="10">
        <f>IFERROR(VLOOKUP($B25,インカレスプリント2018!$B$5:$G$400,2,FALSE),"")</f>
        <v>50</v>
      </c>
      <c r="Y25" s="10">
        <f>IFERROR(VLOOKUP($B25,インカレスプリント2018!$B$5:$G$400,5,FALSE)*VLOOKUP(W25,大会ごとのスコア!$D$33:$E$36,2,FALSE),"")</f>
        <v>50.760999999999996</v>
      </c>
      <c r="Z25" s="9" t="str">
        <f>IFERROR(VLOOKUP($B25,インカレロング2018!$B$5:$G$400,6,FALSE),"")</f>
        <v>MUL1</v>
      </c>
      <c r="AA25" s="10">
        <f>IFERROR(VLOOKUP($B25,インカレロング2018!$B$5:$G$400,2,FALSE),"")</f>
        <v>13</v>
      </c>
      <c r="AB25" s="10">
        <f ca="1">IFERROR(VLOOKUP($B25,インカレロング2018!$B$5:$G$400,5,FALSE)*VLOOKUP(Z25,大会ごとのスコア!$D$38:$E$42,2,FALSE),"")</f>
        <v>60.387</v>
      </c>
      <c r="AC25" s="9" t="str">
        <f>IFERROR(VLOOKUP($B25,クラブカップミドル!$B$4:$G$400,6,FALSE),"")</f>
        <v/>
      </c>
      <c r="AD25" s="10" t="str">
        <f>IFERROR(VLOOKUP($B25,クラブカップミドル!$B$4:$G$400,2,FALSE),"")</f>
        <v/>
      </c>
      <c r="AE25" s="10" t="str">
        <f>IFERROR(VLOOKUP($B25,クラブカップミドル!$B$4:$G$400,5,FALSE)*VLOOKUP(AC25,大会ごとのスコア!$D$44:$E$55,2,FALSE),"")</f>
        <v/>
      </c>
      <c r="AF25" s="9" t="str">
        <f>IFERROR(VLOOKUP($B25,全日本ミドル!$B$4:$G$400,6,FALSE),"")</f>
        <v/>
      </c>
      <c r="AG25" s="10" t="str">
        <f>IFERROR(VLOOKUP($B25,全日本ミドル!$B$4:$G$400,2,FALSE),"")</f>
        <v/>
      </c>
      <c r="AH25" s="10" t="str">
        <f>IFERROR(VLOOKUP($B25,全日本ミドル!$B$4:$G$400,5,FALSE)*VLOOKUP(AF25,大会ごとのスコア!$D$62:$E$69,2,FALSE),"")</f>
        <v/>
      </c>
      <c r="AI25" s="9" t="str">
        <f>IFERROR(VLOOKUP($B25,KOLC大会!$B$4:$G$400,6,FALSE),"")</f>
        <v/>
      </c>
      <c r="AJ25" s="10" t="str">
        <f>IFERROR(VLOOKUP($B25,KOLC大会!$B$4:$G$400,2,FALSE),"")</f>
        <v/>
      </c>
      <c r="AK25" s="10" t="str">
        <f>IFERROR(VLOOKUP($B25,KOLC大会!$B$4:$G$400,5,FALSE)*VLOOKUP(AI25,大会ごとのスコア!$D$44:$E$55,2,FALSE),"")</f>
        <v/>
      </c>
      <c r="AL25" s="9" t="str">
        <f>IFERROR(VLOOKUP($B25,早大OC大会!$B$4:$G$400,6,FALSE),"")</f>
        <v/>
      </c>
      <c r="AM25" s="10" t="str">
        <f>IFERROR(VLOOKUP($B25,早大OC大会!$B$4:$G$400,2,FALSE),"")</f>
        <v/>
      </c>
      <c r="AN25" s="10" t="str">
        <f>IFERROR(VLOOKUP($B25,早大OC大会!$B$4:$G$400,5,FALSE)*VLOOKUP(AL25,大会ごとのスコア!$D$44:$E$55,2,FALSE),"")</f>
        <v/>
      </c>
      <c r="AO25" s="9" t="str">
        <f>IFERROR(VLOOKUP($B25,京大京女大会!$B$4:$G$400,6,FALSE),"")</f>
        <v/>
      </c>
      <c r="AP25" s="10" t="str">
        <f>IFERROR(VLOOKUP($B25,京大京女大会!$B$4:$G$400,2,FALSE),"")</f>
        <v/>
      </c>
      <c r="AQ25" s="10" t="str">
        <f>IFERROR(VLOOKUP($B25,京大京女大会!$B$4:$G$400,5,FALSE)*VLOOKUP(AO25,大会ごとのスコア!$D$44:$E$55,2,FALSE),"")</f>
        <v/>
      </c>
      <c r="AR25" s="9" t="str">
        <f>IFERROR(VLOOKUP($B25,東海ミドルセレ!$B$4:$G$400,6,FALSE),"")</f>
        <v/>
      </c>
      <c r="AS25" s="10" t="str">
        <f>IFERROR(VLOOKUP($B25,東海ミドルセレ!$B$4:$G$400,2,FALSE),"")</f>
        <v/>
      </c>
      <c r="AT25" s="10" t="str">
        <f>IFERROR(VLOOKUP($B25,東海ミドルセレ!$B$4:$G$400,5,FALSE)*VLOOKUP(AR25,大会ごとのスコア!$D$44:$E$60,2,FALSE),"")</f>
        <v/>
      </c>
      <c r="AV25" s="9">
        <f t="array" aca="1" ref="AV25" ca="1">IFERROR(ROUNDUP(AVERAGE(LARGE(IF($A$3:$AU$3="スコア",$A25:$AU25,""),{1,2,3})),2),0)</f>
        <v>57.73</v>
      </c>
      <c r="AW25">
        <f t="array" aca="1" ref="AW25" ca="1">IFERROR(LARGE(IF($A$3:$AU$3="スコア",$A25:$AU25,""),1),"")</f>
        <v>60.387</v>
      </c>
      <c r="AX25" t="str">
        <f t="shared" ca="1" si="0"/>
        <v>ICL</v>
      </c>
      <c r="AY25" t="str">
        <f t="shared" ca="1" si="1"/>
        <v>MUL1</v>
      </c>
    </row>
    <row r="26" spans="2:51" x14ac:dyDescent="0.15">
      <c r="B26" t="s">
        <v>645</v>
      </c>
      <c r="C26" t="s">
        <v>896</v>
      </c>
      <c r="D26" s="14">
        <v>3</v>
      </c>
      <c r="E26" s="9" t="str">
        <f>IFERROR(VLOOKUP($B26,根ノ上高原!$B$5:$G$338,6,FALSE),"")</f>
        <v/>
      </c>
      <c r="F26" s="10" t="str">
        <f>IFERROR(VLOOKUP($B26,根ノ上高原!$B$5:$G$338,2,FALSE),"")</f>
        <v/>
      </c>
      <c r="G26" s="10" t="str">
        <f>IFERROR(VLOOKUP($B26,根ノ上高原!$B$5:$G$338,5,FALSE)*VLOOKUP(E26,大会ごとのスコア!$D$4:$E$5,2,FALSE),"")</f>
        <v/>
      </c>
      <c r="H26" s="9" t="str">
        <f>IFERROR(VLOOKUP($B26,東大OLK大会!$B$5:$G$338,6,FALSE),"")</f>
        <v/>
      </c>
      <c r="I26" s="10" t="str">
        <f>IFERROR(VLOOKUP($B26,東大OLK大会!$B$5:$G$338,2,FALSE),"")</f>
        <v/>
      </c>
      <c r="J26" s="10" t="str">
        <f>IFERROR(VLOOKUP($B26,東大OLK大会!$B$5:$G$338,5,FALSE)*VLOOKUP(H26,大会ごとのスコア!$D$7:$E$11,2,FALSE),"")</f>
        <v/>
      </c>
      <c r="K26" s="9" t="str">
        <f>IFERROR(VLOOKUP($B26,全日本ロング!$B$5:$G$338,6,FALSE),"")</f>
        <v>Ms</v>
      </c>
      <c r="L26" s="10">
        <f>IFERROR(VLOOKUP($B26,全日本ロング!$B$5:$G$338,2,FALSE),"")</f>
        <v>0</v>
      </c>
      <c r="M26" s="10">
        <f>IFERROR(VLOOKUP($B26,全日本ロング!$B$5:$G$338,5,FALSE)*VLOOKUP(K26,大会ごとのスコア!$D$12:$E$17,2,FALSE),"")</f>
        <v>42.015999999999998</v>
      </c>
      <c r="N26" s="9" t="str">
        <f>IFERROR(VLOOKUP($B26,関西スプリントセレ!$B$5:$G$400,6,FALSE),"")</f>
        <v>MA</v>
      </c>
      <c r="O26" s="10">
        <f>IFERROR(VLOOKUP($B26,関西スプリントセレ!$B$5:$G$400,2,FALSE),"")</f>
        <v>49</v>
      </c>
      <c r="P26" s="10">
        <f>IFERROR(VLOOKUP($B26,関西スプリントセレ!$B$5:$G$400,5,FALSE)*VLOOKUP(N26,大会ごとのスコア!$D$26:$E$26,2,FALSE),"")</f>
        <v>44.738</v>
      </c>
      <c r="Q26" s="9" t="str">
        <f>IFERROR(VLOOKUP($B26,関西インカレ!$B$5:$G$400,6,FALSE),"")</f>
        <v>ME</v>
      </c>
      <c r="R26" s="10">
        <f>IFERROR(VLOOKUP($B26,関西インカレ!$B$5:$G$400,2,FALSE),"")</f>
        <v>21</v>
      </c>
      <c r="S26" s="10">
        <f>IFERROR(VLOOKUP($B26,関西インカレ!$B$5:$G$400,5,FALSE)*VLOOKUP(Q26,大会ごとのスコア!$D$33:$E$36,2,FALSE),"")</f>
        <v>62.943599999999989</v>
      </c>
      <c r="T26" s="9" t="str">
        <f>IFERROR(VLOOKUP($B26,名椙大会2日目!$B$5:$G$338,6,FALSE),"")</f>
        <v>M21A</v>
      </c>
      <c r="U26" s="10">
        <f>IFERROR(VLOOKUP($B26,名椙大会2日目!$B$5:$G$338,2,FALSE),"")</f>
        <v>43</v>
      </c>
      <c r="V26" s="10">
        <f>IFERROR(VLOOKUP($B26,名椙大会2日目!$B$5:$G$338,5,FALSE)*VLOOKUP(T26,大会ごとのスコア!$D$28:$E$31,2,FALSE),"")</f>
        <v>51.394999999999996</v>
      </c>
      <c r="W26" s="9" t="str">
        <f>IFERROR(VLOOKUP($B26,インカレスプリント2018!$B$5:$G$400,6,FALSE),"")</f>
        <v/>
      </c>
      <c r="X26" s="10" t="str">
        <f>IFERROR(VLOOKUP($B26,インカレスプリント2018!$B$5:$G$400,2,FALSE),"")</f>
        <v/>
      </c>
      <c r="Y26" s="10" t="str">
        <f>IFERROR(VLOOKUP($B26,インカレスプリント2018!$B$5:$G$400,5,FALSE)*VLOOKUP(W26,大会ごとのスコア!$D$33:$E$36,2,FALSE),"")</f>
        <v/>
      </c>
      <c r="Z26" s="9" t="str">
        <f>IFERROR(VLOOKUP($B26,インカレロング2018!$B$5:$G$400,6,FALSE),"")</f>
        <v>MUL2</v>
      </c>
      <c r="AA26" s="10">
        <f>IFERROR(VLOOKUP($B26,インカレロング2018!$B$5:$G$400,2,FALSE),"")</f>
        <v>42</v>
      </c>
      <c r="AB26" s="10">
        <f ca="1">IFERROR(VLOOKUP($B26,インカレロング2018!$B$5:$G$400,5,FALSE)*VLOOKUP(Z26,大会ごとのスコア!$D$38:$E$42,2,FALSE),"")</f>
        <v>54.192999999999998</v>
      </c>
      <c r="AC26" s="9" t="str">
        <f>IFERROR(VLOOKUP($B26,クラブカップミドル!$B$4:$G$400,6,FALSE),"")</f>
        <v/>
      </c>
      <c r="AD26" s="10" t="str">
        <f>IFERROR(VLOOKUP($B26,クラブカップミドル!$B$4:$G$400,2,FALSE),"")</f>
        <v/>
      </c>
      <c r="AE26" s="10" t="str">
        <f>IFERROR(VLOOKUP($B26,クラブカップミドル!$B$4:$G$400,5,FALSE)*VLOOKUP(AC26,大会ごとのスコア!$D$44:$E$55,2,FALSE),"")</f>
        <v/>
      </c>
      <c r="AF26" s="9" t="str">
        <f>IFERROR(VLOOKUP($B26,全日本ミドル!$B$4:$G$400,6,FALSE),"")</f>
        <v/>
      </c>
      <c r="AG26" s="10" t="str">
        <f>IFERROR(VLOOKUP($B26,全日本ミドル!$B$4:$G$400,2,FALSE),"")</f>
        <v/>
      </c>
      <c r="AH26" s="10" t="str">
        <f>IFERROR(VLOOKUP($B26,全日本ミドル!$B$4:$G$400,5,FALSE)*VLOOKUP(AF26,大会ごとのスコア!$D$62:$E$69,2,FALSE),"")</f>
        <v/>
      </c>
      <c r="AI26" s="9" t="str">
        <f>IFERROR(VLOOKUP($B26,KOLC大会!$B$4:$G$400,6,FALSE),"")</f>
        <v>M21A2</v>
      </c>
      <c r="AJ26" s="10">
        <f>IFERROR(VLOOKUP($B26,KOLC大会!$B$4:$G$400,2,FALSE),"")</f>
        <v>46</v>
      </c>
      <c r="AK26" s="10">
        <f>IFERROR(VLOOKUP($B26,KOLC大会!$B$4:$G$400,5,FALSE)*VLOOKUP(AI26,大会ごとのスコア!$D$44:$E$55,2,FALSE),"")</f>
        <v>46.077999999999996</v>
      </c>
      <c r="AL26" s="9" t="str">
        <f>IFERROR(VLOOKUP($B26,早大OC大会!$B$4:$G$400,6,FALSE),"")</f>
        <v>M21A2</v>
      </c>
      <c r="AM26" s="10">
        <f>IFERROR(VLOOKUP($B26,早大OC大会!$B$4:$G$400,2,FALSE),"")</f>
        <v>35</v>
      </c>
      <c r="AN26" s="10">
        <f>IFERROR(VLOOKUP($B26,早大OC大会!$B$4:$G$400,5,FALSE)*VLOOKUP(AL26,大会ごとのスコア!$D$44:$E$55,2,FALSE),"")</f>
        <v>52.155999999999999</v>
      </c>
      <c r="AO26" s="9" t="str">
        <f>IFERROR(VLOOKUP($B26,京大京女大会!$B$4:$G$400,6,FALSE),"")</f>
        <v>M21A</v>
      </c>
      <c r="AP26" s="10">
        <f>IFERROR(VLOOKUP($B26,京大京女大会!$B$4:$G$400,2,FALSE),"")</f>
        <v>46</v>
      </c>
      <c r="AQ26" s="10">
        <f>IFERROR(VLOOKUP($B26,京大京女大会!$B$4:$G$400,5,FALSE)*VLOOKUP(AO26,大会ごとのスコア!$D$44:$E$55,2,FALSE),"")</f>
        <v>46.585999999999999</v>
      </c>
      <c r="AR26" s="9" t="str">
        <f>IFERROR(VLOOKUP($B26,東海ミドルセレ!$B$4:$G$400,6,FALSE),"")</f>
        <v/>
      </c>
      <c r="AS26" s="10" t="str">
        <f>IFERROR(VLOOKUP($B26,東海ミドルセレ!$B$4:$G$400,2,FALSE),"")</f>
        <v/>
      </c>
      <c r="AT26" s="10" t="str">
        <f>IFERROR(VLOOKUP($B26,東海ミドルセレ!$B$4:$G$400,5,FALSE)*VLOOKUP(AR26,大会ごとのスコア!$D$44:$E$60,2,FALSE),"")</f>
        <v/>
      </c>
      <c r="AV26" s="9">
        <f t="array" aca="1" ref="AV26" ca="1">IFERROR(ROUNDUP(AVERAGE(LARGE(IF($A$3:$AU$3="スコア",$A26:$AU26,""),{1,2,3})),2),0)</f>
        <v>56.44</v>
      </c>
      <c r="AW26">
        <f t="array" aca="1" ref="AW26" ca="1">IFERROR(LARGE(IF($A$3:$AU$3="スコア",$A26:$AU26,""),1),"")</f>
        <v>62.943599999999989</v>
      </c>
      <c r="AX26" t="str">
        <f t="shared" ca="1" si="0"/>
        <v>関西IC</v>
      </c>
      <c r="AY26" t="str">
        <f t="shared" ca="1" si="1"/>
        <v>ME</v>
      </c>
    </row>
    <row r="27" spans="2:51" x14ac:dyDescent="0.15">
      <c r="B27" t="s">
        <v>218</v>
      </c>
      <c r="C27" t="s">
        <v>896</v>
      </c>
      <c r="D27" s="14">
        <v>4</v>
      </c>
      <c r="E27" s="9" t="str">
        <f>IFERROR(VLOOKUP($B27,根ノ上高原!$B$5:$G$338,6,FALSE),"")</f>
        <v/>
      </c>
      <c r="F27" s="10" t="str">
        <f>IFERROR(VLOOKUP($B27,根ノ上高原!$B$5:$G$338,2,FALSE),"")</f>
        <v/>
      </c>
      <c r="G27" s="10" t="str">
        <f>IFERROR(VLOOKUP($B27,根ノ上高原!$B$5:$G$338,5,FALSE)*VLOOKUP(E27,大会ごとのスコア!$D$4:$E$5,2,FALSE),"")</f>
        <v/>
      </c>
      <c r="H27" s="9" t="str">
        <f>IFERROR(VLOOKUP($B27,東大OLK大会!$B$5:$G$338,6,FALSE),"")</f>
        <v>M21A1</v>
      </c>
      <c r="I27" s="10">
        <f>IFERROR(VLOOKUP($B27,東大OLK大会!$B$5:$G$338,2,FALSE),"")</f>
        <v>42</v>
      </c>
      <c r="J27" s="10">
        <f>IFERROR(VLOOKUP($B27,東大OLK大会!$B$5:$G$338,5,FALSE)*VLOOKUP(H27,大会ごとのスコア!$D$7:$E$11,2,FALSE),"")</f>
        <v>43.085000000000001</v>
      </c>
      <c r="K27" s="9" t="str">
        <f>IFERROR(VLOOKUP($B27,全日本ロング!$B$5:$G$338,6,FALSE),"")</f>
        <v>Ms</v>
      </c>
      <c r="L27" s="10">
        <f>IFERROR(VLOOKUP($B27,全日本ロング!$B$5:$G$338,2,FALSE),"")</f>
        <v>8</v>
      </c>
      <c r="M27" s="10">
        <f>IFERROR(VLOOKUP($B27,全日本ロング!$B$5:$G$338,5,FALSE)*VLOOKUP(K27,大会ごとのスコア!$D$12:$E$17,2,FALSE),"")</f>
        <v>58.795999999999999</v>
      </c>
      <c r="N27" s="9" t="str">
        <f>IFERROR(VLOOKUP($B27,関西スプリントセレ!$B$5:$G$400,6,FALSE),"")</f>
        <v>MA</v>
      </c>
      <c r="O27" s="10">
        <f>IFERROR(VLOOKUP($B27,関西スプリントセレ!$B$5:$G$400,2,FALSE),"")</f>
        <v>0</v>
      </c>
      <c r="P27" s="10">
        <f>IFERROR(VLOOKUP($B27,関西スプリントセレ!$B$5:$G$400,5,FALSE)*VLOOKUP(N27,大会ごとのスコア!$D$26:$E$26,2,FALSE),"")</f>
        <v>0</v>
      </c>
      <c r="Q27" s="9" t="str">
        <f>IFERROR(VLOOKUP($B27,関西インカレ!$B$5:$G$400,6,FALSE),"")</f>
        <v>ME</v>
      </c>
      <c r="R27" s="10">
        <f>IFERROR(VLOOKUP($B27,関西インカレ!$B$5:$G$400,2,FALSE),"")</f>
        <v>28</v>
      </c>
      <c r="S27" s="10">
        <f>IFERROR(VLOOKUP($B27,関西インカレ!$B$5:$G$400,5,FALSE)*VLOOKUP(Q27,大会ごとのスコア!$D$33:$E$36,2,FALSE),"")</f>
        <v>57.770399999999995</v>
      </c>
      <c r="T27" s="9" t="str">
        <f>IFERROR(VLOOKUP($B27,名椙大会2日目!$B$5:$G$338,6,FALSE),"")</f>
        <v>ME</v>
      </c>
      <c r="U27" s="10">
        <f>IFERROR(VLOOKUP($B27,名椙大会2日目!$B$5:$G$338,2,FALSE),"")</f>
        <v>42</v>
      </c>
      <c r="V27" s="10">
        <f>IFERROR(VLOOKUP($B27,名椙大会2日目!$B$5:$G$338,5,FALSE)*VLOOKUP(T27,大会ごとのスコア!$D$28:$E$31,2,FALSE),"")</f>
        <v>40.324799999999996</v>
      </c>
      <c r="W27" s="9" t="str">
        <f>IFERROR(VLOOKUP($B27,インカレスプリント2018!$B$5:$G$400,6,FALSE),"")</f>
        <v>MUA2</v>
      </c>
      <c r="X27" s="10">
        <f>IFERROR(VLOOKUP($B27,インカレスプリント2018!$B$5:$G$400,2,FALSE),"")</f>
        <v>65</v>
      </c>
      <c r="Y27" s="10">
        <f>IFERROR(VLOOKUP($B27,インカレスプリント2018!$B$5:$G$400,5,FALSE)*VLOOKUP(W27,大会ごとのスコア!$D$33:$E$36,2,FALSE),"")</f>
        <v>45.064</v>
      </c>
      <c r="Z27" s="9" t="str">
        <f>IFERROR(VLOOKUP($B27,インカレロング2018!$B$5:$G$400,6,FALSE),"")</f>
        <v>ME</v>
      </c>
      <c r="AA27" s="10">
        <f>IFERROR(VLOOKUP($B27,インカレロング2018!$B$5:$G$400,2,FALSE),"")</f>
        <v>61</v>
      </c>
      <c r="AB27" s="10">
        <f ca="1">IFERROR(VLOOKUP($B27,インカレロング2018!$B$5:$G$400,5,FALSE)*VLOOKUP(Z27,大会ごとのスコア!$D$38:$E$42,2,FALSE),"")</f>
        <v>43.808399999999999</v>
      </c>
      <c r="AC27" s="9" t="str">
        <f>IFERROR(VLOOKUP($B27,クラブカップミドル!$B$4:$G$400,6,FALSE),"")</f>
        <v/>
      </c>
      <c r="AD27" s="10" t="str">
        <f>IFERROR(VLOOKUP($B27,クラブカップミドル!$B$4:$G$400,2,FALSE),"")</f>
        <v/>
      </c>
      <c r="AE27" s="10" t="str">
        <f>IFERROR(VLOOKUP($B27,クラブカップミドル!$B$4:$G$400,5,FALSE)*VLOOKUP(AC27,大会ごとのスコア!$D$44:$E$55,2,FALSE),"")</f>
        <v/>
      </c>
      <c r="AF27" s="9" t="str">
        <f>IFERROR(VLOOKUP($B27,全日本ミドル!$B$4:$G$400,6,FALSE),"")</f>
        <v>M21A2</v>
      </c>
      <c r="AG27" s="10">
        <f>IFERROR(VLOOKUP($B27,全日本ミドル!$B$4:$G$400,2,FALSE),"")</f>
        <v>51</v>
      </c>
      <c r="AH27" s="10">
        <f>IFERROR(VLOOKUP($B27,全日本ミドル!$B$4:$G$400,5,FALSE)*VLOOKUP(AF27,大会ごとのスコア!$D$62:$E$69,2,FALSE),"")</f>
        <v>45.863999999999997</v>
      </c>
      <c r="AI27" s="9" t="str">
        <f>IFERROR(VLOOKUP($B27,KOLC大会!$B$4:$G$400,6,FALSE),"")</f>
        <v>M21A1</v>
      </c>
      <c r="AJ27" s="10">
        <f>IFERROR(VLOOKUP($B27,KOLC大会!$B$4:$G$400,2,FALSE),"")</f>
        <v>35</v>
      </c>
      <c r="AK27" s="10">
        <f>IFERROR(VLOOKUP($B27,KOLC大会!$B$4:$G$400,5,FALSE)*VLOOKUP(AI27,大会ごとのスコア!$D$44:$E$55,2,FALSE),"")</f>
        <v>51.589999999999996</v>
      </c>
      <c r="AL27" s="9" t="str">
        <f>IFERROR(VLOOKUP($B27,早大OC大会!$B$4:$G$400,6,FALSE),"")</f>
        <v>M21A2</v>
      </c>
      <c r="AM27" s="10">
        <f>IFERROR(VLOOKUP($B27,早大OC大会!$B$4:$G$400,2,FALSE),"")</f>
        <v>44</v>
      </c>
      <c r="AN27" s="10">
        <f>IFERROR(VLOOKUP($B27,早大OC大会!$B$4:$G$400,5,FALSE)*VLOOKUP(AL27,大会ごとのスコア!$D$44:$E$55,2,FALSE),"")</f>
        <v>49.78</v>
      </c>
      <c r="AO27" s="9" t="str">
        <f>IFERROR(VLOOKUP($B27,京大京女大会!$B$4:$G$400,6,FALSE),"")</f>
        <v>M21A</v>
      </c>
      <c r="AP27" s="10">
        <f>IFERROR(VLOOKUP($B27,京大京女大会!$B$4:$G$400,2,FALSE),"")</f>
        <v>20</v>
      </c>
      <c r="AQ27" s="10">
        <f>IFERROR(VLOOKUP($B27,京大京女大会!$B$4:$G$400,5,FALSE)*VLOOKUP(AO27,大会ごとのスコア!$D$44:$E$55,2,FALSE),"")</f>
        <v>56.899000000000001</v>
      </c>
      <c r="AR27" s="9" t="str">
        <f>IFERROR(VLOOKUP($B27,東海ミドルセレ!$B$4:$G$400,6,FALSE),"")</f>
        <v/>
      </c>
      <c r="AS27" s="10" t="str">
        <f>IFERROR(VLOOKUP($B27,東海ミドルセレ!$B$4:$G$400,2,FALSE),"")</f>
        <v/>
      </c>
      <c r="AT27" s="10" t="str">
        <f>IFERROR(VLOOKUP($B27,東海ミドルセレ!$B$4:$G$400,5,FALSE)*VLOOKUP(AR27,大会ごとのスコア!$D$44:$E$60,2,FALSE),"")</f>
        <v/>
      </c>
      <c r="AV27" s="9">
        <f t="array" aca="1" ref="AV27" ca="1">IFERROR(ROUNDUP(AVERAGE(LARGE(IF($A$3:$AU$3="スコア",$A27:$AU27,""),{1,2,3})),2),0)</f>
        <v>57.83</v>
      </c>
      <c r="AW27">
        <f t="array" aca="1" ref="AW27" ca="1">IFERROR(LARGE(IF($A$3:$AU$3="スコア",$A27:$AU27,""),1),"")</f>
        <v>58.795999999999999</v>
      </c>
      <c r="AX27" t="str">
        <f t="shared" ca="1" si="0"/>
        <v>全日本ロング</v>
      </c>
      <c r="AY27" t="str">
        <f t="shared" ca="1" si="1"/>
        <v>Ms</v>
      </c>
    </row>
    <row r="28" spans="2:51" x14ac:dyDescent="0.15">
      <c r="B28" t="s">
        <v>574</v>
      </c>
      <c r="C28" t="s">
        <v>896</v>
      </c>
      <c r="D28" s="14">
        <v>4</v>
      </c>
      <c r="E28" s="9" t="str">
        <f>IFERROR(VLOOKUP($B28,根ノ上高原!$B$5:$G$338,6,FALSE),"")</f>
        <v/>
      </c>
      <c r="F28" s="10" t="str">
        <f>IFERROR(VLOOKUP($B28,根ノ上高原!$B$5:$G$338,2,FALSE),"")</f>
        <v/>
      </c>
      <c r="G28" s="10" t="str">
        <f>IFERROR(VLOOKUP($B28,根ノ上高原!$B$5:$G$338,5,FALSE)*VLOOKUP(E28,大会ごとのスコア!$D$4:$E$5,2,FALSE),"")</f>
        <v/>
      </c>
      <c r="H28" s="9" t="str">
        <f>IFERROR(VLOOKUP($B28,東大OLK大会!$B$5:$G$338,6,FALSE),"")</f>
        <v/>
      </c>
      <c r="I28" s="10" t="str">
        <f>IFERROR(VLOOKUP($B28,東大OLK大会!$B$5:$G$338,2,FALSE),"")</f>
        <v/>
      </c>
      <c r="J28" s="10" t="str">
        <f>IFERROR(VLOOKUP($B28,東大OLK大会!$B$5:$G$338,5,FALSE)*VLOOKUP(H28,大会ごとのスコア!$D$7:$E$11,2,FALSE),"")</f>
        <v/>
      </c>
      <c r="K28" s="9" t="str">
        <f>IFERROR(VLOOKUP($B28,全日本ロング!$B$5:$G$338,6,FALSE),"")</f>
        <v>Ms</v>
      </c>
      <c r="L28" s="10">
        <f>IFERROR(VLOOKUP($B28,全日本ロング!$B$5:$G$338,2,FALSE),"")</f>
        <v>0</v>
      </c>
      <c r="M28" s="10">
        <f>IFERROR(VLOOKUP($B28,全日本ロング!$B$5:$G$338,5,FALSE)*VLOOKUP(K28,大会ごとのスコア!$D$12:$E$17,2,FALSE),"")</f>
        <v>42.665999999999997</v>
      </c>
      <c r="N28" s="9" t="str">
        <f>IFERROR(VLOOKUP($B28,関西スプリントセレ!$B$5:$G$400,6,FALSE),"")</f>
        <v>MA</v>
      </c>
      <c r="O28" s="10">
        <f>IFERROR(VLOOKUP($B28,関西スプリントセレ!$B$5:$G$400,2,FALSE),"")</f>
        <v>0</v>
      </c>
      <c r="P28" s="10">
        <f>IFERROR(VLOOKUP($B28,関西スプリントセレ!$B$5:$G$400,5,FALSE)*VLOOKUP(N28,大会ごとのスコア!$D$26:$E$26,2,FALSE),"")</f>
        <v>0</v>
      </c>
      <c r="Q28" s="9" t="str">
        <f>IFERROR(VLOOKUP($B28,関西インカレ!$B$5:$G$400,6,FALSE),"")</f>
        <v>ME</v>
      </c>
      <c r="R28" s="10">
        <f>IFERROR(VLOOKUP($B28,関西インカレ!$B$5:$G$400,2,FALSE),"")</f>
        <v>26</v>
      </c>
      <c r="S28" s="10">
        <f>IFERROR(VLOOKUP($B28,関西インカレ!$B$5:$G$400,5,FALSE)*VLOOKUP(Q28,大会ごとのスコア!$D$33:$E$36,2,FALSE),"")</f>
        <v>59.783999999999999</v>
      </c>
      <c r="T28" s="9" t="str">
        <f>IFERROR(VLOOKUP($B28,名椙大会2日目!$B$5:$G$338,6,FALSE),"")</f>
        <v>M21A</v>
      </c>
      <c r="U28" s="10">
        <f>IFERROR(VLOOKUP($B28,名椙大会2日目!$B$5:$G$338,2,FALSE),"")</f>
        <v>34</v>
      </c>
      <c r="V28" s="10">
        <f>IFERROR(VLOOKUP($B28,名椙大会2日目!$B$5:$G$338,5,FALSE)*VLOOKUP(T28,大会ごとのスコア!$D$28:$E$31,2,FALSE),"")</f>
        <v>52.707999999999998</v>
      </c>
      <c r="W28" s="9" t="str">
        <f>IFERROR(VLOOKUP($B28,インカレスプリント2018!$B$5:$G$400,6,FALSE),"")</f>
        <v/>
      </c>
      <c r="X28" s="10" t="str">
        <f>IFERROR(VLOOKUP($B28,インカレスプリント2018!$B$5:$G$400,2,FALSE),"")</f>
        <v/>
      </c>
      <c r="Y28" s="10" t="str">
        <f>IFERROR(VLOOKUP($B28,インカレスプリント2018!$B$5:$G$400,5,FALSE)*VLOOKUP(W28,大会ごとのスコア!$D$33:$E$36,2,FALSE),"")</f>
        <v/>
      </c>
      <c r="Z28" s="9" t="str">
        <f>IFERROR(VLOOKUP($B28,インカレロング2018!$B$5:$G$400,6,FALSE),"")</f>
        <v>MUL1</v>
      </c>
      <c r="AA28" s="10">
        <f>IFERROR(VLOOKUP($B28,インカレロング2018!$B$5:$G$400,2,FALSE),"")</f>
        <v>35</v>
      </c>
      <c r="AB28" s="10">
        <f ca="1">IFERROR(VLOOKUP($B28,インカレロング2018!$B$5:$G$400,5,FALSE)*VLOOKUP(Z28,大会ごとのスコア!$D$38:$E$42,2,FALSE),"")</f>
        <v>54.175999999999995</v>
      </c>
      <c r="AC28" s="9" t="str">
        <f>IFERROR(VLOOKUP($B28,クラブカップミドル!$B$4:$G$400,6,FALSE),"")</f>
        <v/>
      </c>
      <c r="AD28" s="10" t="str">
        <f>IFERROR(VLOOKUP($B28,クラブカップミドル!$B$4:$G$400,2,FALSE),"")</f>
        <v/>
      </c>
      <c r="AE28" s="10" t="str">
        <f>IFERROR(VLOOKUP($B28,クラブカップミドル!$B$4:$G$400,5,FALSE)*VLOOKUP(AC28,大会ごとのスコア!$D$44:$E$55,2,FALSE),"")</f>
        <v/>
      </c>
      <c r="AF28" s="9" t="str">
        <f>IFERROR(VLOOKUP($B28,全日本ミドル!$B$4:$G$400,6,FALSE),"")</f>
        <v/>
      </c>
      <c r="AG28" s="10" t="str">
        <f>IFERROR(VLOOKUP($B28,全日本ミドル!$B$4:$G$400,2,FALSE),"")</f>
        <v/>
      </c>
      <c r="AH28" s="10" t="str">
        <f>IFERROR(VLOOKUP($B28,全日本ミドル!$B$4:$G$400,5,FALSE)*VLOOKUP(AF28,大会ごとのスコア!$D$62:$E$69,2,FALSE),"")</f>
        <v/>
      </c>
      <c r="AI28" s="9" t="str">
        <f>IFERROR(VLOOKUP($B28,KOLC大会!$B$4:$G$400,6,FALSE),"")</f>
        <v>M21A2</v>
      </c>
      <c r="AJ28" s="10">
        <f>IFERROR(VLOOKUP($B28,KOLC大会!$B$4:$G$400,2,FALSE),"")</f>
        <v>34</v>
      </c>
      <c r="AK28" s="10">
        <f>IFERROR(VLOOKUP($B28,KOLC大会!$B$4:$G$400,5,FALSE)*VLOOKUP(AI28,大会ごとのスコア!$D$44:$E$55,2,FALSE),"")</f>
        <v>51.585000000000001</v>
      </c>
      <c r="AL28" s="9" t="str">
        <f>IFERROR(VLOOKUP($B28,早大OC大会!$B$4:$G$400,6,FALSE),"")</f>
        <v>M21A2</v>
      </c>
      <c r="AM28" s="10">
        <f>IFERROR(VLOOKUP($B28,早大OC大会!$B$4:$G$400,2,FALSE),"")</f>
        <v>59</v>
      </c>
      <c r="AN28" s="10">
        <f>IFERROR(VLOOKUP($B28,早大OC大会!$B$4:$G$400,5,FALSE)*VLOOKUP(AL28,大会ごとのスコア!$D$44:$E$55,2,FALSE),"")</f>
        <v>38.955999999999996</v>
      </c>
      <c r="AO28" s="9" t="str">
        <f>IFERROR(VLOOKUP($B28,京大京女大会!$B$4:$G$400,6,FALSE),"")</f>
        <v/>
      </c>
      <c r="AP28" s="10" t="str">
        <f>IFERROR(VLOOKUP($B28,京大京女大会!$B$4:$G$400,2,FALSE),"")</f>
        <v/>
      </c>
      <c r="AQ28" s="10" t="str">
        <f>IFERROR(VLOOKUP($B28,京大京女大会!$B$4:$G$400,5,FALSE)*VLOOKUP(AO28,大会ごとのスコア!$D$44:$E$55,2,FALSE),"")</f>
        <v/>
      </c>
      <c r="AR28" s="9" t="str">
        <f>IFERROR(VLOOKUP($B28,東海ミドルセレ!$B$4:$G$400,6,FALSE),"")</f>
        <v>HMO</v>
      </c>
      <c r="AS28" s="10">
        <f>IFERROR(VLOOKUP($B28,東海ミドルセレ!$B$4:$G$400,2,FALSE),"")</f>
        <v>0</v>
      </c>
      <c r="AT28" s="10">
        <f>IFERROR(VLOOKUP($B28,東海ミドルセレ!$B$4:$G$400,5,FALSE)*VLOOKUP(AR28,大会ごとのスコア!$D$44:$E$60,2,FALSE),"")</f>
        <v>0</v>
      </c>
      <c r="AV28" s="9">
        <f t="array" aca="1" ref="AV28" ca="1">IFERROR(ROUNDUP(AVERAGE(LARGE(IF($A$3:$AU$3="スコア",$A28:$AU28,""),{1,2,3})),2),0)</f>
        <v>55.559999999999995</v>
      </c>
      <c r="AW28">
        <f t="array" aca="1" ref="AW28" ca="1">IFERROR(LARGE(IF($A$3:$AU$3="スコア",$A28:$AU28,""),1),"")</f>
        <v>59.783999999999999</v>
      </c>
      <c r="AX28" t="str">
        <f t="shared" ca="1" si="0"/>
        <v>関西IC</v>
      </c>
      <c r="AY28" t="str">
        <f t="shared" ca="1" si="1"/>
        <v>ME</v>
      </c>
    </row>
    <row r="29" spans="2:51" x14ac:dyDescent="0.15">
      <c r="B29" t="s">
        <v>596</v>
      </c>
      <c r="C29" t="s">
        <v>895</v>
      </c>
      <c r="D29" s="14">
        <v>2</v>
      </c>
      <c r="E29" s="9" t="str">
        <f>IFERROR(VLOOKUP($B29,根ノ上高原!$B$5:$G$338,6,FALSE),"")</f>
        <v/>
      </c>
      <c r="F29" s="10" t="str">
        <f>IFERROR(VLOOKUP($B29,根ノ上高原!$B$5:$G$338,2,FALSE),"")</f>
        <v/>
      </c>
      <c r="G29" s="10" t="str">
        <f>IFERROR(VLOOKUP($B29,根ノ上高原!$B$5:$G$338,5,FALSE)*VLOOKUP(E29,大会ごとのスコア!$D$4:$E$5,2,FALSE),"")</f>
        <v/>
      </c>
      <c r="H29" s="9" t="str">
        <f>IFERROR(VLOOKUP($B29,東大OLK大会!$B$5:$G$338,6,FALSE),"")</f>
        <v/>
      </c>
      <c r="I29" s="10" t="str">
        <f>IFERROR(VLOOKUP($B29,東大OLK大会!$B$5:$G$338,2,FALSE),"")</f>
        <v/>
      </c>
      <c r="J29" s="10" t="str">
        <f>IFERROR(VLOOKUP($B29,東大OLK大会!$B$5:$G$338,5,FALSE)*VLOOKUP(H29,大会ごとのスコア!$D$7:$E$11,2,FALSE),"")</f>
        <v/>
      </c>
      <c r="K29" s="9" t="str">
        <f>IFERROR(VLOOKUP($B29,全日本ロング!$B$5:$G$338,6,FALSE),"")</f>
        <v>Ms</v>
      </c>
      <c r="L29" s="10">
        <f>IFERROR(VLOOKUP($B29,全日本ロング!$B$5:$G$338,2,FALSE),"")</f>
        <v>0</v>
      </c>
      <c r="M29" s="10">
        <f>IFERROR(VLOOKUP($B29,全日本ロング!$B$5:$G$338,5,FALSE)*VLOOKUP(K29,大会ごとのスコア!$D$12:$E$17,2,FALSE),"")</f>
        <v>34.656999999999996</v>
      </c>
      <c r="N29" s="9" t="str">
        <f>IFERROR(VLOOKUP($B29,関西スプリントセレ!$B$5:$G$400,6,FALSE),"")</f>
        <v>MA</v>
      </c>
      <c r="O29" s="10">
        <f>IFERROR(VLOOKUP($B29,関西スプリントセレ!$B$5:$G$400,2,FALSE),"")</f>
        <v>45</v>
      </c>
      <c r="P29" s="10">
        <f>IFERROR(VLOOKUP($B29,関西スプリントセレ!$B$5:$G$400,5,FALSE)*VLOOKUP(N29,大会ごとのスコア!$D$26:$E$26,2,FALSE),"")</f>
        <v>46.099999999999994</v>
      </c>
      <c r="Q29" s="9" t="str">
        <f>IFERROR(VLOOKUP($B29,関西インカレ!$B$5:$G$400,6,FALSE),"")</f>
        <v>ME</v>
      </c>
      <c r="R29" s="10">
        <f>IFERROR(VLOOKUP($B29,関西インカレ!$B$5:$G$400,2,FALSE),"")</f>
        <v>29</v>
      </c>
      <c r="S29" s="10">
        <f>IFERROR(VLOOKUP($B29,関西インカレ!$B$5:$G$400,5,FALSE)*VLOOKUP(Q29,大会ごとのスコア!$D$33:$E$36,2,FALSE),"")</f>
        <v>57.362400000000001</v>
      </c>
      <c r="T29" s="9" t="str">
        <f>IFERROR(VLOOKUP($B29,名椙大会2日目!$B$5:$G$338,6,FALSE),"")</f>
        <v/>
      </c>
      <c r="U29" s="10" t="str">
        <f>IFERROR(VLOOKUP($B29,名椙大会2日目!$B$5:$G$338,2,FALSE),"")</f>
        <v/>
      </c>
      <c r="V29" s="10" t="str">
        <f>IFERROR(VLOOKUP($B29,名椙大会2日目!$B$5:$G$338,5,FALSE)*VLOOKUP(T29,大会ごとのスコア!$D$28:$E$31,2,FALSE),"")</f>
        <v/>
      </c>
      <c r="W29" s="9" t="str">
        <f>IFERROR(VLOOKUP($B29,インカレスプリント2018!$B$5:$G$400,6,FALSE),"")</f>
        <v>MUA1</v>
      </c>
      <c r="X29" s="10">
        <f>IFERROR(VLOOKUP($B29,インカレスプリント2018!$B$5:$G$400,2,FALSE),"")</f>
        <v>28</v>
      </c>
      <c r="Y29" s="10">
        <f>IFERROR(VLOOKUP($B29,インカレスプリント2018!$B$5:$G$400,5,FALSE)*VLOOKUP(W29,大会ごとのスコア!$D$33:$E$36,2,FALSE),"")</f>
        <v>54.997999999999998</v>
      </c>
      <c r="Z29" s="9" t="str">
        <f>IFERROR(VLOOKUP($B29,インカレロング2018!$B$5:$G$400,6,FALSE),"")</f>
        <v>MUL1</v>
      </c>
      <c r="AA29" s="10">
        <f>IFERROR(VLOOKUP($B29,インカレロング2018!$B$5:$G$400,2,FALSE),"")</f>
        <v>72</v>
      </c>
      <c r="AB29" s="10">
        <f ca="1">IFERROR(VLOOKUP($B29,インカレロング2018!$B$5:$G$400,5,FALSE)*VLOOKUP(Z29,大会ごとのスコア!$D$38:$E$42,2,FALSE),"")</f>
        <v>45.166999999999994</v>
      </c>
      <c r="AC29" s="9" t="str">
        <f>IFERROR(VLOOKUP($B29,クラブカップミドル!$B$4:$G$400,6,FALSE),"")</f>
        <v/>
      </c>
      <c r="AD29" s="10" t="str">
        <f>IFERROR(VLOOKUP($B29,クラブカップミドル!$B$4:$G$400,2,FALSE),"")</f>
        <v/>
      </c>
      <c r="AE29" s="10" t="str">
        <f>IFERROR(VLOOKUP($B29,クラブカップミドル!$B$4:$G$400,5,FALSE)*VLOOKUP(AC29,大会ごとのスコア!$D$44:$E$55,2,FALSE),"")</f>
        <v/>
      </c>
      <c r="AF29" s="9" t="str">
        <f>IFERROR(VLOOKUP($B29,全日本ミドル!$B$4:$G$400,6,FALSE),"")</f>
        <v>M21A2</v>
      </c>
      <c r="AG29" s="10">
        <f>IFERROR(VLOOKUP($B29,全日本ミドル!$B$4:$G$400,2,FALSE),"")</f>
        <v>55</v>
      </c>
      <c r="AH29" s="10">
        <f>IFERROR(VLOOKUP($B29,全日本ミドル!$B$4:$G$400,5,FALSE)*VLOOKUP(AF29,大会ごとのスコア!$D$62:$E$69,2,FALSE),"")</f>
        <v>44.76</v>
      </c>
      <c r="AI29" s="9" t="str">
        <f>IFERROR(VLOOKUP($B29,KOLC大会!$B$4:$G$400,6,FALSE),"")</f>
        <v>M21A1</v>
      </c>
      <c r="AJ29" s="10">
        <f>IFERROR(VLOOKUP($B29,KOLC大会!$B$4:$G$400,2,FALSE),"")</f>
        <v>38</v>
      </c>
      <c r="AK29" s="10">
        <f>IFERROR(VLOOKUP($B29,KOLC大会!$B$4:$G$400,5,FALSE)*VLOOKUP(AI29,大会ごとのスコア!$D$44:$E$55,2,FALSE),"")</f>
        <v>49.964999999999996</v>
      </c>
      <c r="AL29" s="9" t="str">
        <f>IFERROR(VLOOKUP($B29,早大OC大会!$B$4:$G$400,6,FALSE),"")</f>
        <v>M21A1</v>
      </c>
      <c r="AM29" s="10">
        <f>IFERROR(VLOOKUP($B29,早大OC大会!$B$4:$G$400,2,FALSE),"")</f>
        <v>31</v>
      </c>
      <c r="AN29" s="10">
        <f>IFERROR(VLOOKUP($B29,早大OC大会!$B$4:$G$400,5,FALSE)*VLOOKUP(AL29,大会ごとのスコア!$D$44:$E$55,2,FALSE),"")</f>
        <v>53.025999999999996</v>
      </c>
      <c r="AO29" s="9" t="str">
        <f>IFERROR(VLOOKUP($B29,京大京女大会!$B$4:$G$400,6,FALSE),"")</f>
        <v>M21A</v>
      </c>
      <c r="AP29" s="10">
        <f>IFERROR(VLOOKUP($B29,京大京女大会!$B$4:$G$400,2,FALSE),"")</f>
        <v>57</v>
      </c>
      <c r="AQ29" s="10">
        <f>IFERROR(VLOOKUP($B29,京大京女大会!$B$4:$G$400,5,FALSE)*VLOOKUP(AO29,大会ごとのスコア!$D$44:$E$55,2,FALSE),"")</f>
        <v>39.18</v>
      </c>
      <c r="AR29" s="9" t="str">
        <f>IFERROR(VLOOKUP($B29,東海ミドルセレ!$B$4:$G$400,6,FALSE),"")</f>
        <v/>
      </c>
      <c r="AS29" s="10" t="str">
        <f>IFERROR(VLOOKUP($B29,東海ミドルセレ!$B$4:$G$400,2,FALSE),"")</f>
        <v/>
      </c>
      <c r="AT29" s="10" t="str">
        <f>IFERROR(VLOOKUP($B29,東海ミドルセレ!$B$4:$G$400,5,FALSE)*VLOOKUP(AR29,大会ごとのスコア!$D$44:$E$60,2,FALSE),"")</f>
        <v/>
      </c>
      <c r="AV29" s="9">
        <f t="array" aca="1" ref="AV29" ca="1">IFERROR(ROUNDUP(AVERAGE(LARGE(IF($A$3:$AU$3="スコア",$A29:$AU29,""),{1,2,3})),2),0)</f>
        <v>55.129999999999995</v>
      </c>
      <c r="AW29">
        <f t="array" aca="1" ref="AW29" ca="1">IFERROR(LARGE(IF($A$3:$AU$3="スコア",$A29:$AU29,""),1),"")</f>
        <v>57.362400000000001</v>
      </c>
      <c r="AX29" t="str">
        <f t="shared" ca="1" si="0"/>
        <v>関西IC</v>
      </c>
      <c r="AY29" t="str">
        <f t="shared" ca="1" si="1"/>
        <v>ME</v>
      </c>
    </row>
    <row r="30" spans="2:51" x14ac:dyDescent="0.15">
      <c r="B30" t="s">
        <v>474</v>
      </c>
      <c r="C30" t="s">
        <v>894</v>
      </c>
      <c r="D30" s="14">
        <v>3</v>
      </c>
      <c r="E30" s="9" t="str">
        <f>IFERROR(VLOOKUP($B30,根ノ上高原!$B$5:$G$338,6,FALSE),"")</f>
        <v>MA</v>
      </c>
      <c r="F30" s="10">
        <f>IFERROR(VLOOKUP($B30,根ノ上高原!$B$5:$G$338,2,FALSE),"")</f>
        <v>35</v>
      </c>
      <c r="G30" s="10">
        <f>IFERROR(VLOOKUP($B30,根ノ上高原!$B$5:$G$338,5,FALSE)*VLOOKUP(E30,大会ごとのスコア!$D$4:$E$5,2,FALSE),"")</f>
        <v>49.784999999999997</v>
      </c>
      <c r="H30" s="9" t="str">
        <f>IFERROR(VLOOKUP($B30,東大OLK大会!$B$5:$G$338,6,FALSE),"")</f>
        <v>M21A2</v>
      </c>
      <c r="I30" s="10">
        <f>IFERROR(VLOOKUP($B30,東大OLK大会!$B$5:$G$338,2,FALSE),"")</f>
        <v>48</v>
      </c>
      <c r="J30" s="10">
        <f>IFERROR(VLOOKUP($B30,東大OLK大会!$B$5:$G$338,5,FALSE)*VLOOKUP(H30,大会ごとのスコア!$D$7:$E$11,2,FALSE),"")</f>
        <v>36.678999999999995</v>
      </c>
      <c r="K30" s="9" t="str">
        <f>IFERROR(VLOOKUP($B30,全日本ロング!$B$5:$G$338,6,FALSE),"")</f>
        <v>Ms</v>
      </c>
      <c r="L30" s="10">
        <f>IFERROR(VLOOKUP($B30,全日本ロング!$B$5:$G$338,2,FALSE),"")</f>
        <v>16</v>
      </c>
      <c r="M30" s="10">
        <f>IFERROR(VLOOKUP($B30,全日本ロング!$B$5:$G$338,5,FALSE)*VLOOKUP(K30,大会ごとのスコア!$D$12:$E$17,2,FALSE),"")</f>
        <v>54.443999999999996</v>
      </c>
      <c r="N30" s="9" t="str">
        <f>IFERROR(VLOOKUP($B30,関西スプリントセレ!$B$5:$G$400,6,FALSE),"")</f>
        <v>MA</v>
      </c>
      <c r="O30" s="10">
        <f>IFERROR(VLOOKUP($B30,関西スプリントセレ!$B$5:$G$400,2,FALSE),"")</f>
        <v>39</v>
      </c>
      <c r="P30" s="10">
        <f>IFERROR(VLOOKUP($B30,関西スプリントセレ!$B$5:$G$400,5,FALSE)*VLOOKUP(N30,大会ごとのスコア!$D$26:$E$26,2,FALSE),"")</f>
        <v>48.494999999999997</v>
      </c>
      <c r="Q30" s="9" t="str">
        <f>IFERROR(VLOOKUP($B30,関西インカレ!$B$5:$G$400,6,FALSE),"")</f>
        <v>ME</v>
      </c>
      <c r="R30" s="10">
        <f>IFERROR(VLOOKUP($B30,関西インカレ!$B$5:$G$400,2,FALSE),"")</f>
        <v>0</v>
      </c>
      <c r="S30" s="10">
        <f>IFERROR(VLOOKUP($B30,関西インカレ!$B$5:$G$400,5,FALSE)*VLOOKUP(Q30,大会ごとのスコア!$D$33:$E$36,2,FALSE),"")</f>
        <v>0</v>
      </c>
      <c r="T30" s="9" t="str">
        <f>IFERROR(VLOOKUP($B30,名椙大会2日目!$B$5:$G$338,6,FALSE),"")</f>
        <v/>
      </c>
      <c r="U30" s="10" t="str">
        <f>IFERROR(VLOOKUP($B30,名椙大会2日目!$B$5:$G$338,2,FALSE),"")</f>
        <v/>
      </c>
      <c r="V30" s="10" t="str">
        <f>IFERROR(VLOOKUP($B30,名椙大会2日目!$B$5:$G$338,5,FALSE)*VLOOKUP(T30,大会ごとのスコア!$D$28:$E$31,2,FALSE),"")</f>
        <v/>
      </c>
      <c r="W30" s="9" t="str">
        <f>IFERROR(VLOOKUP($B30,インカレスプリント2018!$B$5:$G$400,6,FALSE),"")</f>
        <v>MUA3</v>
      </c>
      <c r="X30" s="10">
        <f>IFERROR(VLOOKUP($B30,インカレスプリント2018!$B$5:$G$400,2,FALSE),"")</f>
        <v>37</v>
      </c>
      <c r="Y30" s="10">
        <f>IFERROR(VLOOKUP($B30,インカレスプリント2018!$B$5:$G$400,5,FALSE)*VLOOKUP(W30,大会ごとのスコア!$D$33:$E$36,2,FALSE),"")</f>
        <v>55.491999999999997</v>
      </c>
      <c r="Z30" s="9" t="str">
        <f>IFERROR(VLOOKUP($B30,インカレロング2018!$B$5:$G$400,6,FALSE),"")</f>
        <v>MUL2</v>
      </c>
      <c r="AA30" s="10">
        <f>IFERROR(VLOOKUP($B30,インカレロング2018!$B$5:$G$400,2,FALSE),"")</f>
        <v>35</v>
      </c>
      <c r="AB30" s="10">
        <f ca="1">IFERROR(VLOOKUP($B30,インカレロング2018!$B$5:$G$400,5,FALSE)*VLOOKUP(Z30,大会ごとのスコア!$D$38:$E$42,2,FALSE),"")</f>
        <v>55.339999999999996</v>
      </c>
      <c r="AC30" s="9" t="str">
        <f>IFERROR(VLOOKUP($B30,クラブカップミドル!$B$4:$G$400,6,FALSE),"")</f>
        <v/>
      </c>
      <c r="AD30" s="10" t="str">
        <f>IFERROR(VLOOKUP($B30,クラブカップミドル!$B$4:$G$400,2,FALSE),"")</f>
        <v/>
      </c>
      <c r="AE30" s="10" t="str">
        <f>IFERROR(VLOOKUP($B30,クラブカップミドル!$B$4:$G$400,5,FALSE)*VLOOKUP(AC30,大会ごとのスコア!$D$44:$E$55,2,FALSE),"")</f>
        <v/>
      </c>
      <c r="AF30" s="9" t="str">
        <f>IFERROR(VLOOKUP($B30,全日本ミドル!$B$4:$G$400,6,FALSE),"")</f>
        <v/>
      </c>
      <c r="AG30" s="10" t="str">
        <f>IFERROR(VLOOKUP($B30,全日本ミドル!$B$4:$G$400,2,FALSE),"")</f>
        <v/>
      </c>
      <c r="AH30" s="10" t="str">
        <f>IFERROR(VLOOKUP($B30,全日本ミドル!$B$4:$G$400,5,FALSE)*VLOOKUP(AF30,大会ごとのスコア!$D$62:$E$69,2,FALSE),"")</f>
        <v/>
      </c>
      <c r="AI30" s="9" t="str">
        <f>IFERROR(VLOOKUP($B30,KOLC大会!$B$4:$G$400,6,FALSE),"")</f>
        <v/>
      </c>
      <c r="AJ30" s="10" t="str">
        <f>IFERROR(VLOOKUP($B30,KOLC大会!$B$4:$G$400,2,FALSE),"")</f>
        <v/>
      </c>
      <c r="AK30" s="10" t="str">
        <f>IFERROR(VLOOKUP($B30,KOLC大会!$B$4:$G$400,5,FALSE)*VLOOKUP(AI30,大会ごとのスコア!$D$44:$E$55,2,FALSE),"")</f>
        <v/>
      </c>
      <c r="AL30" s="9" t="str">
        <f>IFERROR(VLOOKUP($B30,早大OC大会!$B$4:$G$400,6,FALSE),"")</f>
        <v/>
      </c>
      <c r="AM30" s="10" t="str">
        <f>IFERROR(VLOOKUP($B30,早大OC大会!$B$4:$G$400,2,FALSE),"")</f>
        <v/>
      </c>
      <c r="AN30" s="10" t="str">
        <f>IFERROR(VLOOKUP($B30,早大OC大会!$B$4:$G$400,5,FALSE)*VLOOKUP(AL30,大会ごとのスコア!$D$44:$E$55,2,FALSE),"")</f>
        <v/>
      </c>
      <c r="AO30" s="9" t="str">
        <f>IFERROR(VLOOKUP($B30,京大京女大会!$B$4:$G$400,6,FALSE),"")</f>
        <v/>
      </c>
      <c r="AP30" s="10" t="str">
        <f>IFERROR(VLOOKUP($B30,京大京女大会!$B$4:$G$400,2,FALSE),"")</f>
        <v/>
      </c>
      <c r="AQ30" s="10" t="str">
        <f>IFERROR(VLOOKUP($B30,京大京女大会!$B$4:$G$400,5,FALSE)*VLOOKUP(AO30,大会ごとのスコア!$D$44:$E$55,2,FALSE),"")</f>
        <v/>
      </c>
      <c r="AR30" s="9" t="str">
        <f>IFERROR(VLOOKUP($B30,東海ミドルセレ!$B$4:$G$400,6,FALSE),"")</f>
        <v/>
      </c>
      <c r="AS30" s="10" t="str">
        <f>IFERROR(VLOOKUP($B30,東海ミドルセレ!$B$4:$G$400,2,FALSE),"")</f>
        <v/>
      </c>
      <c r="AT30" s="10" t="str">
        <f>IFERROR(VLOOKUP($B30,東海ミドルセレ!$B$4:$G$400,5,FALSE)*VLOOKUP(AR30,大会ごとのスコア!$D$44:$E$60,2,FALSE),"")</f>
        <v/>
      </c>
      <c r="AV30" s="9">
        <f t="array" aca="1" ref="AV30" ca="1">IFERROR(ROUNDUP(AVERAGE(LARGE(IF($A$3:$AU$3="スコア",$A30:$AU30,""),{1,2,3})),2),0)</f>
        <v>55.1</v>
      </c>
      <c r="AW30">
        <f t="array" aca="1" ref="AW30" ca="1">IFERROR(LARGE(IF($A$3:$AU$3="スコア",$A30:$AU30,""),1),"")</f>
        <v>55.491999999999997</v>
      </c>
      <c r="AX30" t="str">
        <f t="shared" ca="1" si="0"/>
        <v>ICS</v>
      </c>
      <c r="AY30" t="str">
        <f t="shared" ca="1" si="1"/>
        <v>MUA3</v>
      </c>
    </row>
    <row r="31" spans="2:51" x14ac:dyDescent="0.15">
      <c r="B31" t="s">
        <v>790</v>
      </c>
      <c r="C31" t="s">
        <v>894</v>
      </c>
      <c r="D31" s="14">
        <v>1</v>
      </c>
      <c r="E31" s="9" t="str">
        <f>IFERROR(VLOOKUP($B31,根ノ上高原!$B$5:$G$338,6,FALSE),"")</f>
        <v/>
      </c>
      <c r="F31" s="10" t="str">
        <f>IFERROR(VLOOKUP($B31,根ノ上高原!$B$5:$G$338,2,FALSE),"")</f>
        <v/>
      </c>
      <c r="G31" s="10" t="str">
        <f>IFERROR(VLOOKUP($B31,根ノ上高原!$B$5:$G$338,5,FALSE)*VLOOKUP(E31,大会ごとのスコア!$D$4:$E$5,2,FALSE),"")</f>
        <v/>
      </c>
      <c r="H31" s="9" t="str">
        <f>IFERROR(VLOOKUP($B31,東大OLK大会!$B$5:$G$338,6,FALSE),"")</f>
        <v/>
      </c>
      <c r="I31" s="10" t="str">
        <f>IFERROR(VLOOKUP($B31,東大OLK大会!$B$5:$G$338,2,FALSE),"")</f>
        <v/>
      </c>
      <c r="J31" s="10" t="str">
        <f>IFERROR(VLOOKUP($B31,東大OLK大会!$B$5:$G$338,5,FALSE)*VLOOKUP(H31,大会ごとのスコア!$D$7:$E$11,2,FALSE),"")</f>
        <v/>
      </c>
      <c r="K31" s="9" t="str">
        <f>IFERROR(VLOOKUP($B31,全日本ロング!$B$5:$G$338,6,FALSE),"")</f>
        <v/>
      </c>
      <c r="L31" s="10" t="str">
        <f>IFERROR(VLOOKUP($B31,全日本ロング!$B$5:$G$338,2,FALSE),"")</f>
        <v/>
      </c>
      <c r="M31" s="10" t="str">
        <f>IFERROR(VLOOKUP($B31,全日本ロング!$B$5:$G$338,5,FALSE)*VLOOKUP(K31,大会ごとのスコア!$D$12:$E$17,2,FALSE),"")</f>
        <v/>
      </c>
      <c r="N31" s="9" t="str">
        <f>IFERROR(VLOOKUP($B31,関西スプリントセレ!$B$5:$G$400,6,FALSE),"")</f>
        <v>MA</v>
      </c>
      <c r="O31" s="10">
        <f>IFERROR(VLOOKUP($B31,関西スプリントセレ!$B$5:$G$400,2,FALSE),"")</f>
        <v>37</v>
      </c>
      <c r="P31" s="10">
        <f>IFERROR(VLOOKUP($B31,関西スプリントセレ!$B$5:$G$400,5,FALSE)*VLOOKUP(N31,大会ごとのスコア!$D$26:$E$26,2,FALSE),"")</f>
        <v>48.701000000000001</v>
      </c>
      <c r="Q31" s="9" t="str">
        <f>IFERROR(VLOOKUP($B31,関西インカレ!$B$5:$G$400,6,FALSE),"")</f>
        <v>ME</v>
      </c>
      <c r="R31" s="10">
        <f>IFERROR(VLOOKUP($B31,関西インカレ!$B$5:$G$400,2,FALSE),"")</f>
        <v>17</v>
      </c>
      <c r="S31" s="10">
        <f>IFERROR(VLOOKUP($B31,関西インカレ!$B$5:$G$400,5,FALSE)*VLOOKUP(Q31,大会ごとのスコア!$D$33:$E$36,2,FALSE),"")</f>
        <v>64.234799999999993</v>
      </c>
      <c r="T31" s="9" t="str">
        <f>IFERROR(VLOOKUP($B31,名椙大会2日目!$B$5:$G$338,6,FALSE),"")</f>
        <v/>
      </c>
      <c r="U31" s="10" t="str">
        <f>IFERROR(VLOOKUP($B31,名椙大会2日目!$B$5:$G$338,2,FALSE),"")</f>
        <v/>
      </c>
      <c r="V31" s="10" t="str">
        <f>IFERROR(VLOOKUP($B31,名椙大会2日目!$B$5:$G$338,5,FALSE)*VLOOKUP(T31,大会ごとのスコア!$D$28:$E$31,2,FALSE),"")</f>
        <v/>
      </c>
      <c r="W31" s="9" t="str">
        <f>IFERROR(VLOOKUP($B31,インカレスプリント2018!$B$5:$G$400,6,FALSE),"")</f>
        <v/>
      </c>
      <c r="X31" s="10" t="str">
        <f>IFERROR(VLOOKUP($B31,インカレスプリント2018!$B$5:$G$400,2,FALSE),"")</f>
        <v/>
      </c>
      <c r="Y31" s="10" t="str">
        <f>IFERROR(VLOOKUP($B31,インカレスプリント2018!$B$5:$G$400,5,FALSE)*VLOOKUP(W31,大会ごとのスコア!$D$33:$E$36,2,FALSE),"")</f>
        <v/>
      </c>
      <c r="Z31" s="9" t="str">
        <f>IFERROR(VLOOKUP($B31,インカレロング2018!$B$5:$G$400,6,FALSE),"")</f>
        <v/>
      </c>
      <c r="AA31" s="10" t="str">
        <f>IFERROR(VLOOKUP($B31,インカレロング2018!$B$5:$G$400,2,FALSE),"")</f>
        <v/>
      </c>
      <c r="AB31" s="10" t="str">
        <f>IFERROR(VLOOKUP($B31,インカレロング2018!$B$5:$G$400,5,FALSE)*VLOOKUP(Z31,大会ごとのスコア!$D$38:$E$42,2,FALSE),"")</f>
        <v/>
      </c>
      <c r="AC31" s="9" t="str">
        <f>IFERROR(VLOOKUP($B31,クラブカップミドル!$B$4:$G$400,6,FALSE),"")</f>
        <v/>
      </c>
      <c r="AD31" s="10" t="str">
        <f>IFERROR(VLOOKUP($B31,クラブカップミドル!$B$4:$G$400,2,FALSE),"")</f>
        <v/>
      </c>
      <c r="AE31" s="10" t="str">
        <f>IFERROR(VLOOKUP($B31,クラブカップミドル!$B$4:$G$400,5,FALSE)*VLOOKUP(AC31,大会ごとのスコア!$D$44:$E$55,2,FALSE),"")</f>
        <v/>
      </c>
      <c r="AF31" s="9" t="str">
        <f>IFERROR(VLOOKUP($B31,全日本ミドル!$B$4:$G$400,6,FALSE),"")</f>
        <v/>
      </c>
      <c r="AG31" s="10" t="str">
        <f>IFERROR(VLOOKUP($B31,全日本ミドル!$B$4:$G$400,2,FALSE),"")</f>
        <v/>
      </c>
      <c r="AH31" s="10" t="str">
        <f>IFERROR(VLOOKUP($B31,全日本ミドル!$B$4:$G$400,5,FALSE)*VLOOKUP(AF31,大会ごとのスコア!$D$62:$E$69,2,FALSE),"")</f>
        <v/>
      </c>
      <c r="AI31" s="9" t="str">
        <f>IFERROR(VLOOKUP($B31,KOLC大会!$B$4:$G$400,6,FALSE),"")</f>
        <v>M20A</v>
      </c>
      <c r="AJ31" s="10">
        <f>IFERROR(VLOOKUP($B31,KOLC大会!$B$4:$G$400,2,FALSE),"")</f>
        <v>3</v>
      </c>
      <c r="AK31" s="10">
        <f>IFERROR(VLOOKUP($B31,KOLC大会!$B$4:$G$400,5,FALSE)*VLOOKUP(AI31,大会ごとのスコア!$D$44:$E$55,2,FALSE),"")</f>
        <v>49.677599999999998</v>
      </c>
      <c r="AL31" s="9" t="str">
        <f>IFERROR(VLOOKUP($B31,早大OC大会!$B$4:$G$400,6,FALSE),"")</f>
        <v>M20A</v>
      </c>
      <c r="AM31" s="10">
        <f>IFERROR(VLOOKUP($B31,早大OC大会!$B$4:$G$400,2,FALSE),"")</f>
        <v>7</v>
      </c>
      <c r="AN31" s="10">
        <f>IFERROR(VLOOKUP($B31,早大OC大会!$B$4:$G$400,5,FALSE)*VLOOKUP(AL31,大会ごとのスコア!$D$44:$E$55,2,FALSE),"")</f>
        <v>45.6008</v>
      </c>
      <c r="AO31" s="9" t="str">
        <f>IFERROR(VLOOKUP($B31,京大京女大会!$B$4:$G$400,6,FALSE),"")</f>
        <v>M20A</v>
      </c>
      <c r="AP31" s="10">
        <f>IFERROR(VLOOKUP($B31,京大京女大会!$B$4:$G$400,2,FALSE),"")</f>
        <v>13</v>
      </c>
      <c r="AQ31" s="10">
        <f>IFERROR(VLOOKUP($B31,京大京女大会!$B$4:$G$400,5,FALSE)*VLOOKUP(AO31,大会ごとのスコア!$D$44:$E$55,2,FALSE),"")</f>
        <v>41.382399999999997</v>
      </c>
      <c r="AR31" s="9" t="str">
        <f>IFERROR(VLOOKUP($B31,東海ミドルセレ!$B$4:$G$400,6,FALSE),"")</f>
        <v/>
      </c>
      <c r="AS31" s="10" t="str">
        <f>IFERROR(VLOOKUP($B31,東海ミドルセレ!$B$4:$G$400,2,FALSE),"")</f>
        <v/>
      </c>
      <c r="AT31" s="10" t="str">
        <f>IFERROR(VLOOKUP($B31,東海ミドルセレ!$B$4:$G$400,5,FALSE)*VLOOKUP(AR31,大会ごとのスコア!$D$44:$E$60,2,FALSE),"")</f>
        <v/>
      </c>
      <c r="AV31" s="9">
        <f t="array" ref="AV31">IFERROR(ROUNDUP(AVERAGE(LARGE(IF($A$3:$AU$3="スコア",$A31:$AU31,""),{1,2,3})),2),0)</f>
        <v>54.21</v>
      </c>
      <c r="AW31">
        <f t="array" ref="AW31">IFERROR(LARGE(IF($A$3:$AU$3="スコア",$A31:$AU31,""),1),"")</f>
        <v>64.234799999999993</v>
      </c>
      <c r="AX31" t="str">
        <f t="shared" si="0"/>
        <v>関西IC</v>
      </c>
      <c r="AY31" t="str">
        <f t="shared" si="1"/>
        <v>ME</v>
      </c>
    </row>
    <row r="32" spans="2:51" x14ac:dyDescent="0.15">
      <c r="B32" t="s">
        <v>580</v>
      </c>
      <c r="C32" t="s">
        <v>894</v>
      </c>
      <c r="D32" s="14">
        <v>2</v>
      </c>
      <c r="E32" s="9" t="str">
        <f>IFERROR(VLOOKUP($B32,根ノ上高原!$B$5:$G$338,6,FALSE),"")</f>
        <v/>
      </c>
      <c r="F32" s="10" t="str">
        <f>IFERROR(VLOOKUP($B32,根ノ上高原!$B$5:$G$338,2,FALSE),"")</f>
        <v/>
      </c>
      <c r="G32" s="10" t="str">
        <f>IFERROR(VLOOKUP($B32,根ノ上高原!$B$5:$G$338,5,FALSE)*VLOOKUP(E32,大会ごとのスコア!$D$4:$E$5,2,FALSE),"")</f>
        <v/>
      </c>
      <c r="H32" s="9" t="str">
        <f>IFERROR(VLOOKUP($B32,東大OLK大会!$B$5:$G$338,6,FALSE),"")</f>
        <v/>
      </c>
      <c r="I32" s="10" t="str">
        <f>IFERROR(VLOOKUP($B32,東大OLK大会!$B$5:$G$338,2,FALSE),"")</f>
        <v/>
      </c>
      <c r="J32" s="10" t="str">
        <f>IFERROR(VLOOKUP($B32,東大OLK大会!$B$5:$G$338,5,FALSE)*VLOOKUP(H32,大会ごとのスコア!$D$7:$E$11,2,FALSE),"")</f>
        <v/>
      </c>
      <c r="K32" s="9" t="str">
        <f>IFERROR(VLOOKUP($B32,全日本ロング!$B$5:$G$338,6,FALSE),"")</f>
        <v>Ms</v>
      </c>
      <c r="L32" s="10">
        <f>IFERROR(VLOOKUP($B32,全日本ロング!$B$5:$G$338,2,FALSE),"")</f>
        <v>0</v>
      </c>
      <c r="M32" s="10">
        <f>IFERROR(VLOOKUP($B32,全日本ロング!$B$5:$G$338,5,FALSE)*VLOOKUP(K32,大会ごとのスコア!$D$12:$E$17,2,FALSE),"")</f>
        <v>22.828000000000003</v>
      </c>
      <c r="N32" s="9" t="str">
        <f>IFERROR(VLOOKUP($B32,関西スプリントセレ!$B$5:$G$400,6,FALSE),"")</f>
        <v>MA</v>
      </c>
      <c r="O32" s="10">
        <f>IFERROR(VLOOKUP($B32,関西スプリントセレ!$B$5:$G$400,2,FALSE),"")</f>
        <v>30</v>
      </c>
      <c r="P32" s="10">
        <f>IFERROR(VLOOKUP($B32,関西スプリントセレ!$B$5:$G$400,5,FALSE)*VLOOKUP(N32,大会ごとのスコア!$D$26:$E$26,2,FALSE),"")</f>
        <v>52.292999999999999</v>
      </c>
      <c r="Q32" s="9" t="str">
        <f>IFERROR(VLOOKUP($B32,関西インカレ!$B$5:$G$400,6,FALSE),"")</f>
        <v>ME</v>
      </c>
      <c r="R32" s="10">
        <f>IFERROR(VLOOKUP($B32,関西インカレ!$B$5:$G$400,2,FALSE),"")</f>
        <v>33</v>
      </c>
      <c r="S32" s="10">
        <f>IFERROR(VLOOKUP($B32,関西インカレ!$B$5:$G$400,5,FALSE)*VLOOKUP(Q32,大会ごとのスコア!$D$33:$E$36,2,FALSE),"")</f>
        <v>49.851599999999998</v>
      </c>
      <c r="T32" s="9" t="str">
        <f>IFERROR(VLOOKUP($B32,名椙大会2日目!$B$5:$G$338,6,FALSE),"")</f>
        <v>M21A</v>
      </c>
      <c r="U32" s="10">
        <f>IFERROR(VLOOKUP($B32,名椙大会2日目!$B$5:$G$338,2,FALSE),"")</f>
        <v>52</v>
      </c>
      <c r="V32" s="10">
        <f>IFERROR(VLOOKUP($B32,名椙大会2日目!$B$5:$G$338,5,FALSE)*VLOOKUP(T32,大会ごとのスコア!$D$28:$E$31,2,FALSE),"")</f>
        <v>45.875</v>
      </c>
      <c r="W32" s="9" t="str">
        <f>IFERROR(VLOOKUP($B32,インカレスプリント2018!$B$5:$G$400,6,FALSE),"")</f>
        <v>MUA3</v>
      </c>
      <c r="X32" s="10">
        <f>IFERROR(VLOOKUP($B32,インカレスプリント2018!$B$5:$G$400,2,FALSE),"")</f>
        <v>19</v>
      </c>
      <c r="Y32" s="10">
        <f>IFERROR(VLOOKUP($B32,インカレスプリント2018!$B$5:$G$400,5,FALSE)*VLOOKUP(W32,大会ごとのスコア!$D$33:$E$36,2,FALSE),"")</f>
        <v>57.537999999999997</v>
      </c>
      <c r="Z32" s="9" t="str">
        <f>IFERROR(VLOOKUP($B32,インカレロング2018!$B$5:$G$400,6,FALSE),"")</f>
        <v>MUL1</v>
      </c>
      <c r="AA32" s="10">
        <f>IFERROR(VLOOKUP($B32,インカレロング2018!$B$5:$G$400,2,FALSE),"")</f>
        <v>47</v>
      </c>
      <c r="AB32" s="10">
        <f ca="1">IFERROR(VLOOKUP($B32,インカレロング2018!$B$5:$G$400,5,FALSE)*VLOOKUP(Z32,大会ごとのスコア!$D$38:$E$42,2,FALSE),"")</f>
        <v>51.707000000000001</v>
      </c>
      <c r="AC32" s="9" t="str">
        <f>IFERROR(VLOOKUP($B32,クラブカップミドル!$B$4:$G$400,6,FALSE),"")</f>
        <v/>
      </c>
      <c r="AD32" s="10" t="str">
        <f>IFERROR(VLOOKUP($B32,クラブカップミドル!$B$4:$G$400,2,FALSE),"")</f>
        <v/>
      </c>
      <c r="AE32" s="10" t="str">
        <f>IFERROR(VLOOKUP($B32,クラブカップミドル!$B$4:$G$400,5,FALSE)*VLOOKUP(AC32,大会ごとのスコア!$D$44:$E$55,2,FALSE),"")</f>
        <v/>
      </c>
      <c r="AF32" s="9" t="str">
        <f>IFERROR(VLOOKUP($B32,全日本ミドル!$B$4:$G$400,6,FALSE),"")</f>
        <v/>
      </c>
      <c r="AG32" s="10" t="str">
        <f>IFERROR(VLOOKUP($B32,全日本ミドル!$B$4:$G$400,2,FALSE),"")</f>
        <v/>
      </c>
      <c r="AH32" s="10" t="str">
        <f>IFERROR(VLOOKUP($B32,全日本ミドル!$B$4:$G$400,5,FALSE)*VLOOKUP(AF32,大会ごとのスコア!$D$62:$E$69,2,FALSE),"")</f>
        <v/>
      </c>
      <c r="AI32" s="9" t="str">
        <f>IFERROR(VLOOKUP($B32,KOLC大会!$B$4:$G$400,6,FALSE),"")</f>
        <v/>
      </c>
      <c r="AJ32" s="10" t="str">
        <f>IFERROR(VLOOKUP($B32,KOLC大会!$B$4:$G$400,2,FALSE),"")</f>
        <v/>
      </c>
      <c r="AK32" s="10" t="str">
        <f>IFERROR(VLOOKUP($B32,KOLC大会!$B$4:$G$400,5,FALSE)*VLOOKUP(AI32,大会ごとのスコア!$D$44:$E$55,2,FALSE),"")</f>
        <v/>
      </c>
      <c r="AL32" s="9" t="str">
        <f>IFERROR(VLOOKUP($B32,早大OC大会!$B$4:$G$400,6,FALSE),"")</f>
        <v/>
      </c>
      <c r="AM32" s="10" t="str">
        <f>IFERROR(VLOOKUP($B32,早大OC大会!$B$4:$G$400,2,FALSE),"")</f>
        <v/>
      </c>
      <c r="AN32" s="10" t="str">
        <f>IFERROR(VLOOKUP($B32,早大OC大会!$B$4:$G$400,5,FALSE)*VLOOKUP(AL32,大会ごとのスコア!$D$44:$E$55,2,FALSE),"")</f>
        <v/>
      </c>
      <c r="AO32" s="9" t="str">
        <f>IFERROR(VLOOKUP($B32,京大京女大会!$B$4:$G$400,6,FALSE),"")</f>
        <v/>
      </c>
      <c r="AP32" s="10" t="str">
        <f>IFERROR(VLOOKUP($B32,京大京女大会!$B$4:$G$400,2,FALSE),"")</f>
        <v/>
      </c>
      <c r="AQ32" s="10" t="str">
        <f>IFERROR(VLOOKUP($B32,京大京女大会!$B$4:$G$400,5,FALSE)*VLOOKUP(AO32,大会ごとのスコア!$D$44:$E$55,2,FALSE),"")</f>
        <v/>
      </c>
      <c r="AR32" s="9" t="str">
        <f>IFERROR(VLOOKUP($B32,東海ミドルセレ!$B$4:$G$400,6,FALSE),"")</f>
        <v/>
      </c>
      <c r="AS32" s="10" t="str">
        <f>IFERROR(VLOOKUP($B32,東海ミドルセレ!$B$4:$G$400,2,FALSE),"")</f>
        <v/>
      </c>
      <c r="AT32" s="10" t="str">
        <f>IFERROR(VLOOKUP($B32,東海ミドルセレ!$B$4:$G$400,5,FALSE)*VLOOKUP(AR32,大会ごとのスコア!$D$44:$E$60,2,FALSE),"")</f>
        <v/>
      </c>
      <c r="AV32" s="9">
        <f t="array" aca="1" ref="AV32" ca="1">IFERROR(ROUNDUP(AVERAGE(LARGE(IF($A$3:$AU$3="スコア",$A32:$AU32,""),{1,2,3})),2),0)</f>
        <v>53.85</v>
      </c>
      <c r="AW32">
        <f t="array" aca="1" ref="AW32" ca="1">IFERROR(LARGE(IF($A$3:$AU$3="スコア",$A32:$AU32,""),1),"")</f>
        <v>57.537999999999997</v>
      </c>
      <c r="AX32" t="str">
        <f t="shared" ca="1" si="0"/>
        <v>ICS</v>
      </c>
      <c r="AY32" t="str">
        <f t="shared" ca="1" si="1"/>
        <v>MUA3</v>
      </c>
    </row>
    <row r="33" spans="2:51" x14ac:dyDescent="0.15">
      <c r="B33" t="s">
        <v>702</v>
      </c>
      <c r="C33" t="s">
        <v>894</v>
      </c>
      <c r="D33" s="14">
        <v>2</v>
      </c>
      <c r="E33" s="9" t="str">
        <f>IFERROR(VLOOKUP($B33,根ノ上高原!$B$5:$G$338,6,FALSE),"")</f>
        <v/>
      </c>
      <c r="F33" s="10" t="str">
        <f>IFERROR(VLOOKUP($B33,根ノ上高原!$B$5:$G$338,2,FALSE),"")</f>
        <v/>
      </c>
      <c r="G33" s="10" t="str">
        <f>IFERROR(VLOOKUP($B33,根ノ上高原!$B$5:$G$338,5,FALSE)*VLOOKUP(E33,大会ごとのスコア!$D$4:$E$5,2,FALSE),"")</f>
        <v/>
      </c>
      <c r="H33" s="9" t="str">
        <f>IFERROR(VLOOKUP($B33,東大OLK大会!$B$5:$G$338,6,FALSE),"")</f>
        <v/>
      </c>
      <c r="I33" s="10" t="str">
        <f>IFERROR(VLOOKUP($B33,東大OLK大会!$B$5:$G$338,2,FALSE),"")</f>
        <v/>
      </c>
      <c r="J33" s="10" t="str">
        <f>IFERROR(VLOOKUP($B33,東大OLK大会!$B$5:$G$338,5,FALSE)*VLOOKUP(H33,大会ごとのスコア!$D$7:$E$11,2,FALSE),"")</f>
        <v/>
      </c>
      <c r="K33" s="9" t="str">
        <f>IFERROR(VLOOKUP($B33,全日本ロング!$B$5:$G$338,6,FALSE),"")</f>
        <v>Ms</v>
      </c>
      <c r="L33" s="10">
        <f>IFERROR(VLOOKUP($B33,全日本ロング!$B$5:$G$338,2,FALSE),"")</f>
        <v>0</v>
      </c>
      <c r="M33" s="10">
        <f>IFERROR(VLOOKUP($B33,全日本ロング!$B$5:$G$338,5,FALSE)*VLOOKUP(K33,大会ごとのスコア!$D$12:$E$17,2,FALSE),"")</f>
        <v>0</v>
      </c>
      <c r="N33" s="9" t="str">
        <f>IFERROR(VLOOKUP($B33,関西スプリントセレ!$B$5:$G$400,6,FALSE),"")</f>
        <v/>
      </c>
      <c r="O33" s="10" t="str">
        <f>IFERROR(VLOOKUP($B33,関西スプリントセレ!$B$5:$G$400,2,FALSE),"")</f>
        <v/>
      </c>
      <c r="P33" s="10" t="str">
        <f>IFERROR(VLOOKUP($B33,関西スプリントセレ!$B$5:$G$400,5,FALSE)*VLOOKUP(N33,大会ごとのスコア!$D$26:$E$26,2,FALSE),"")</f>
        <v/>
      </c>
      <c r="Q33" s="9" t="str">
        <f>IFERROR(VLOOKUP($B33,関西インカレ!$B$5:$G$400,6,FALSE),"")</f>
        <v>ME</v>
      </c>
      <c r="R33" s="10">
        <f>IFERROR(VLOOKUP($B33,関西インカレ!$B$5:$G$400,2,FALSE),"")</f>
        <v>32</v>
      </c>
      <c r="S33" s="10">
        <f>IFERROR(VLOOKUP($B33,関西インカレ!$B$5:$G$400,5,FALSE)*VLOOKUP(Q33,大会ごとのスコア!$D$33:$E$36,2,FALSE),"")</f>
        <v>55.955999999999996</v>
      </c>
      <c r="T33" s="9" t="str">
        <f>IFERROR(VLOOKUP($B33,名椙大会2日目!$B$5:$G$338,6,FALSE),"")</f>
        <v/>
      </c>
      <c r="U33" s="10" t="str">
        <f>IFERROR(VLOOKUP($B33,名椙大会2日目!$B$5:$G$338,2,FALSE),"")</f>
        <v/>
      </c>
      <c r="V33" s="10" t="str">
        <f>IFERROR(VLOOKUP($B33,名椙大会2日目!$B$5:$G$338,5,FALSE)*VLOOKUP(T33,大会ごとのスコア!$D$28:$E$31,2,FALSE),"")</f>
        <v/>
      </c>
      <c r="W33" s="9" t="str">
        <f>IFERROR(VLOOKUP($B33,インカレスプリント2018!$B$5:$G$400,6,FALSE),"")</f>
        <v>MUA3</v>
      </c>
      <c r="X33" s="10">
        <f>IFERROR(VLOOKUP($B33,インカレスプリント2018!$B$5:$G$400,2,FALSE),"")</f>
        <v>55</v>
      </c>
      <c r="Y33" s="10">
        <f>IFERROR(VLOOKUP($B33,インカレスプリント2018!$B$5:$G$400,5,FALSE)*VLOOKUP(W33,大会ごとのスコア!$D$33:$E$36,2,FALSE),"")</f>
        <v>50.224999999999994</v>
      </c>
      <c r="Z33" s="9" t="str">
        <f>IFERROR(VLOOKUP($B33,インカレロング2018!$B$5:$G$400,6,FALSE),"")</f>
        <v>MUL3</v>
      </c>
      <c r="AA33" s="10">
        <f>IFERROR(VLOOKUP($B33,インカレロング2018!$B$5:$G$400,2,FALSE),"")</f>
        <v>34</v>
      </c>
      <c r="AB33" s="10">
        <f ca="1">IFERROR(VLOOKUP($B33,インカレロング2018!$B$5:$G$400,5,FALSE)*VLOOKUP(Z33,大会ごとのスコア!$D$38:$E$42,2,FALSE),"")</f>
        <v>55.018999999999998</v>
      </c>
      <c r="AC33" s="9" t="str">
        <f>IFERROR(VLOOKUP($B33,クラブカップミドル!$B$4:$G$400,6,FALSE),"")</f>
        <v/>
      </c>
      <c r="AD33" s="10" t="str">
        <f>IFERROR(VLOOKUP($B33,クラブカップミドル!$B$4:$G$400,2,FALSE),"")</f>
        <v/>
      </c>
      <c r="AE33" s="10" t="str">
        <f>IFERROR(VLOOKUP($B33,クラブカップミドル!$B$4:$G$400,5,FALSE)*VLOOKUP(AC33,大会ごとのスコア!$D$44:$E$55,2,FALSE),"")</f>
        <v/>
      </c>
      <c r="AF33" s="9" t="str">
        <f>IFERROR(VLOOKUP($B33,全日本ミドル!$B$4:$G$400,6,FALSE),"")</f>
        <v/>
      </c>
      <c r="AG33" s="10" t="str">
        <f>IFERROR(VLOOKUP($B33,全日本ミドル!$B$4:$G$400,2,FALSE),"")</f>
        <v/>
      </c>
      <c r="AH33" s="10" t="str">
        <f>IFERROR(VLOOKUP($B33,全日本ミドル!$B$4:$G$400,5,FALSE)*VLOOKUP(AF33,大会ごとのスコア!$D$62:$E$69,2,FALSE),"")</f>
        <v/>
      </c>
      <c r="AI33" s="9" t="str">
        <f>IFERROR(VLOOKUP($B33,KOLC大会!$B$4:$G$400,6,FALSE),"")</f>
        <v/>
      </c>
      <c r="AJ33" s="10" t="str">
        <f>IFERROR(VLOOKUP($B33,KOLC大会!$B$4:$G$400,2,FALSE),"")</f>
        <v/>
      </c>
      <c r="AK33" s="10" t="str">
        <f>IFERROR(VLOOKUP($B33,KOLC大会!$B$4:$G$400,5,FALSE)*VLOOKUP(AI33,大会ごとのスコア!$D$44:$E$55,2,FALSE),"")</f>
        <v/>
      </c>
      <c r="AL33" s="9" t="str">
        <f>IFERROR(VLOOKUP($B33,早大OC大会!$B$4:$G$400,6,FALSE),"")</f>
        <v/>
      </c>
      <c r="AM33" s="10" t="str">
        <f>IFERROR(VLOOKUP($B33,早大OC大会!$B$4:$G$400,2,FALSE),"")</f>
        <v/>
      </c>
      <c r="AN33" s="10" t="str">
        <f>IFERROR(VLOOKUP($B33,早大OC大会!$B$4:$G$400,5,FALSE)*VLOOKUP(AL33,大会ごとのスコア!$D$44:$E$55,2,FALSE),"")</f>
        <v/>
      </c>
      <c r="AO33" s="9" t="str">
        <f>IFERROR(VLOOKUP($B33,京大京女大会!$B$4:$G$400,6,FALSE),"")</f>
        <v/>
      </c>
      <c r="AP33" s="10" t="str">
        <f>IFERROR(VLOOKUP($B33,京大京女大会!$B$4:$G$400,2,FALSE),"")</f>
        <v/>
      </c>
      <c r="AQ33" s="10" t="str">
        <f>IFERROR(VLOOKUP($B33,京大京女大会!$B$4:$G$400,5,FALSE)*VLOOKUP(AO33,大会ごとのスコア!$D$44:$E$55,2,FALSE),"")</f>
        <v/>
      </c>
      <c r="AR33" s="9" t="str">
        <f>IFERROR(VLOOKUP($B33,東海ミドルセレ!$B$4:$G$400,6,FALSE),"")</f>
        <v/>
      </c>
      <c r="AS33" s="10" t="str">
        <f>IFERROR(VLOOKUP($B33,東海ミドルセレ!$B$4:$G$400,2,FALSE),"")</f>
        <v/>
      </c>
      <c r="AT33" s="10" t="str">
        <f>IFERROR(VLOOKUP($B33,東海ミドルセレ!$B$4:$G$400,5,FALSE)*VLOOKUP(AR33,大会ごとのスコア!$D$44:$E$60,2,FALSE),"")</f>
        <v/>
      </c>
      <c r="AV33" s="9">
        <f t="array" aca="1" ref="AV33" ca="1">IFERROR(ROUNDUP(AVERAGE(LARGE(IF($A$3:$AU$3="スコア",$A33:$AU33,""),{1,2,3})),2),0)</f>
        <v>53.739999999999995</v>
      </c>
      <c r="AW33">
        <f t="array" aca="1" ref="AW33" ca="1">IFERROR(LARGE(IF($A$3:$AU$3="スコア",$A33:$AU33,""),1),"")</f>
        <v>55.955999999999996</v>
      </c>
      <c r="AX33" t="str">
        <f t="shared" ca="1" si="0"/>
        <v>関西IC</v>
      </c>
      <c r="AY33" t="str">
        <f t="shared" ca="1" si="1"/>
        <v>ME</v>
      </c>
    </row>
    <row r="34" spans="2:51" x14ac:dyDescent="0.15">
      <c r="B34" t="s">
        <v>627</v>
      </c>
      <c r="C34" t="s">
        <v>896</v>
      </c>
      <c r="D34" s="14">
        <v>2</v>
      </c>
      <c r="E34" s="9" t="str">
        <f>IFERROR(VLOOKUP($B34,根ノ上高原!$B$5:$G$338,6,FALSE),"")</f>
        <v/>
      </c>
      <c r="F34" s="10" t="str">
        <f>IFERROR(VLOOKUP($B34,根ノ上高原!$B$5:$G$338,2,FALSE),"")</f>
        <v/>
      </c>
      <c r="G34" s="10" t="str">
        <f>IFERROR(VLOOKUP($B34,根ノ上高原!$B$5:$G$338,5,FALSE)*VLOOKUP(E34,大会ごとのスコア!$D$4:$E$5,2,FALSE),"")</f>
        <v/>
      </c>
      <c r="H34" s="9" t="str">
        <f>IFERROR(VLOOKUP($B34,東大OLK大会!$B$5:$G$338,6,FALSE),"")</f>
        <v/>
      </c>
      <c r="I34" s="10" t="str">
        <f>IFERROR(VLOOKUP($B34,東大OLK大会!$B$5:$G$338,2,FALSE),"")</f>
        <v/>
      </c>
      <c r="J34" s="10" t="str">
        <f>IFERROR(VLOOKUP($B34,東大OLK大会!$B$5:$G$338,5,FALSE)*VLOOKUP(H34,大会ごとのスコア!$D$7:$E$11,2,FALSE),"")</f>
        <v/>
      </c>
      <c r="K34" s="9" t="str">
        <f>IFERROR(VLOOKUP($B34,全日本ロング!$B$5:$G$338,6,FALSE),"")</f>
        <v>Ms</v>
      </c>
      <c r="L34" s="10">
        <f>IFERROR(VLOOKUP($B34,全日本ロング!$B$5:$G$338,2,FALSE),"")</f>
        <v>0</v>
      </c>
      <c r="M34" s="10">
        <f>IFERROR(VLOOKUP($B34,全日本ロング!$B$5:$G$338,5,FALSE)*VLOOKUP(K34,大会ごとのスコア!$D$12:$E$17,2,FALSE),"")</f>
        <v>0</v>
      </c>
      <c r="N34" s="9" t="str">
        <f>IFERROR(VLOOKUP($B34,関西スプリントセレ!$B$5:$G$400,6,FALSE),"")</f>
        <v>MA</v>
      </c>
      <c r="O34" s="10">
        <f>IFERROR(VLOOKUP($B34,関西スプリントセレ!$B$5:$G$400,2,FALSE),"")</f>
        <v>41</v>
      </c>
      <c r="P34" s="10">
        <f>IFERROR(VLOOKUP($B34,関西スプリントセレ!$B$5:$G$400,5,FALSE)*VLOOKUP(N34,大会ごとのスコア!$D$26:$E$26,2,FALSE),"")</f>
        <v>48.247</v>
      </c>
      <c r="Q34" s="9" t="str">
        <f>IFERROR(VLOOKUP($B34,関西インカレ!$B$5:$G$400,6,FALSE),"")</f>
        <v>ME</v>
      </c>
      <c r="R34" s="10">
        <f>IFERROR(VLOOKUP($B34,関西インカレ!$B$5:$G$400,2,FALSE),"")</f>
        <v>0</v>
      </c>
      <c r="S34" s="10">
        <f>IFERROR(VLOOKUP($B34,関西インカレ!$B$5:$G$400,5,FALSE)*VLOOKUP(Q34,大会ごとのスコア!$D$33:$E$36,2,FALSE),"")</f>
        <v>0</v>
      </c>
      <c r="T34" s="9" t="str">
        <f>IFERROR(VLOOKUP($B34,名椙大会2日目!$B$5:$G$338,6,FALSE),"")</f>
        <v/>
      </c>
      <c r="U34" s="10" t="str">
        <f>IFERROR(VLOOKUP($B34,名椙大会2日目!$B$5:$G$338,2,FALSE),"")</f>
        <v/>
      </c>
      <c r="V34" s="10" t="str">
        <f>IFERROR(VLOOKUP($B34,名椙大会2日目!$B$5:$G$338,5,FALSE)*VLOOKUP(T34,大会ごとのスコア!$D$28:$E$31,2,FALSE),"")</f>
        <v/>
      </c>
      <c r="W34" s="9" t="str">
        <f>IFERROR(VLOOKUP($B34,インカレスプリント2018!$B$5:$G$400,6,FALSE),"")</f>
        <v>MUA3</v>
      </c>
      <c r="X34" s="10">
        <f>IFERROR(VLOOKUP($B34,インカレスプリント2018!$B$5:$G$400,2,FALSE),"")</f>
        <v>43</v>
      </c>
      <c r="Y34" s="10">
        <f>IFERROR(VLOOKUP($B34,インカレスプリント2018!$B$5:$G$400,5,FALSE)*VLOOKUP(W34,大会ごとのスコア!$D$33:$E$36,2,FALSE),"")</f>
        <v>53.396000000000001</v>
      </c>
      <c r="Z34" s="9" t="str">
        <f>IFERROR(VLOOKUP($B34,インカレロング2018!$B$5:$G$400,6,FALSE),"")</f>
        <v>MUL2</v>
      </c>
      <c r="AA34" s="10">
        <f>IFERROR(VLOOKUP($B34,インカレロング2018!$B$5:$G$400,2,FALSE),"")</f>
        <v>14</v>
      </c>
      <c r="AB34" s="10">
        <f ca="1">IFERROR(VLOOKUP($B34,インカレロング2018!$B$5:$G$400,5,FALSE)*VLOOKUP(Z34,大会ごとのスコア!$D$38:$E$42,2,FALSE),"")</f>
        <v>59.086999999999996</v>
      </c>
      <c r="AC34" s="9" t="str">
        <f>IFERROR(VLOOKUP($B34,クラブカップミドル!$B$4:$G$400,6,FALSE),"")</f>
        <v/>
      </c>
      <c r="AD34" s="10" t="str">
        <f>IFERROR(VLOOKUP($B34,クラブカップミドル!$B$4:$G$400,2,FALSE),"")</f>
        <v/>
      </c>
      <c r="AE34" s="10" t="str">
        <f>IFERROR(VLOOKUP($B34,クラブカップミドル!$B$4:$G$400,5,FALSE)*VLOOKUP(AC34,大会ごとのスコア!$D$44:$E$55,2,FALSE),"")</f>
        <v/>
      </c>
      <c r="AF34" s="9" t="str">
        <f>IFERROR(VLOOKUP($B34,全日本ミドル!$B$4:$G$400,6,FALSE),"")</f>
        <v>M21A1</v>
      </c>
      <c r="AG34" s="10">
        <f>IFERROR(VLOOKUP($B34,全日本ミドル!$B$4:$G$400,2,FALSE),"")</f>
        <v>61</v>
      </c>
      <c r="AH34" s="10">
        <f>IFERROR(VLOOKUP($B34,全日本ミドル!$B$4:$G$400,5,FALSE)*VLOOKUP(AF34,大会ごとのスコア!$D$62:$E$69,2,FALSE),"")</f>
        <v>38.433999999999997</v>
      </c>
      <c r="AI34" s="9" t="str">
        <f>IFERROR(VLOOKUP($B34,KOLC大会!$B$4:$G$400,6,FALSE),"")</f>
        <v/>
      </c>
      <c r="AJ34" s="10" t="str">
        <f>IFERROR(VLOOKUP($B34,KOLC大会!$B$4:$G$400,2,FALSE),"")</f>
        <v/>
      </c>
      <c r="AK34" s="10" t="str">
        <f>IFERROR(VLOOKUP($B34,KOLC大会!$B$4:$G$400,5,FALSE)*VLOOKUP(AI34,大会ごとのスコア!$D$44:$E$55,2,FALSE),"")</f>
        <v/>
      </c>
      <c r="AL34" s="9" t="str">
        <f>IFERROR(VLOOKUP($B34,早大OC大会!$B$4:$G$400,6,FALSE),"")</f>
        <v/>
      </c>
      <c r="AM34" s="10" t="str">
        <f>IFERROR(VLOOKUP($B34,早大OC大会!$B$4:$G$400,2,FALSE),"")</f>
        <v/>
      </c>
      <c r="AN34" s="10" t="str">
        <f>IFERROR(VLOOKUP($B34,早大OC大会!$B$4:$G$400,5,FALSE)*VLOOKUP(AL34,大会ごとのスコア!$D$44:$E$55,2,FALSE),"")</f>
        <v/>
      </c>
      <c r="AO34" s="9" t="str">
        <f>IFERROR(VLOOKUP($B34,京大京女大会!$B$4:$G$400,6,FALSE),"")</f>
        <v>M21A</v>
      </c>
      <c r="AP34" s="10">
        <f>IFERROR(VLOOKUP($B34,京大京女大会!$B$4:$G$400,2,FALSE),"")</f>
        <v>38</v>
      </c>
      <c r="AQ34" s="10">
        <f>IFERROR(VLOOKUP($B34,京大京女大会!$B$4:$G$400,5,FALSE)*VLOOKUP(AO34,大会ごとのスコア!$D$44:$E$55,2,FALSE),"")</f>
        <v>49.448999999999998</v>
      </c>
      <c r="AR34" s="9" t="str">
        <f>IFERROR(VLOOKUP($B34,東海ミドルセレ!$B$4:$G$400,6,FALSE),"")</f>
        <v>HMO</v>
      </c>
      <c r="AS34" s="10">
        <f>IFERROR(VLOOKUP($B34,東海ミドルセレ!$B$4:$G$400,2,FALSE),"")</f>
        <v>22</v>
      </c>
      <c r="AT34" s="10">
        <f>IFERROR(VLOOKUP($B34,東海ミドルセレ!$B$4:$G$400,5,FALSE)*VLOOKUP(AR34,大会ごとのスコア!$D$44:$E$60,2,FALSE),"")</f>
        <v>53.157999999999994</v>
      </c>
      <c r="AV34" s="9">
        <f t="array" aca="1" ref="AV34" ca="1">IFERROR(ROUNDUP(AVERAGE(LARGE(IF($A$3:$AU$3="スコア",$A34:$AU34,""),{1,2,3})),2),0)</f>
        <v>55.22</v>
      </c>
      <c r="AW34">
        <f t="array" aca="1" ref="AW34" ca="1">IFERROR(LARGE(IF($A$3:$AU$3="スコア",$A34:$AU34,""),1),"")</f>
        <v>59.086999999999996</v>
      </c>
      <c r="AX34" t="str">
        <f t="shared" ca="1" si="0"/>
        <v>ICL</v>
      </c>
      <c r="AY34" t="str">
        <f t="shared" ca="1" si="1"/>
        <v>MUL2</v>
      </c>
    </row>
    <row r="35" spans="2:51" x14ac:dyDescent="0.15">
      <c r="B35" t="s">
        <v>601</v>
      </c>
      <c r="C35" t="s">
        <v>894</v>
      </c>
      <c r="D35" s="14">
        <v>3</v>
      </c>
      <c r="E35" s="9" t="str">
        <f>IFERROR(VLOOKUP($B35,根ノ上高原!$B$5:$G$338,6,FALSE),"")</f>
        <v/>
      </c>
      <c r="F35" s="10" t="str">
        <f>IFERROR(VLOOKUP($B35,根ノ上高原!$B$5:$G$338,2,FALSE),"")</f>
        <v/>
      </c>
      <c r="G35" s="10" t="str">
        <f>IFERROR(VLOOKUP($B35,根ノ上高原!$B$5:$G$338,5,FALSE)*VLOOKUP(E35,大会ごとのスコア!$D$4:$E$5,2,FALSE),"")</f>
        <v/>
      </c>
      <c r="H35" s="9" t="str">
        <f>IFERROR(VLOOKUP($B35,東大OLK大会!$B$5:$G$338,6,FALSE),"")</f>
        <v/>
      </c>
      <c r="I35" s="10" t="str">
        <f>IFERROR(VLOOKUP($B35,東大OLK大会!$B$5:$G$338,2,FALSE),"")</f>
        <v/>
      </c>
      <c r="J35" s="10" t="str">
        <f>IFERROR(VLOOKUP($B35,東大OLK大会!$B$5:$G$338,5,FALSE)*VLOOKUP(H35,大会ごとのスコア!$D$7:$E$11,2,FALSE),"")</f>
        <v/>
      </c>
      <c r="K35" s="9" t="str">
        <f>IFERROR(VLOOKUP($B35,全日本ロング!$B$5:$G$338,6,FALSE),"")</f>
        <v>Ms</v>
      </c>
      <c r="L35" s="10">
        <f>IFERROR(VLOOKUP($B35,全日本ロング!$B$5:$G$338,2,FALSE),"")</f>
        <v>0</v>
      </c>
      <c r="M35" s="10">
        <f>IFERROR(VLOOKUP($B35,全日本ロング!$B$5:$G$338,5,FALSE)*VLOOKUP(K35,大会ごとのスコア!$D$12:$E$17,2,FALSE),"")</f>
        <v>41.983999999999995</v>
      </c>
      <c r="N35" s="9" t="str">
        <f>IFERROR(VLOOKUP($B35,関西スプリントセレ!$B$5:$G$400,6,FALSE),"")</f>
        <v/>
      </c>
      <c r="O35" s="10" t="str">
        <f>IFERROR(VLOOKUP($B35,関西スプリントセレ!$B$5:$G$400,2,FALSE),"")</f>
        <v/>
      </c>
      <c r="P35" s="10" t="str">
        <f>IFERROR(VLOOKUP($B35,関西スプリントセレ!$B$5:$G$400,5,FALSE)*VLOOKUP(N35,大会ごとのスコア!$D$26:$E$26,2,FALSE),"")</f>
        <v/>
      </c>
      <c r="Q35" s="9" t="str">
        <f>IFERROR(VLOOKUP($B35,関西インカレ!$B$5:$G$400,6,FALSE),"")</f>
        <v>ME</v>
      </c>
      <c r="R35" s="10">
        <f>IFERROR(VLOOKUP($B35,関西インカレ!$B$5:$G$400,2,FALSE),"")</f>
        <v>23</v>
      </c>
      <c r="S35" s="10">
        <f>IFERROR(VLOOKUP($B35,関西インカレ!$B$5:$G$400,5,FALSE)*VLOOKUP(Q35,大会ごとのスコア!$D$33:$E$36,2,FALSE),"")</f>
        <v>62.254799999999996</v>
      </c>
      <c r="T35" s="9" t="str">
        <f>IFERROR(VLOOKUP($B35,名椙大会2日目!$B$5:$G$338,6,FALSE),"")</f>
        <v/>
      </c>
      <c r="U35" s="10" t="str">
        <f>IFERROR(VLOOKUP($B35,名椙大会2日目!$B$5:$G$338,2,FALSE),"")</f>
        <v/>
      </c>
      <c r="V35" s="10" t="str">
        <f>IFERROR(VLOOKUP($B35,名椙大会2日目!$B$5:$G$338,5,FALSE)*VLOOKUP(T35,大会ごとのスコア!$D$28:$E$31,2,FALSE),"")</f>
        <v/>
      </c>
      <c r="W35" s="9" t="str">
        <f>IFERROR(VLOOKUP($B35,インカレスプリント2018!$B$5:$G$400,6,FALSE),"")</f>
        <v>MUA1</v>
      </c>
      <c r="X35" s="10">
        <f>IFERROR(VLOOKUP($B35,インカレスプリント2018!$B$5:$G$400,2,FALSE),"")</f>
        <v>34</v>
      </c>
      <c r="Y35" s="10">
        <f>IFERROR(VLOOKUP($B35,インカレスプリント2018!$B$5:$G$400,5,FALSE)*VLOOKUP(W35,大会ごとのスコア!$D$33:$E$36,2,FALSE),"")</f>
        <v>53.101999999999997</v>
      </c>
      <c r="Z35" s="9" t="str">
        <f>IFERROR(VLOOKUP($B35,インカレロング2018!$B$5:$G$400,6,FALSE),"")</f>
        <v>MUL1</v>
      </c>
      <c r="AA35" s="10">
        <f>IFERROR(VLOOKUP($B35,インカレロング2018!$B$5:$G$400,2,FALSE),"")</f>
        <v>79</v>
      </c>
      <c r="AB35" s="10">
        <f ca="1">IFERROR(VLOOKUP($B35,インカレロング2018!$B$5:$G$400,5,FALSE)*VLOOKUP(Z35,大会ごとのスコア!$D$38:$E$42,2,FALSE),"")</f>
        <v>41.907999999999994</v>
      </c>
      <c r="AC35" s="9" t="str">
        <f>IFERROR(VLOOKUP($B35,クラブカップミドル!$B$4:$G$400,6,FALSE),"")</f>
        <v/>
      </c>
      <c r="AD35" s="10" t="str">
        <f>IFERROR(VLOOKUP($B35,クラブカップミドル!$B$4:$G$400,2,FALSE),"")</f>
        <v/>
      </c>
      <c r="AE35" s="10" t="str">
        <f>IFERROR(VLOOKUP($B35,クラブカップミドル!$B$4:$G$400,5,FALSE)*VLOOKUP(AC35,大会ごとのスコア!$D$44:$E$55,2,FALSE),"")</f>
        <v/>
      </c>
      <c r="AF35" s="9" t="str">
        <f>IFERROR(VLOOKUP($B35,全日本ミドル!$B$4:$G$400,6,FALSE),"")</f>
        <v/>
      </c>
      <c r="AG35" s="10" t="str">
        <f>IFERROR(VLOOKUP($B35,全日本ミドル!$B$4:$G$400,2,FALSE),"")</f>
        <v/>
      </c>
      <c r="AH35" s="10" t="str">
        <f>IFERROR(VLOOKUP($B35,全日本ミドル!$B$4:$G$400,5,FALSE)*VLOOKUP(AF35,大会ごとのスコア!$D$62:$E$69,2,FALSE),"")</f>
        <v/>
      </c>
      <c r="AI35" s="9" t="str">
        <f>IFERROR(VLOOKUP($B35,KOLC大会!$B$4:$G$400,6,FALSE),"")</f>
        <v/>
      </c>
      <c r="AJ35" s="10" t="str">
        <f>IFERROR(VLOOKUP($B35,KOLC大会!$B$4:$G$400,2,FALSE),"")</f>
        <v/>
      </c>
      <c r="AK35" s="10" t="str">
        <f>IFERROR(VLOOKUP($B35,KOLC大会!$B$4:$G$400,5,FALSE)*VLOOKUP(AI35,大会ごとのスコア!$D$44:$E$55,2,FALSE),"")</f>
        <v/>
      </c>
      <c r="AL35" s="9" t="str">
        <f>IFERROR(VLOOKUP($B35,早大OC大会!$B$4:$G$400,6,FALSE),"")</f>
        <v/>
      </c>
      <c r="AM35" s="10" t="str">
        <f>IFERROR(VLOOKUP($B35,早大OC大会!$B$4:$G$400,2,FALSE),"")</f>
        <v/>
      </c>
      <c r="AN35" s="10" t="str">
        <f>IFERROR(VLOOKUP($B35,早大OC大会!$B$4:$G$400,5,FALSE)*VLOOKUP(AL35,大会ごとのスコア!$D$44:$E$55,2,FALSE),"")</f>
        <v/>
      </c>
      <c r="AO35" s="9" t="str">
        <f>IFERROR(VLOOKUP($B35,京大京女大会!$B$4:$G$400,6,FALSE),"")</f>
        <v/>
      </c>
      <c r="AP35" s="10" t="str">
        <f>IFERROR(VLOOKUP($B35,京大京女大会!$B$4:$G$400,2,FALSE),"")</f>
        <v/>
      </c>
      <c r="AQ35" s="10" t="str">
        <f>IFERROR(VLOOKUP($B35,京大京女大会!$B$4:$G$400,5,FALSE)*VLOOKUP(AO35,大会ごとのスコア!$D$44:$E$55,2,FALSE),"")</f>
        <v/>
      </c>
      <c r="AR35" s="9" t="str">
        <f>IFERROR(VLOOKUP($B35,東海ミドルセレ!$B$4:$G$400,6,FALSE),"")</f>
        <v/>
      </c>
      <c r="AS35" s="10" t="str">
        <f>IFERROR(VLOOKUP($B35,東海ミドルセレ!$B$4:$G$400,2,FALSE),"")</f>
        <v/>
      </c>
      <c r="AT35" s="10" t="str">
        <f>IFERROR(VLOOKUP($B35,東海ミドルセレ!$B$4:$G$400,5,FALSE)*VLOOKUP(AR35,大会ごとのスコア!$D$44:$E$60,2,FALSE),"")</f>
        <v/>
      </c>
      <c r="AV35" s="9">
        <f t="array" aca="1" ref="AV35" ca="1">IFERROR(ROUNDUP(AVERAGE(LARGE(IF($A$3:$AU$3="スコア",$A35:$AU35,""),{1,2,3})),2),0)</f>
        <v>52.449999999999996</v>
      </c>
      <c r="AW35">
        <f t="array" aca="1" ref="AW35" ca="1">IFERROR(LARGE(IF($A$3:$AU$3="スコア",$A35:$AU35,""),1),"")</f>
        <v>62.254799999999996</v>
      </c>
      <c r="AX35" t="str">
        <f t="shared" ca="1" si="0"/>
        <v>関西IC</v>
      </c>
      <c r="AY35" t="str">
        <f t="shared" ca="1" si="1"/>
        <v>ME</v>
      </c>
    </row>
    <row r="36" spans="2:51" x14ac:dyDescent="0.15">
      <c r="B36" t="s">
        <v>586</v>
      </c>
      <c r="C36" t="s">
        <v>896</v>
      </c>
      <c r="D36" s="14">
        <v>2</v>
      </c>
      <c r="E36" s="9" t="str">
        <f>IFERROR(VLOOKUP($B36,根ノ上高原!$B$5:$G$338,6,FALSE),"")</f>
        <v/>
      </c>
      <c r="F36" s="10" t="str">
        <f>IFERROR(VLOOKUP($B36,根ノ上高原!$B$5:$G$338,2,FALSE),"")</f>
        <v/>
      </c>
      <c r="G36" s="10" t="str">
        <f>IFERROR(VLOOKUP($B36,根ノ上高原!$B$5:$G$338,5,FALSE)*VLOOKUP(E36,大会ごとのスコア!$D$4:$E$5,2,FALSE),"")</f>
        <v/>
      </c>
      <c r="H36" s="9" t="str">
        <f>IFERROR(VLOOKUP($B36,東大OLK大会!$B$5:$G$338,6,FALSE),"")</f>
        <v/>
      </c>
      <c r="I36" s="10" t="str">
        <f>IFERROR(VLOOKUP($B36,東大OLK大会!$B$5:$G$338,2,FALSE),"")</f>
        <v/>
      </c>
      <c r="J36" s="10" t="str">
        <f>IFERROR(VLOOKUP($B36,東大OLK大会!$B$5:$G$338,5,FALSE)*VLOOKUP(H36,大会ごとのスコア!$D$7:$E$11,2,FALSE),"")</f>
        <v/>
      </c>
      <c r="K36" s="9" t="str">
        <f>IFERROR(VLOOKUP($B36,全日本ロング!$B$5:$G$338,6,FALSE),"")</f>
        <v>Ms</v>
      </c>
      <c r="L36" s="10">
        <f>IFERROR(VLOOKUP($B36,全日本ロング!$B$5:$G$338,2,FALSE),"")</f>
        <v>0</v>
      </c>
      <c r="M36" s="10">
        <f>IFERROR(VLOOKUP($B36,全日本ロング!$B$5:$G$338,5,FALSE)*VLOOKUP(K36,大会ごとのスコア!$D$12:$E$17,2,FALSE),"")</f>
        <v>0</v>
      </c>
      <c r="N36" s="9" t="str">
        <f>IFERROR(VLOOKUP($B36,関西スプリントセレ!$B$5:$G$400,6,FALSE),"")</f>
        <v>MA</v>
      </c>
      <c r="O36" s="10">
        <f>IFERROR(VLOOKUP($B36,関西スプリントセレ!$B$5:$G$400,2,FALSE),"")</f>
        <v>27</v>
      </c>
      <c r="P36" s="10">
        <f>IFERROR(VLOOKUP($B36,関西スプリントセレ!$B$5:$G$400,5,FALSE)*VLOOKUP(N36,大会ごとのスコア!$D$26:$E$26,2,FALSE),"")</f>
        <v>53.861999999999995</v>
      </c>
      <c r="Q36" s="9" t="str">
        <f>IFERROR(VLOOKUP($B36,関西インカレ!$B$5:$G$400,6,FALSE),"")</f>
        <v>ME</v>
      </c>
      <c r="R36" s="10">
        <f>IFERROR(VLOOKUP($B36,関西インカレ!$B$5:$G$400,2,FALSE),"")</f>
        <v>34</v>
      </c>
      <c r="S36" s="10">
        <f>IFERROR(VLOOKUP($B36,関西インカレ!$B$5:$G$400,5,FALSE)*VLOOKUP(Q36,大会ごとのスコア!$D$33:$E$36,2,FALSE),"")</f>
        <v>45.946799999999989</v>
      </c>
      <c r="T36" s="9" t="str">
        <f>IFERROR(VLOOKUP($B36,名椙大会2日目!$B$5:$G$338,6,FALSE),"")</f>
        <v/>
      </c>
      <c r="U36" s="10" t="str">
        <f>IFERROR(VLOOKUP($B36,名椙大会2日目!$B$5:$G$338,2,FALSE),"")</f>
        <v/>
      </c>
      <c r="V36" s="10" t="str">
        <f>IFERROR(VLOOKUP($B36,名椙大会2日目!$B$5:$G$338,5,FALSE)*VLOOKUP(T36,大会ごとのスコア!$D$28:$E$31,2,FALSE),"")</f>
        <v/>
      </c>
      <c r="W36" s="9" t="str">
        <f>IFERROR(VLOOKUP($B36,インカレスプリント2018!$B$5:$G$400,6,FALSE),"")</f>
        <v>MUA3</v>
      </c>
      <c r="X36" s="10">
        <f>IFERROR(VLOOKUP($B36,インカレスプリント2018!$B$5:$G$400,2,FALSE),"")</f>
        <v>47</v>
      </c>
      <c r="Y36" s="10">
        <f>IFERROR(VLOOKUP($B36,インカレスプリント2018!$B$5:$G$400,5,FALSE)*VLOOKUP(W36,大会ごとのスコア!$D$33:$E$36,2,FALSE),"")</f>
        <v>52.474999999999994</v>
      </c>
      <c r="Z36" s="9" t="str">
        <f>IFERROR(VLOOKUP($B36,インカレロング2018!$B$5:$G$400,6,FALSE),"")</f>
        <v>MUL1</v>
      </c>
      <c r="AA36" s="10">
        <f>IFERROR(VLOOKUP($B36,インカレロング2018!$B$5:$G$400,2,FALSE),"")</f>
        <v>59</v>
      </c>
      <c r="AB36" s="10">
        <f ca="1">IFERROR(VLOOKUP($B36,インカレロング2018!$B$5:$G$400,5,FALSE)*VLOOKUP(Z36,大会ごとのスコア!$D$38:$E$42,2,FALSE),"")</f>
        <v>48.480999999999995</v>
      </c>
      <c r="AC36" s="9" t="str">
        <f>IFERROR(VLOOKUP($B36,クラブカップミドル!$B$4:$G$400,6,FALSE),"")</f>
        <v/>
      </c>
      <c r="AD36" s="10" t="str">
        <f>IFERROR(VLOOKUP($B36,クラブカップミドル!$B$4:$G$400,2,FALSE),"")</f>
        <v/>
      </c>
      <c r="AE36" s="10" t="str">
        <f>IFERROR(VLOOKUP($B36,クラブカップミドル!$B$4:$G$400,5,FALSE)*VLOOKUP(AC36,大会ごとのスコア!$D$44:$E$55,2,FALSE),"")</f>
        <v/>
      </c>
      <c r="AF36" s="9" t="str">
        <f>IFERROR(VLOOKUP($B36,全日本ミドル!$B$4:$G$400,6,FALSE),"")</f>
        <v/>
      </c>
      <c r="AG36" s="10" t="str">
        <f>IFERROR(VLOOKUP($B36,全日本ミドル!$B$4:$G$400,2,FALSE),"")</f>
        <v/>
      </c>
      <c r="AH36" s="10" t="str">
        <f>IFERROR(VLOOKUP($B36,全日本ミドル!$B$4:$G$400,5,FALSE)*VLOOKUP(AF36,大会ごとのスコア!$D$62:$E$69,2,FALSE),"")</f>
        <v/>
      </c>
      <c r="AI36" s="9" t="str">
        <f>IFERROR(VLOOKUP($B36,KOLC大会!$B$4:$G$400,6,FALSE),"")</f>
        <v/>
      </c>
      <c r="AJ36" s="10" t="str">
        <f>IFERROR(VLOOKUP($B36,KOLC大会!$B$4:$G$400,2,FALSE),"")</f>
        <v/>
      </c>
      <c r="AK36" s="10" t="str">
        <f>IFERROR(VLOOKUP($B36,KOLC大会!$B$4:$G$400,5,FALSE)*VLOOKUP(AI36,大会ごとのスコア!$D$44:$E$55,2,FALSE),"")</f>
        <v/>
      </c>
      <c r="AL36" s="9" t="str">
        <f>IFERROR(VLOOKUP($B36,早大OC大会!$B$4:$G$400,6,FALSE),"")</f>
        <v/>
      </c>
      <c r="AM36" s="10" t="str">
        <f>IFERROR(VLOOKUP($B36,早大OC大会!$B$4:$G$400,2,FALSE),"")</f>
        <v/>
      </c>
      <c r="AN36" s="10" t="str">
        <f>IFERROR(VLOOKUP($B36,早大OC大会!$B$4:$G$400,5,FALSE)*VLOOKUP(AL36,大会ごとのスコア!$D$44:$E$55,2,FALSE),"")</f>
        <v/>
      </c>
      <c r="AO36" s="9" t="str">
        <f>IFERROR(VLOOKUP($B36,京大京女大会!$B$4:$G$400,6,FALSE),"")</f>
        <v>M21A</v>
      </c>
      <c r="AP36" s="10">
        <f>IFERROR(VLOOKUP($B36,京大京女大会!$B$4:$G$400,2,FALSE),"")</f>
        <v>43</v>
      </c>
      <c r="AQ36" s="10">
        <f>IFERROR(VLOOKUP($B36,京大京女大会!$B$4:$G$400,5,FALSE)*VLOOKUP(AO36,大会ごとのスコア!$D$44:$E$55,2,FALSE),"")</f>
        <v>47.931999999999995</v>
      </c>
      <c r="AR36" s="9" t="str">
        <f>IFERROR(VLOOKUP($B36,東海ミドルセレ!$B$4:$G$400,6,FALSE),"")</f>
        <v/>
      </c>
      <c r="AS36" s="10" t="str">
        <f>IFERROR(VLOOKUP($B36,東海ミドルセレ!$B$4:$G$400,2,FALSE),"")</f>
        <v/>
      </c>
      <c r="AT36" s="10" t="str">
        <f>IFERROR(VLOOKUP($B36,東海ミドルセレ!$B$4:$G$400,5,FALSE)*VLOOKUP(AR36,大会ごとのスコア!$D$44:$E$60,2,FALSE),"")</f>
        <v/>
      </c>
      <c r="AV36" s="9">
        <f t="array" aca="1" ref="AV36" ca="1">IFERROR(ROUNDUP(AVERAGE(LARGE(IF($A$3:$AU$3="スコア",$A36:$AU36,""),{1,2,3})),2),0)</f>
        <v>51.61</v>
      </c>
      <c r="AW36">
        <f t="array" aca="1" ref="AW36" ca="1">IFERROR(LARGE(IF($A$3:$AU$3="スコア",$A36:$AU36,""),1),"")</f>
        <v>53.861999999999995</v>
      </c>
      <c r="AX36" t="str">
        <f t="shared" ca="1" si="0"/>
        <v>関西SS</v>
      </c>
      <c r="AY36" t="str">
        <f t="shared" ca="1" si="1"/>
        <v>MA</v>
      </c>
    </row>
    <row r="37" spans="2:51" x14ac:dyDescent="0.15">
      <c r="B37" t="s">
        <v>693</v>
      </c>
      <c r="C37" t="s">
        <v>896</v>
      </c>
      <c r="D37" s="14">
        <v>3</v>
      </c>
      <c r="E37" s="9" t="str">
        <f>IFERROR(VLOOKUP($B37,根ノ上高原!$B$5:$G$338,6,FALSE),"")</f>
        <v/>
      </c>
      <c r="F37" s="10" t="str">
        <f>IFERROR(VLOOKUP($B37,根ノ上高原!$B$5:$G$338,2,FALSE),"")</f>
        <v/>
      </c>
      <c r="G37" s="10" t="str">
        <f>IFERROR(VLOOKUP($B37,根ノ上高原!$B$5:$G$338,5,FALSE)*VLOOKUP(E37,大会ごとのスコア!$D$4:$E$5,2,FALSE),"")</f>
        <v/>
      </c>
      <c r="H37" s="9" t="str">
        <f>IFERROR(VLOOKUP($B37,東大OLK大会!$B$5:$G$338,6,FALSE),"")</f>
        <v/>
      </c>
      <c r="I37" s="10" t="str">
        <f>IFERROR(VLOOKUP($B37,東大OLK大会!$B$5:$G$338,2,FALSE),"")</f>
        <v/>
      </c>
      <c r="J37" s="10" t="str">
        <f>IFERROR(VLOOKUP($B37,東大OLK大会!$B$5:$G$338,5,FALSE)*VLOOKUP(H37,大会ごとのスコア!$D$7:$E$11,2,FALSE),"")</f>
        <v/>
      </c>
      <c r="K37" s="9" t="str">
        <f>IFERROR(VLOOKUP($B37,全日本ロング!$B$5:$G$338,6,FALSE),"")</f>
        <v/>
      </c>
      <c r="L37" s="10" t="str">
        <f>IFERROR(VLOOKUP($B37,全日本ロング!$B$5:$G$338,2,FALSE),"")</f>
        <v/>
      </c>
      <c r="M37" s="10" t="str">
        <f>IFERROR(VLOOKUP($B37,全日本ロング!$B$5:$G$338,5,FALSE)*VLOOKUP(K37,大会ごとのスコア!$D$12:$E$17,2,FALSE),"")</f>
        <v/>
      </c>
      <c r="N37" s="9" t="str">
        <f>IFERROR(VLOOKUP($B37,関西スプリントセレ!$B$5:$G$400,6,FALSE),"")</f>
        <v/>
      </c>
      <c r="O37" s="10" t="str">
        <f>IFERROR(VLOOKUP($B37,関西スプリントセレ!$B$5:$G$400,2,FALSE),"")</f>
        <v/>
      </c>
      <c r="P37" s="10" t="str">
        <f>IFERROR(VLOOKUP($B37,関西スプリントセレ!$B$5:$G$400,5,FALSE)*VLOOKUP(N37,大会ごとのスコア!$D$26:$E$26,2,FALSE),"")</f>
        <v/>
      </c>
      <c r="Q37" s="9" t="str">
        <f>IFERROR(VLOOKUP($B37,関西インカレ!$B$5:$G$400,6,FALSE),"")</f>
        <v>ME</v>
      </c>
      <c r="R37" s="10">
        <f>IFERROR(VLOOKUP($B37,関西インカレ!$B$5:$G$400,2,FALSE),"")</f>
        <v>35</v>
      </c>
      <c r="S37" s="10">
        <f>IFERROR(VLOOKUP($B37,関西インカレ!$B$5:$G$400,5,FALSE)*VLOOKUP(Q37,大会ごとのスコア!$D$33:$E$36,2,FALSE),"")</f>
        <v>45.759599999999992</v>
      </c>
      <c r="T37" s="9" t="str">
        <f>IFERROR(VLOOKUP($B37,名椙大会2日目!$B$5:$G$338,6,FALSE),"")</f>
        <v>M21AS</v>
      </c>
      <c r="U37" s="10">
        <f>IFERROR(VLOOKUP($B37,名椙大会2日目!$B$5:$G$338,2,FALSE),"")</f>
        <v>16</v>
      </c>
      <c r="V37" s="10">
        <f>IFERROR(VLOOKUP($B37,名椙大会2日目!$B$5:$G$338,5,FALSE)*VLOOKUP(T37,大会ごとのスコア!$D$28:$E$31,2,FALSE),"")</f>
        <v>45.733399999999996</v>
      </c>
      <c r="W37" s="9" t="str">
        <f>IFERROR(VLOOKUP($B37,インカレスプリント2018!$B$5:$G$400,6,FALSE),"")</f>
        <v/>
      </c>
      <c r="X37" s="10" t="str">
        <f>IFERROR(VLOOKUP($B37,インカレスプリント2018!$B$5:$G$400,2,FALSE),"")</f>
        <v/>
      </c>
      <c r="Y37" s="10" t="str">
        <f>IFERROR(VLOOKUP($B37,インカレスプリント2018!$B$5:$G$400,5,FALSE)*VLOOKUP(W37,大会ごとのスコア!$D$33:$E$36,2,FALSE),"")</f>
        <v/>
      </c>
      <c r="Z37" s="9" t="str">
        <f>IFERROR(VLOOKUP($B37,インカレロング2018!$B$5:$G$400,6,FALSE),"")</f>
        <v>MUL3</v>
      </c>
      <c r="AA37" s="10">
        <f>IFERROR(VLOOKUP($B37,インカレロング2018!$B$5:$G$400,2,FALSE),"")</f>
        <v>16</v>
      </c>
      <c r="AB37" s="10">
        <f ca="1">IFERROR(VLOOKUP($B37,インカレロング2018!$B$5:$G$400,5,FALSE)*VLOOKUP(Z37,大会ごとのスコア!$D$38:$E$42,2,FALSE),"")</f>
        <v>58.104999999999997</v>
      </c>
      <c r="AC37" s="9" t="str">
        <f>IFERROR(VLOOKUP($B37,クラブカップミドル!$B$4:$G$400,6,FALSE),"")</f>
        <v/>
      </c>
      <c r="AD37" s="10" t="str">
        <f>IFERROR(VLOOKUP($B37,クラブカップミドル!$B$4:$G$400,2,FALSE),"")</f>
        <v/>
      </c>
      <c r="AE37" s="10" t="str">
        <f>IFERROR(VLOOKUP($B37,クラブカップミドル!$B$4:$G$400,5,FALSE)*VLOOKUP(AC37,大会ごとのスコア!$D$44:$E$55,2,FALSE),"")</f>
        <v/>
      </c>
      <c r="AF37" s="9" t="str">
        <f>IFERROR(VLOOKUP($B37,全日本ミドル!$B$4:$G$400,6,FALSE),"")</f>
        <v/>
      </c>
      <c r="AG37" s="10" t="str">
        <f>IFERROR(VLOOKUP($B37,全日本ミドル!$B$4:$G$400,2,FALSE),"")</f>
        <v/>
      </c>
      <c r="AH37" s="10" t="str">
        <f>IFERROR(VLOOKUP($B37,全日本ミドル!$B$4:$G$400,5,FALSE)*VLOOKUP(AF37,大会ごとのスコア!$D$62:$E$69,2,FALSE),"")</f>
        <v/>
      </c>
      <c r="AI37" s="9" t="str">
        <f>IFERROR(VLOOKUP($B37,KOLC大会!$B$4:$G$400,6,FALSE),"")</f>
        <v/>
      </c>
      <c r="AJ37" s="10" t="str">
        <f>IFERROR(VLOOKUP($B37,KOLC大会!$B$4:$G$400,2,FALSE),"")</f>
        <v/>
      </c>
      <c r="AK37" s="10" t="str">
        <f>IFERROR(VLOOKUP($B37,KOLC大会!$B$4:$G$400,5,FALSE)*VLOOKUP(AI37,大会ごとのスコア!$D$44:$E$55,2,FALSE),"")</f>
        <v/>
      </c>
      <c r="AL37" s="9" t="str">
        <f>IFERROR(VLOOKUP($B37,早大OC大会!$B$4:$G$400,6,FALSE),"")</f>
        <v/>
      </c>
      <c r="AM37" s="10" t="str">
        <f>IFERROR(VLOOKUP($B37,早大OC大会!$B$4:$G$400,2,FALSE),"")</f>
        <v/>
      </c>
      <c r="AN37" s="10" t="str">
        <f>IFERROR(VLOOKUP($B37,早大OC大会!$B$4:$G$400,5,FALSE)*VLOOKUP(AL37,大会ごとのスコア!$D$44:$E$55,2,FALSE),"")</f>
        <v/>
      </c>
      <c r="AO37" s="9" t="str">
        <f>IFERROR(VLOOKUP($B37,京大京女大会!$B$4:$G$400,6,FALSE),"")</f>
        <v>M21A</v>
      </c>
      <c r="AP37" s="10">
        <f>IFERROR(VLOOKUP($B37,京大京女大会!$B$4:$G$400,2,FALSE),"")</f>
        <v>36</v>
      </c>
      <c r="AQ37" s="10">
        <f>IFERROR(VLOOKUP($B37,京大京女大会!$B$4:$G$400,5,FALSE)*VLOOKUP(AO37,大会ごとのスコア!$D$44:$E$55,2,FALSE),"")</f>
        <v>49.774000000000001</v>
      </c>
      <c r="AR37" s="9" t="str">
        <f>IFERROR(VLOOKUP($B37,東海ミドルセレ!$B$4:$G$400,6,FALSE),"")</f>
        <v/>
      </c>
      <c r="AS37" s="10" t="str">
        <f>IFERROR(VLOOKUP($B37,東海ミドルセレ!$B$4:$G$400,2,FALSE),"")</f>
        <v/>
      </c>
      <c r="AT37" s="10" t="str">
        <f>IFERROR(VLOOKUP($B37,東海ミドルセレ!$B$4:$G$400,5,FALSE)*VLOOKUP(AR37,大会ごとのスコア!$D$44:$E$60,2,FALSE),"")</f>
        <v/>
      </c>
      <c r="AV37" s="9">
        <f t="array" aca="1" ref="AV37" ca="1">IFERROR(ROUNDUP(AVERAGE(LARGE(IF($A$3:$AU$3="スコア",$A37:$AU37,""),{1,2,3})),2),0)</f>
        <v>51.22</v>
      </c>
      <c r="AW37">
        <f t="array" aca="1" ref="AW37" ca="1">IFERROR(LARGE(IF($A$3:$AU$3="スコア",$A37:$AU37,""),1),"")</f>
        <v>58.104999999999997</v>
      </c>
      <c r="AX37" t="str">
        <f t="shared" ca="1" si="0"/>
        <v>ICL</v>
      </c>
      <c r="AY37" t="str">
        <f t="shared" ca="1" si="1"/>
        <v>MUL3</v>
      </c>
    </row>
    <row r="38" spans="2:51" x14ac:dyDescent="0.15">
      <c r="B38" t="s">
        <v>660</v>
      </c>
      <c r="C38" t="s">
        <v>894</v>
      </c>
      <c r="D38" s="14">
        <v>3</v>
      </c>
      <c r="E38" s="9" t="str">
        <f>IFERROR(VLOOKUP($B38,根ノ上高原!$B$5:$G$338,6,FALSE),"")</f>
        <v/>
      </c>
      <c r="F38" s="10" t="str">
        <f>IFERROR(VLOOKUP($B38,根ノ上高原!$B$5:$G$338,2,FALSE),"")</f>
        <v/>
      </c>
      <c r="G38" s="10" t="str">
        <f>IFERROR(VLOOKUP($B38,根ノ上高原!$B$5:$G$338,5,FALSE)*VLOOKUP(E38,大会ごとのスコア!$D$4:$E$5,2,FALSE),"")</f>
        <v/>
      </c>
      <c r="H38" s="9" t="str">
        <f>IFERROR(VLOOKUP($B38,東大OLK大会!$B$5:$G$338,6,FALSE),"")</f>
        <v/>
      </c>
      <c r="I38" s="10" t="str">
        <f>IFERROR(VLOOKUP($B38,東大OLK大会!$B$5:$G$338,2,FALSE),"")</f>
        <v/>
      </c>
      <c r="J38" s="10" t="str">
        <f>IFERROR(VLOOKUP($B38,東大OLK大会!$B$5:$G$338,5,FALSE)*VLOOKUP(H38,大会ごとのスコア!$D$7:$E$11,2,FALSE),"")</f>
        <v/>
      </c>
      <c r="K38" s="9" t="str">
        <f>IFERROR(VLOOKUP($B38,全日本ロング!$B$5:$G$338,6,FALSE),"")</f>
        <v>Ms</v>
      </c>
      <c r="L38" s="10">
        <f>IFERROR(VLOOKUP($B38,全日本ロング!$B$5:$G$338,2,FALSE),"")</f>
        <v>0</v>
      </c>
      <c r="M38" s="10">
        <f>IFERROR(VLOOKUP($B38,全日本ロング!$B$5:$G$338,5,FALSE)*VLOOKUP(K38,大会ごとのスコア!$D$12:$E$17,2,FALSE),"")</f>
        <v>43.559999999999995</v>
      </c>
      <c r="N38" s="9" t="str">
        <f>IFERROR(VLOOKUP($B38,関西スプリントセレ!$B$5:$G$400,6,FALSE),"")</f>
        <v>MA</v>
      </c>
      <c r="O38" s="10">
        <f>IFERROR(VLOOKUP($B38,関西スプリントセレ!$B$5:$G$400,2,FALSE),"")</f>
        <v>50</v>
      </c>
      <c r="P38" s="10">
        <f>IFERROR(VLOOKUP($B38,関西スプリントセレ!$B$5:$G$400,5,FALSE)*VLOOKUP(N38,大会ごとのスコア!$D$26:$E$26,2,FALSE),"")</f>
        <v>42.879999999999995</v>
      </c>
      <c r="Q38" s="9" t="str">
        <f>IFERROR(VLOOKUP($B38,関西インカレ!$B$5:$G$400,6,FALSE),"")</f>
        <v>ME</v>
      </c>
      <c r="R38" s="10">
        <f>IFERROR(VLOOKUP($B38,関西インカレ!$B$5:$G$400,2,FALSE),"")</f>
        <v>0</v>
      </c>
      <c r="S38" s="10">
        <f>IFERROR(VLOOKUP($B38,関西インカレ!$B$5:$G$400,5,FALSE)*VLOOKUP(Q38,大会ごとのスコア!$D$33:$E$36,2,FALSE),"")</f>
        <v>0</v>
      </c>
      <c r="T38" s="9" t="str">
        <f>IFERROR(VLOOKUP($B38,名椙大会2日目!$B$5:$G$338,6,FALSE),"")</f>
        <v/>
      </c>
      <c r="U38" s="10" t="str">
        <f>IFERROR(VLOOKUP($B38,名椙大会2日目!$B$5:$G$338,2,FALSE),"")</f>
        <v/>
      </c>
      <c r="V38" s="10" t="str">
        <f>IFERROR(VLOOKUP($B38,名椙大会2日目!$B$5:$G$338,5,FALSE)*VLOOKUP(T38,大会ごとのスコア!$D$28:$E$31,2,FALSE),"")</f>
        <v/>
      </c>
      <c r="W38" s="9" t="str">
        <f>IFERROR(VLOOKUP($B38,インカレスプリント2018!$B$5:$G$400,6,FALSE),"")</f>
        <v>MUA1</v>
      </c>
      <c r="X38" s="10">
        <f>IFERROR(VLOOKUP($B38,インカレスプリント2018!$B$5:$G$400,2,FALSE),"")</f>
        <v>63</v>
      </c>
      <c r="Y38" s="10">
        <f>IFERROR(VLOOKUP($B38,インカレスプリント2018!$B$5:$G$400,5,FALSE)*VLOOKUP(W38,大会ごとのスコア!$D$33:$E$36,2,FALSE),"")</f>
        <v>48.419999999999995</v>
      </c>
      <c r="Z38" s="9" t="str">
        <f>IFERROR(VLOOKUP($B38,インカレロング2018!$B$5:$G$400,6,FALSE),"")</f>
        <v>MUL2</v>
      </c>
      <c r="AA38" s="10">
        <f>IFERROR(VLOOKUP($B38,インカレロング2018!$B$5:$G$400,2,FALSE),"")</f>
        <v>62</v>
      </c>
      <c r="AB38" s="10">
        <f ca="1">IFERROR(VLOOKUP($B38,インカレロング2018!$B$5:$G$400,5,FALSE)*VLOOKUP(Z38,大会ごとのスコア!$D$38:$E$42,2,FALSE),"")</f>
        <v>47.277000000000001</v>
      </c>
      <c r="AC38" s="9" t="str">
        <f>IFERROR(VLOOKUP($B38,クラブカップミドル!$B$4:$G$400,6,FALSE),"")</f>
        <v>MA-1</v>
      </c>
      <c r="AD38" s="10">
        <f>IFERROR(VLOOKUP($B38,クラブカップミドル!$B$4:$G$400,2,FALSE),"")</f>
        <v>0</v>
      </c>
      <c r="AE38" s="10">
        <f>IFERROR(VLOOKUP($B38,クラブカップミドル!$B$4:$G$400,5,FALSE)*VLOOKUP(AC38,大会ごとのスコア!$D$44:$E$55,2,FALSE),"")</f>
        <v>0</v>
      </c>
      <c r="AF38" s="9" t="str">
        <f>IFERROR(VLOOKUP($B38,全日本ミドル!$B$4:$G$400,6,FALSE),"")</f>
        <v/>
      </c>
      <c r="AG38" s="10" t="str">
        <f>IFERROR(VLOOKUP($B38,全日本ミドル!$B$4:$G$400,2,FALSE),"")</f>
        <v/>
      </c>
      <c r="AH38" s="10" t="str">
        <f>IFERROR(VLOOKUP($B38,全日本ミドル!$B$4:$G$400,5,FALSE)*VLOOKUP(AF38,大会ごとのスコア!$D$62:$E$69,2,FALSE),"")</f>
        <v/>
      </c>
      <c r="AI38" s="9" t="str">
        <f>IFERROR(VLOOKUP($B38,KOLC大会!$B$4:$G$400,6,FALSE),"")</f>
        <v/>
      </c>
      <c r="AJ38" s="10" t="str">
        <f>IFERROR(VLOOKUP($B38,KOLC大会!$B$4:$G$400,2,FALSE),"")</f>
        <v/>
      </c>
      <c r="AK38" s="10" t="str">
        <f>IFERROR(VLOOKUP($B38,KOLC大会!$B$4:$G$400,5,FALSE)*VLOOKUP(AI38,大会ごとのスコア!$D$44:$E$55,2,FALSE),"")</f>
        <v/>
      </c>
      <c r="AL38" s="9" t="str">
        <f>IFERROR(VLOOKUP($B38,早大OC大会!$B$4:$G$400,6,FALSE),"")</f>
        <v/>
      </c>
      <c r="AM38" s="10" t="str">
        <f>IFERROR(VLOOKUP($B38,早大OC大会!$B$4:$G$400,2,FALSE),"")</f>
        <v/>
      </c>
      <c r="AN38" s="10" t="str">
        <f>IFERROR(VLOOKUP($B38,早大OC大会!$B$4:$G$400,5,FALSE)*VLOOKUP(AL38,大会ごとのスコア!$D$44:$E$55,2,FALSE),"")</f>
        <v/>
      </c>
      <c r="AO38" s="9" t="str">
        <f>IFERROR(VLOOKUP($B38,京大京女大会!$B$4:$G$400,6,FALSE),"")</f>
        <v/>
      </c>
      <c r="AP38" s="10" t="str">
        <f>IFERROR(VLOOKUP($B38,京大京女大会!$B$4:$G$400,2,FALSE),"")</f>
        <v/>
      </c>
      <c r="AQ38" s="10" t="str">
        <f>IFERROR(VLOOKUP($B38,京大京女大会!$B$4:$G$400,5,FALSE)*VLOOKUP(AO38,大会ごとのスコア!$D$44:$E$55,2,FALSE),"")</f>
        <v/>
      </c>
      <c r="AR38" s="9" t="str">
        <f>IFERROR(VLOOKUP($B38,東海ミドルセレ!$B$4:$G$400,6,FALSE),"")</f>
        <v/>
      </c>
      <c r="AS38" s="10" t="str">
        <f>IFERROR(VLOOKUP($B38,東海ミドルセレ!$B$4:$G$400,2,FALSE),"")</f>
        <v/>
      </c>
      <c r="AT38" s="10" t="str">
        <f>IFERROR(VLOOKUP($B38,東海ミドルセレ!$B$4:$G$400,5,FALSE)*VLOOKUP(AR38,大会ごとのスコア!$D$44:$E$60,2,FALSE),"")</f>
        <v/>
      </c>
      <c r="AV38" s="9">
        <f t="array" aca="1" ref="AV38" ca="1">IFERROR(ROUNDUP(AVERAGE(LARGE(IF($A$3:$AU$3="スコア",$A38:$AU38,""),{1,2,3})),2),0)</f>
        <v>46.419999999999995</v>
      </c>
      <c r="AW38">
        <f t="array" aca="1" ref="AW38" ca="1">IFERROR(LARGE(IF($A$3:$AU$3="スコア",$A38:$AU38,""),1),"")</f>
        <v>48.419999999999995</v>
      </c>
      <c r="AX38" t="str">
        <f t="shared" ca="1" si="0"/>
        <v>ICS</v>
      </c>
      <c r="AY38" t="str">
        <f t="shared" ca="1" si="1"/>
        <v>MUA1</v>
      </c>
    </row>
    <row r="39" spans="2:51" x14ac:dyDescent="0.15">
      <c r="B39" t="s">
        <v>760</v>
      </c>
      <c r="C39" t="s">
        <v>894</v>
      </c>
      <c r="D39" s="14">
        <v>2</v>
      </c>
      <c r="E39" s="9" t="str">
        <f>IFERROR(VLOOKUP($B39,根ノ上高原!$B$5:$G$338,6,FALSE),"")</f>
        <v/>
      </c>
      <c r="F39" s="10" t="str">
        <f>IFERROR(VLOOKUP($B39,根ノ上高原!$B$5:$G$338,2,FALSE),"")</f>
        <v/>
      </c>
      <c r="G39" s="10" t="str">
        <f>IFERROR(VLOOKUP($B39,根ノ上高原!$B$5:$G$338,5,FALSE)*VLOOKUP(E39,大会ごとのスコア!$D$4:$E$5,2,FALSE),"")</f>
        <v/>
      </c>
      <c r="H39" s="9" t="str">
        <f>IFERROR(VLOOKUP($B39,東大OLK大会!$B$5:$G$338,6,FALSE),"")</f>
        <v/>
      </c>
      <c r="I39" s="10" t="str">
        <f>IFERROR(VLOOKUP($B39,東大OLK大会!$B$5:$G$338,2,FALSE),"")</f>
        <v/>
      </c>
      <c r="J39" s="10" t="str">
        <f>IFERROR(VLOOKUP($B39,東大OLK大会!$B$5:$G$338,5,FALSE)*VLOOKUP(H39,大会ごとのスコア!$D$7:$E$11,2,FALSE),"")</f>
        <v/>
      </c>
      <c r="K39" s="9" t="str">
        <f>IFERROR(VLOOKUP($B39,全日本ロング!$B$5:$G$338,6,FALSE),"")</f>
        <v>Ms</v>
      </c>
      <c r="L39" s="10">
        <f>IFERROR(VLOOKUP($B39,全日本ロング!$B$5:$G$338,2,FALSE),"")</f>
        <v>0</v>
      </c>
      <c r="M39" s="10">
        <f>IFERROR(VLOOKUP($B39,全日本ロング!$B$5:$G$338,5,FALSE)*VLOOKUP(K39,大会ごとのスコア!$D$12:$E$17,2,FALSE),"")</f>
        <v>0</v>
      </c>
      <c r="N39" s="9" t="str">
        <f>IFERROR(VLOOKUP($B39,関西スプリントセレ!$B$5:$G$400,6,FALSE),"")</f>
        <v>MA</v>
      </c>
      <c r="O39" s="10">
        <f>IFERROR(VLOOKUP($B39,関西スプリントセレ!$B$5:$G$400,2,FALSE),"")</f>
        <v>59</v>
      </c>
      <c r="P39" s="10">
        <f>IFERROR(VLOOKUP($B39,関西スプリントセレ!$B$5:$G$400,5,FALSE)*VLOOKUP(N39,大会ごとのスコア!$D$26:$E$26,2,FALSE),"")</f>
        <v>22.568000000000001</v>
      </c>
      <c r="Q39" s="9" t="str">
        <f>IFERROR(VLOOKUP($B39,関西インカレ!$B$5:$G$400,6,FALSE),"")</f>
        <v>ME</v>
      </c>
      <c r="R39" s="10">
        <f>IFERROR(VLOOKUP($B39,関西インカレ!$B$5:$G$400,2,FALSE),"")</f>
        <v>0</v>
      </c>
      <c r="S39" s="10">
        <f>IFERROR(VLOOKUP($B39,関西インカレ!$B$5:$G$400,5,FALSE)*VLOOKUP(Q39,大会ごとのスコア!$D$33:$E$36,2,FALSE),"")</f>
        <v>33.979199999999999</v>
      </c>
      <c r="T39" s="9" t="str">
        <f>IFERROR(VLOOKUP($B39,名椙大会2日目!$B$5:$G$338,6,FALSE),"")</f>
        <v/>
      </c>
      <c r="U39" s="10" t="str">
        <f>IFERROR(VLOOKUP($B39,名椙大会2日目!$B$5:$G$338,2,FALSE),"")</f>
        <v/>
      </c>
      <c r="V39" s="10" t="str">
        <f>IFERROR(VLOOKUP($B39,名椙大会2日目!$B$5:$G$338,5,FALSE)*VLOOKUP(T39,大会ごとのスコア!$D$28:$E$31,2,FALSE),"")</f>
        <v/>
      </c>
      <c r="W39" s="9" t="str">
        <f>IFERROR(VLOOKUP($B39,インカレスプリント2018!$B$5:$G$400,6,FALSE),"")</f>
        <v>MUA2</v>
      </c>
      <c r="X39" s="10">
        <f>IFERROR(VLOOKUP($B39,インカレスプリント2018!$B$5:$G$400,2,FALSE),"")</f>
        <v>68</v>
      </c>
      <c r="Y39" s="10">
        <f>IFERROR(VLOOKUP($B39,インカレスプリント2018!$B$5:$G$400,5,FALSE)*VLOOKUP(W39,大会ごとのスコア!$D$33:$E$36,2,FALSE),"")</f>
        <v>44.678999999999995</v>
      </c>
      <c r="Z39" s="9" t="str">
        <f>IFERROR(VLOOKUP($B39,インカレロング2018!$B$5:$G$400,6,FALSE),"")</f>
        <v>MUS</v>
      </c>
      <c r="AA39" s="10">
        <f>IFERROR(VLOOKUP($B39,インカレロング2018!$B$5:$G$400,2,FALSE),"")</f>
        <v>28</v>
      </c>
      <c r="AB39" s="10">
        <f ca="1">IFERROR(VLOOKUP($B39,インカレロング2018!$B$5:$G$400,5,FALSE)*VLOOKUP(Z39,大会ごとのスコア!$D$38:$E$42,2,FALSE),"")</f>
        <v>37.029600000000002</v>
      </c>
      <c r="AC39" s="9" t="str">
        <f>IFERROR(VLOOKUP($B39,クラブカップミドル!$B$4:$G$400,6,FALSE),"")</f>
        <v/>
      </c>
      <c r="AD39" s="10" t="str">
        <f>IFERROR(VLOOKUP($B39,クラブカップミドル!$B$4:$G$400,2,FALSE),"")</f>
        <v/>
      </c>
      <c r="AE39" s="10" t="str">
        <f>IFERROR(VLOOKUP($B39,クラブカップミドル!$B$4:$G$400,5,FALSE)*VLOOKUP(AC39,大会ごとのスコア!$D$44:$E$55,2,FALSE),"")</f>
        <v/>
      </c>
      <c r="AF39" s="9" t="str">
        <f>IFERROR(VLOOKUP($B39,全日本ミドル!$B$4:$G$400,6,FALSE),"")</f>
        <v/>
      </c>
      <c r="AG39" s="10" t="str">
        <f>IFERROR(VLOOKUP($B39,全日本ミドル!$B$4:$G$400,2,FALSE),"")</f>
        <v/>
      </c>
      <c r="AH39" s="10" t="str">
        <f>IFERROR(VLOOKUP($B39,全日本ミドル!$B$4:$G$400,5,FALSE)*VLOOKUP(AF39,大会ごとのスコア!$D$62:$E$69,2,FALSE),"")</f>
        <v/>
      </c>
      <c r="AI39" s="9" t="str">
        <f>IFERROR(VLOOKUP($B39,KOLC大会!$B$4:$G$400,6,FALSE),"")</f>
        <v/>
      </c>
      <c r="AJ39" s="10" t="str">
        <f>IFERROR(VLOOKUP($B39,KOLC大会!$B$4:$G$400,2,FALSE),"")</f>
        <v/>
      </c>
      <c r="AK39" s="10" t="str">
        <f>IFERROR(VLOOKUP($B39,KOLC大会!$B$4:$G$400,5,FALSE)*VLOOKUP(AI39,大会ごとのスコア!$D$44:$E$55,2,FALSE),"")</f>
        <v/>
      </c>
      <c r="AL39" s="9" t="str">
        <f>IFERROR(VLOOKUP($B39,早大OC大会!$B$4:$G$400,6,FALSE),"")</f>
        <v/>
      </c>
      <c r="AM39" s="10" t="str">
        <f>IFERROR(VLOOKUP($B39,早大OC大会!$B$4:$G$400,2,FALSE),"")</f>
        <v/>
      </c>
      <c r="AN39" s="10" t="str">
        <f>IFERROR(VLOOKUP($B39,早大OC大会!$B$4:$G$400,5,FALSE)*VLOOKUP(AL39,大会ごとのスコア!$D$44:$E$55,2,FALSE),"")</f>
        <v/>
      </c>
      <c r="AO39" s="9" t="str">
        <f>IFERROR(VLOOKUP($B39,京大京女大会!$B$4:$G$400,6,FALSE),"")</f>
        <v/>
      </c>
      <c r="AP39" s="10" t="str">
        <f>IFERROR(VLOOKUP($B39,京大京女大会!$B$4:$G$400,2,FALSE),"")</f>
        <v/>
      </c>
      <c r="AQ39" s="10" t="str">
        <f>IFERROR(VLOOKUP($B39,京大京女大会!$B$4:$G$400,5,FALSE)*VLOOKUP(AO39,大会ごとのスコア!$D$44:$E$55,2,FALSE),"")</f>
        <v/>
      </c>
      <c r="AR39" s="9" t="str">
        <f>IFERROR(VLOOKUP($B39,東海ミドルセレ!$B$4:$G$400,6,FALSE),"")</f>
        <v/>
      </c>
      <c r="AS39" s="10" t="str">
        <f>IFERROR(VLOOKUP($B39,東海ミドルセレ!$B$4:$G$400,2,FALSE),"")</f>
        <v/>
      </c>
      <c r="AT39" s="10" t="str">
        <f>IFERROR(VLOOKUP($B39,東海ミドルセレ!$B$4:$G$400,5,FALSE)*VLOOKUP(AR39,大会ごとのスコア!$D$44:$E$60,2,FALSE),"")</f>
        <v/>
      </c>
      <c r="AV39" s="9">
        <f t="array" aca="1" ref="AV39" ca="1">IFERROR(ROUNDUP(AVERAGE(LARGE(IF($A$3:$AU$3="スコア",$A39:$AU39,""),{1,2,3})),2),0)</f>
        <v>38.57</v>
      </c>
      <c r="AW39">
        <f t="array" aca="1" ref="AW39" ca="1">IFERROR(LARGE(IF($A$3:$AU$3="スコア",$A39:$AU39,""),1),"")</f>
        <v>44.678999999999995</v>
      </c>
      <c r="AX39" t="str">
        <f t="shared" ca="1" si="0"/>
        <v>ICS</v>
      </c>
      <c r="AY39" t="str">
        <f t="shared" ca="1" si="1"/>
        <v>MUA2</v>
      </c>
    </row>
    <row r="40" spans="2:51" x14ac:dyDescent="0.15">
      <c r="B40" t="s">
        <v>694</v>
      </c>
      <c r="C40" t="s">
        <v>896</v>
      </c>
      <c r="D40" s="14">
        <v>4</v>
      </c>
      <c r="E40" s="9" t="str">
        <f>IFERROR(VLOOKUP($B40,根ノ上高原!$B$5:$G$338,6,FALSE),"")</f>
        <v/>
      </c>
      <c r="F40" s="10" t="str">
        <f>IFERROR(VLOOKUP($B40,根ノ上高原!$B$5:$G$338,2,FALSE),"")</f>
        <v/>
      </c>
      <c r="G40" s="10" t="str">
        <f>IFERROR(VLOOKUP($B40,根ノ上高原!$B$5:$G$338,5,FALSE)*VLOOKUP(E40,大会ごとのスコア!$D$4:$E$5,2,FALSE),"")</f>
        <v/>
      </c>
      <c r="H40" s="9" t="str">
        <f>IFERROR(VLOOKUP($B40,東大OLK大会!$B$5:$G$338,6,FALSE),"")</f>
        <v/>
      </c>
      <c r="I40" s="10" t="str">
        <f>IFERROR(VLOOKUP($B40,東大OLK大会!$B$5:$G$338,2,FALSE),"")</f>
        <v/>
      </c>
      <c r="J40" s="10" t="str">
        <f>IFERROR(VLOOKUP($B40,東大OLK大会!$B$5:$G$338,5,FALSE)*VLOOKUP(H40,大会ごとのスコア!$D$7:$E$11,2,FALSE),"")</f>
        <v/>
      </c>
      <c r="K40" s="9" t="str">
        <f>IFERROR(VLOOKUP($B40,全日本ロング!$B$5:$G$338,6,FALSE),"")</f>
        <v>Ms</v>
      </c>
      <c r="L40" s="10">
        <f>IFERROR(VLOOKUP($B40,全日本ロング!$B$5:$G$338,2,FALSE),"")</f>
        <v>0</v>
      </c>
      <c r="M40" s="10">
        <f>IFERROR(VLOOKUP($B40,全日本ロング!$B$5:$G$338,5,FALSE)*VLOOKUP(K40,大会ごとのスコア!$D$12:$E$17,2,FALSE),"")</f>
        <v>0</v>
      </c>
      <c r="N40" s="9" t="str">
        <f>IFERROR(VLOOKUP($B40,関西スプリントセレ!$B$5:$G$400,6,FALSE),"")</f>
        <v>MA</v>
      </c>
      <c r="O40" s="10">
        <f>IFERROR(VLOOKUP($B40,関西スプリントセレ!$B$5:$G$400,2,FALSE),"")</f>
        <v>18</v>
      </c>
      <c r="P40" s="10">
        <f>IFERROR(VLOOKUP($B40,関西スプリントセレ!$B$5:$G$400,5,FALSE)*VLOOKUP(N40,大会ごとのスコア!$D$26:$E$26,2,FALSE),"")</f>
        <v>55.844000000000001</v>
      </c>
      <c r="Q40" s="9" t="str">
        <f>IFERROR(VLOOKUP($B40,関西インカレ!$B$5:$G$400,6,FALSE),"")</f>
        <v>ME</v>
      </c>
      <c r="R40" s="10">
        <f>IFERROR(VLOOKUP($B40,関西インカレ!$B$5:$G$400,2,FALSE),"")</f>
        <v>0</v>
      </c>
      <c r="S40" s="10">
        <f>IFERROR(VLOOKUP($B40,関西インカレ!$B$5:$G$400,5,FALSE)*VLOOKUP(Q40,大会ごとのスコア!$D$33:$E$36,2,FALSE),"")</f>
        <v>0</v>
      </c>
      <c r="T40" s="9" t="str">
        <f>IFERROR(VLOOKUP($B40,名椙大会2日目!$B$5:$G$338,6,FALSE),"")</f>
        <v/>
      </c>
      <c r="U40" s="10" t="str">
        <f>IFERROR(VLOOKUP($B40,名椙大会2日目!$B$5:$G$338,2,FALSE),"")</f>
        <v/>
      </c>
      <c r="V40" s="10" t="str">
        <f>IFERROR(VLOOKUP($B40,名椙大会2日目!$B$5:$G$338,5,FALSE)*VLOOKUP(T40,大会ごとのスコア!$D$28:$E$31,2,FALSE),"")</f>
        <v/>
      </c>
      <c r="W40" s="9" t="str">
        <f>IFERROR(VLOOKUP($B40,インカレスプリント2018!$B$5:$G$400,6,FALSE),"")</f>
        <v/>
      </c>
      <c r="X40" s="10" t="str">
        <f>IFERROR(VLOOKUP($B40,インカレスプリント2018!$B$5:$G$400,2,FALSE),"")</f>
        <v/>
      </c>
      <c r="Y40" s="10" t="str">
        <f>IFERROR(VLOOKUP($B40,インカレスプリント2018!$B$5:$G$400,5,FALSE)*VLOOKUP(W40,大会ごとのスコア!$D$33:$E$36,2,FALSE),"")</f>
        <v/>
      </c>
      <c r="Z40" s="9" t="str">
        <f>IFERROR(VLOOKUP($B40,インカレロング2018!$B$5:$G$400,6,FALSE),"")</f>
        <v>MUL3</v>
      </c>
      <c r="AA40" s="10">
        <f>IFERROR(VLOOKUP($B40,インカレロング2018!$B$5:$G$400,2,FALSE),"")</f>
        <v>17</v>
      </c>
      <c r="AB40" s="10">
        <f ca="1">IFERROR(VLOOKUP($B40,インカレロング2018!$B$5:$G$400,5,FALSE)*VLOOKUP(Z40,大会ごとのスコア!$D$38:$E$42,2,FALSE),"")</f>
        <v>57.774000000000001</v>
      </c>
      <c r="AC40" s="9" t="str">
        <f>IFERROR(VLOOKUP($B40,クラブカップミドル!$B$4:$G$400,6,FALSE),"")</f>
        <v/>
      </c>
      <c r="AD40" s="10" t="str">
        <f>IFERROR(VLOOKUP($B40,クラブカップミドル!$B$4:$G$400,2,FALSE),"")</f>
        <v/>
      </c>
      <c r="AE40" s="10" t="str">
        <f>IFERROR(VLOOKUP($B40,クラブカップミドル!$B$4:$G$400,5,FALSE)*VLOOKUP(AC40,大会ごとのスコア!$D$44:$E$55,2,FALSE),"")</f>
        <v/>
      </c>
      <c r="AF40" s="9" t="str">
        <f>IFERROR(VLOOKUP($B40,全日本ミドル!$B$4:$G$400,6,FALSE),"")</f>
        <v/>
      </c>
      <c r="AG40" s="10" t="str">
        <f>IFERROR(VLOOKUP($B40,全日本ミドル!$B$4:$G$400,2,FALSE),"")</f>
        <v/>
      </c>
      <c r="AH40" s="10" t="str">
        <f>IFERROR(VLOOKUP($B40,全日本ミドル!$B$4:$G$400,5,FALSE)*VLOOKUP(AF40,大会ごとのスコア!$D$62:$E$69,2,FALSE),"")</f>
        <v/>
      </c>
      <c r="AI40" s="9" t="str">
        <f>IFERROR(VLOOKUP($B40,KOLC大会!$B$4:$G$400,6,FALSE),"")</f>
        <v/>
      </c>
      <c r="AJ40" s="10" t="str">
        <f>IFERROR(VLOOKUP($B40,KOLC大会!$B$4:$G$400,2,FALSE),"")</f>
        <v/>
      </c>
      <c r="AK40" s="10" t="str">
        <f>IFERROR(VLOOKUP($B40,KOLC大会!$B$4:$G$400,5,FALSE)*VLOOKUP(AI40,大会ごとのスコア!$D$44:$E$55,2,FALSE),"")</f>
        <v/>
      </c>
      <c r="AL40" s="9" t="str">
        <f>IFERROR(VLOOKUP($B40,早大OC大会!$B$4:$G$400,6,FALSE),"")</f>
        <v/>
      </c>
      <c r="AM40" s="10" t="str">
        <f>IFERROR(VLOOKUP($B40,早大OC大会!$B$4:$G$400,2,FALSE),"")</f>
        <v/>
      </c>
      <c r="AN40" s="10" t="str">
        <f>IFERROR(VLOOKUP($B40,早大OC大会!$B$4:$G$400,5,FALSE)*VLOOKUP(AL40,大会ごとのスコア!$D$44:$E$55,2,FALSE),"")</f>
        <v/>
      </c>
      <c r="AO40" s="9" t="str">
        <f>IFERROR(VLOOKUP($B40,京大京女大会!$B$4:$G$400,6,FALSE),"")</f>
        <v>M21A</v>
      </c>
      <c r="AP40" s="10">
        <f>IFERROR(VLOOKUP($B40,京大京女大会!$B$4:$G$400,2,FALSE),"")</f>
        <v>23</v>
      </c>
      <c r="AQ40" s="10">
        <f>IFERROR(VLOOKUP($B40,京大京女大会!$B$4:$G$400,5,FALSE)*VLOOKUP(AO40,大会ごとのスコア!$D$44:$E$55,2,FALSE),"")</f>
        <v>56.217999999999996</v>
      </c>
      <c r="AR40" s="9" t="str">
        <f>IFERROR(VLOOKUP($B40,東海ミドルセレ!$B$4:$G$400,6,FALSE),"")</f>
        <v/>
      </c>
      <c r="AS40" s="10" t="str">
        <f>IFERROR(VLOOKUP($B40,東海ミドルセレ!$B$4:$G$400,2,FALSE),"")</f>
        <v/>
      </c>
      <c r="AT40" s="10" t="str">
        <f>IFERROR(VLOOKUP($B40,東海ミドルセレ!$B$4:$G$400,5,FALSE)*VLOOKUP(AR40,大会ごとのスコア!$D$44:$E$60,2,FALSE),"")</f>
        <v/>
      </c>
      <c r="AV40" s="9">
        <f t="array" aca="1" ref="AV40" ca="1">IFERROR(ROUNDUP(AVERAGE(LARGE(IF($A$3:$AU$3="スコア",$A40:$AU40,""),{1,2,3})),2),0)</f>
        <v>56.62</v>
      </c>
      <c r="AW40">
        <f t="array" aca="1" ref="AW40" ca="1">IFERROR(LARGE(IF($A$3:$AU$3="スコア",$A40:$AU40,""),1),"")</f>
        <v>57.774000000000001</v>
      </c>
      <c r="AX40" t="str">
        <f t="shared" ca="1" si="0"/>
        <v>ICL</v>
      </c>
      <c r="AY40" t="str">
        <f t="shared" ca="1" si="1"/>
        <v>MUL3</v>
      </c>
    </row>
    <row r="41" spans="2:51" x14ac:dyDescent="0.15">
      <c r="B41" t="s">
        <v>606</v>
      </c>
      <c r="C41" t="s">
        <v>895</v>
      </c>
      <c r="D41" s="14">
        <v>3</v>
      </c>
      <c r="E41" s="9" t="str">
        <f>IFERROR(VLOOKUP($B41,根ノ上高原!$B$5:$G$338,6,FALSE),"")</f>
        <v/>
      </c>
      <c r="F41" s="10" t="str">
        <f>IFERROR(VLOOKUP($B41,根ノ上高原!$B$5:$G$338,2,FALSE),"")</f>
        <v/>
      </c>
      <c r="G41" s="10" t="str">
        <f>IFERROR(VLOOKUP($B41,根ノ上高原!$B$5:$G$338,5,FALSE)*VLOOKUP(E41,大会ごとのスコア!$D$4:$E$5,2,FALSE),"")</f>
        <v/>
      </c>
      <c r="H41" s="9" t="str">
        <f>IFERROR(VLOOKUP($B41,東大OLK大会!$B$5:$G$338,6,FALSE),"")</f>
        <v/>
      </c>
      <c r="I41" s="10" t="str">
        <f>IFERROR(VLOOKUP($B41,東大OLK大会!$B$5:$G$338,2,FALSE),"")</f>
        <v/>
      </c>
      <c r="J41" s="10" t="str">
        <f>IFERROR(VLOOKUP($B41,東大OLK大会!$B$5:$G$338,5,FALSE)*VLOOKUP(H41,大会ごとのスコア!$D$7:$E$11,2,FALSE),"")</f>
        <v/>
      </c>
      <c r="K41" s="9" t="str">
        <f>IFERROR(VLOOKUP($B41,全日本ロング!$B$5:$G$338,6,FALSE),"")</f>
        <v>Ms</v>
      </c>
      <c r="L41" s="10">
        <f>IFERROR(VLOOKUP($B41,全日本ロング!$B$5:$G$338,2,FALSE),"")</f>
        <v>0</v>
      </c>
      <c r="M41" s="10">
        <f>IFERROR(VLOOKUP($B41,全日本ロング!$B$5:$G$338,5,FALSE)*VLOOKUP(K41,大会ごとのスコア!$D$12:$E$17,2,FALSE),"")</f>
        <v>0</v>
      </c>
      <c r="N41" s="9" t="str">
        <f>IFERROR(VLOOKUP($B41,関西スプリントセレ!$B$5:$G$400,6,FALSE),"")</f>
        <v>MA</v>
      </c>
      <c r="O41" s="10">
        <f>IFERROR(VLOOKUP($B41,関西スプリントセレ!$B$5:$G$400,2,FALSE),"")</f>
        <v>55</v>
      </c>
      <c r="P41" s="10">
        <f>IFERROR(VLOOKUP($B41,関西スプリントセレ!$B$5:$G$400,5,FALSE)*VLOOKUP(N41,大会ごとのスコア!$D$26:$E$26,2,FALSE),"")</f>
        <v>36.274999999999999</v>
      </c>
      <c r="Q41" s="9" t="str">
        <f>IFERROR(VLOOKUP($B41,関西インカレ!$B$5:$G$400,6,FALSE),"")</f>
        <v>ME</v>
      </c>
      <c r="R41" s="10">
        <f>IFERROR(VLOOKUP($B41,関西インカレ!$B$5:$G$400,2,FALSE),"")</f>
        <v>36</v>
      </c>
      <c r="S41" s="10">
        <f>IFERROR(VLOOKUP($B41,関西インカレ!$B$5:$G$400,5,FALSE)*VLOOKUP(Q41,大会ごとのスコア!$D$33:$E$36,2,FALSE),"")</f>
        <v>43.216799999999992</v>
      </c>
      <c r="T41" s="9" t="str">
        <f>IFERROR(VLOOKUP($B41,名椙大会2日目!$B$5:$G$338,6,FALSE),"")</f>
        <v/>
      </c>
      <c r="U41" s="10" t="str">
        <f>IFERROR(VLOOKUP($B41,名椙大会2日目!$B$5:$G$338,2,FALSE),"")</f>
        <v/>
      </c>
      <c r="V41" s="10" t="str">
        <f>IFERROR(VLOOKUP($B41,名椙大会2日目!$B$5:$G$338,5,FALSE)*VLOOKUP(T41,大会ごとのスコア!$D$28:$E$31,2,FALSE),"")</f>
        <v/>
      </c>
      <c r="W41" s="9" t="str">
        <f>IFERROR(VLOOKUP($B41,インカレスプリント2018!$B$5:$G$400,6,FALSE),"")</f>
        <v/>
      </c>
      <c r="X41" s="10" t="str">
        <f>IFERROR(VLOOKUP($B41,インカレスプリント2018!$B$5:$G$400,2,FALSE),"")</f>
        <v/>
      </c>
      <c r="Y41" s="10" t="str">
        <f>IFERROR(VLOOKUP($B41,インカレスプリント2018!$B$5:$G$400,5,FALSE)*VLOOKUP(W41,大会ごとのスコア!$D$33:$E$36,2,FALSE),"")</f>
        <v/>
      </c>
      <c r="Z41" s="9" t="str">
        <f>IFERROR(VLOOKUP($B41,インカレロング2018!$B$5:$G$400,6,FALSE),"")</f>
        <v>MUL1</v>
      </c>
      <c r="AA41" s="10">
        <f>IFERROR(VLOOKUP($B41,インカレロング2018!$B$5:$G$400,2,FALSE),"")</f>
        <v>87</v>
      </c>
      <c r="AB41" s="10">
        <f ca="1">IFERROR(VLOOKUP($B41,インカレロング2018!$B$5:$G$400,5,FALSE)*VLOOKUP(Z41,大会ごとのスコア!$D$38:$E$42,2,FALSE),"")</f>
        <v>32.195999999999998</v>
      </c>
      <c r="AC41" s="9" t="str">
        <f>IFERROR(VLOOKUP($B41,クラブカップミドル!$B$4:$G$400,6,FALSE),"")</f>
        <v/>
      </c>
      <c r="AD41" s="10" t="str">
        <f>IFERROR(VLOOKUP($B41,クラブカップミドル!$B$4:$G$400,2,FALSE),"")</f>
        <v/>
      </c>
      <c r="AE41" s="10" t="str">
        <f>IFERROR(VLOOKUP($B41,クラブカップミドル!$B$4:$G$400,5,FALSE)*VLOOKUP(AC41,大会ごとのスコア!$D$44:$E$55,2,FALSE),"")</f>
        <v/>
      </c>
      <c r="AF41" s="9" t="str">
        <f>IFERROR(VLOOKUP($B41,全日本ミドル!$B$4:$G$400,6,FALSE),"")</f>
        <v/>
      </c>
      <c r="AG41" s="10" t="str">
        <f>IFERROR(VLOOKUP($B41,全日本ミドル!$B$4:$G$400,2,FALSE),"")</f>
        <v/>
      </c>
      <c r="AH41" s="10" t="str">
        <f>IFERROR(VLOOKUP($B41,全日本ミドル!$B$4:$G$400,5,FALSE)*VLOOKUP(AF41,大会ごとのスコア!$D$62:$E$69,2,FALSE),"")</f>
        <v/>
      </c>
      <c r="AI41" s="9" t="str">
        <f>IFERROR(VLOOKUP($B41,KOLC大会!$B$4:$G$400,6,FALSE),"")</f>
        <v/>
      </c>
      <c r="AJ41" s="10" t="str">
        <f>IFERROR(VLOOKUP($B41,KOLC大会!$B$4:$G$400,2,FALSE),"")</f>
        <v/>
      </c>
      <c r="AK41" s="10" t="str">
        <f>IFERROR(VLOOKUP($B41,KOLC大会!$B$4:$G$400,5,FALSE)*VLOOKUP(AI41,大会ごとのスコア!$D$44:$E$55,2,FALSE),"")</f>
        <v/>
      </c>
      <c r="AL41" s="9" t="str">
        <f>IFERROR(VLOOKUP($B41,早大OC大会!$B$4:$G$400,6,FALSE),"")</f>
        <v/>
      </c>
      <c r="AM41" s="10" t="str">
        <f>IFERROR(VLOOKUP($B41,早大OC大会!$B$4:$G$400,2,FALSE),"")</f>
        <v/>
      </c>
      <c r="AN41" s="10" t="str">
        <f>IFERROR(VLOOKUP($B41,早大OC大会!$B$4:$G$400,5,FALSE)*VLOOKUP(AL41,大会ごとのスコア!$D$44:$E$55,2,FALSE),"")</f>
        <v/>
      </c>
      <c r="AO41" s="9" t="str">
        <f>IFERROR(VLOOKUP($B41,京大京女大会!$B$4:$G$400,6,FALSE),"")</f>
        <v/>
      </c>
      <c r="AP41" s="10" t="str">
        <f>IFERROR(VLOOKUP($B41,京大京女大会!$B$4:$G$400,2,FALSE),"")</f>
        <v/>
      </c>
      <c r="AQ41" s="10" t="str">
        <f>IFERROR(VLOOKUP($B41,京大京女大会!$B$4:$G$400,5,FALSE)*VLOOKUP(AO41,大会ごとのスコア!$D$44:$E$55,2,FALSE),"")</f>
        <v/>
      </c>
      <c r="AR41" s="9" t="str">
        <f>IFERROR(VLOOKUP($B41,東海ミドルセレ!$B$4:$G$400,6,FALSE),"")</f>
        <v/>
      </c>
      <c r="AS41" s="10" t="str">
        <f>IFERROR(VLOOKUP($B41,東海ミドルセレ!$B$4:$G$400,2,FALSE),"")</f>
        <v/>
      </c>
      <c r="AT41" s="10" t="str">
        <f>IFERROR(VLOOKUP($B41,東海ミドルセレ!$B$4:$G$400,5,FALSE)*VLOOKUP(AR41,大会ごとのスコア!$D$44:$E$60,2,FALSE),"")</f>
        <v/>
      </c>
      <c r="AV41" s="9">
        <f t="array" aca="1" ref="AV41" ca="1">IFERROR(ROUNDUP(AVERAGE(LARGE(IF($A$3:$AU$3="スコア",$A41:$AU41,""),{1,2,3})),2),0)</f>
        <v>37.229999999999997</v>
      </c>
      <c r="AW41">
        <f t="array" aca="1" ref="AW41" ca="1">IFERROR(LARGE(IF($A$3:$AU$3="スコア",$A41:$AU41,""),1),"")</f>
        <v>43.216799999999992</v>
      </c>
      <c r="AX41" t="str">
        <f t="shared" ca="1" si="0"/>
        <v>関西IC</v>
      </c>
      <c r="AY41" t="str">
        <f t="shared" ca="1" si="1"/>
        <v>ME</v>
      </c>
    </row>
    <row r="42" spans="2:51" x14ac:dyDescent="0.15">
      <c r="B42" t="s">
        <v>752</v>
      </c>
      <c r="C42" t="s">
        <v>894</v>
      </c>
      <c r="D42" s="14">
        <v>2</v>
      </c>
      <c r="E42" s="9" t="str">
        <f>IFERROR(VLOOKUP($B42,根ノ上高原!$B$5:$G$338,6,FALSE),"")</f>
        <v/>
      </c>
      <c r="F42" s="10" t="str">
        <f>IFERROR(VLOOKUP($B42,根ノ上高原!$B$5:$G$338,2,FALSE),"")</f>
        <v/>
      </c>
      <c r="G42" s="10" t="str">
        <f>IFERROR(VLOOKUP($B42,根ノ上高原!$B$5:$G$338,5,FALSE)*VLOOKUP(E42,大会ごとのスコア!$D$4:$E$5,2,FALSE),"")</f>
        <v/>
      </c>
      <c r="H42" s="9" t="str">
        <f>IFERROR(VLOOKUP($B42,東大OLK大会!$B$5:$G$338,6,FALSE),"")</f>
        <v/>
      </c>
      <c r="I42" s="10" t="str">
        <f>IFERROR(VLOOKUP($B42,東大OLK大会!$B$5:$G$338,2,FALSE),"")</f>
        <v/>
      </c>
      <c r="J42" s="10" t="str">
        <f>IFERROR(VLOOKUP($B42,東大OLK大会!$B$5:$G$338,5,FALSE)*VLOOKUP(H42,大会ごとのスコア!$D$7:$E$11,2,FALSE),"")</f>
        <v/>
      </c>
      <c r="K42" s="9" t="str">
        <f>IFERROR(VLOOKUP($B42,全日本ロング!$B$5:$G$338,6,FALSE),"")</f>
        <v>Ms</v>
      </c>
      <c r="L42" s="10">
        <f>IFERROR(VLOOKUP($B42,全日本ロング!$B$5:$G$338,2,FALSE),"")</f>
        <v>0</v>
      </c>
      <c r="M42" s="10">
        <f>IFERROR(VLOOKUP($B42,全日本ロング!$B$5:$G$338,5,FALSE)*VLOOKUP(K42,大会ごとのスコア!$D$12:$E$17,2,FALSE),"")</f>
        <v>0</v>
      </c>
      <c r="N42" s="9" t="str">
        <f>IFERROR(VLOOKUP($B42,関西スプリントセレ!$B$5:$G$400,6,FALSE),"")</f>
        <v>MA</v>
      </c>
      <c r="O42" s="10">
        <f>IFERROR(VLOOKUP($B42,関西スプリントセレ!$B$5:$G$400,2,FALSE),"")</f>
        <v>60</v>
      </c>
      <c r="P42" s="10">
        <f>IFERROR(VLOOKUP($B42,関西スプリントセレ!$B$5:$G$400,5,FALSE)*VLOOKUP(N42,大会ごとのスコア!$D$26:$E$26,2,FALSE),"")</f>
        <v>19.182000000000002</v>
      </c>
      <c r="Q42" s="9" t="str">
        <f>IFERROR(VLOOKUP($B42,関西インカレ!$B$5:$G$400,6,FALSE),"")</f>
        <v>ME</v>
      </c>
      <c r="R42" s="10">
        <f>IFERROR(VLOOKUP($B42,関西インカレ!$B$5:$G$400,2,FALSE),"")</f>
        <v>39</v>
      </c>
      <c r="S42" s="10">
        <f>IFERROR(VLOOKUP($B42,関西インカレ!$B$5:$G$400,5,FALSE)*VLOOKUP(Q42,大会ごとのスコア!$D$33:$E$36,2,FALSE),"")</f>
        <v>37.508400000000002</v>
      </c>
      <c r="T42" s="9" t="str">
        <f>IFERROR(VLOOKUP($B42,名椙大会2日目!$B$5:$G$338,6,FALSE),"")</f>
        <v/>
      </c>
      <c r="U42" s="10" t="str">
        <f>IFERROR(VLOOKUP($B42,名椙大会2日目!$B$5:$G$338,2,FALSE),"")</f>
        <v/>
      </c>
      <c r="V42" s="10" t="str">
        <f>IFERROR(VLOOKUP($B42,名椙大会2日目!$B$5:$G$338,5,FALSE)*VLOOKUP(T42,大会ごとのスコア!$D$28:$E$31,2,FALSE),"")</f>
        <v/>
      </c>
      <c r="W42" s="9" t="str">
        <f>IFERROR(VLOOKUP($B42,インカレスプリント2018!$B$5:$G$400,6,FALSE),"")</f>
        <v>MUA2</v>
      </c>
      <c r="X42" s="10">
        <f>IFERROR(VLOOKUP($B42,インカレスプリント2018!$B$5:$G$400,2,FALSE),"")</f>
        <v>0</v>
      </c>
      <c r="Y42" s="10">
        <f>IFERROR(VLOOKUP($B42,インカレスプリント2018!$B$5:$G$400,5,FALSE)*VLOOKUP(W42,大会ごとのスコア!$D$33:$E$36,2,FALSE),"")</f>
        <v>0</v>
      </c>
      <c r="Z42" s="9" t="str">
        <f>IFERROR(VLOOKUP($B42,インカレロング2018!$B$5:$G$400,6,FALSE),"")</f>
        <v>MUS</v>
      </c>
      <c r="AA42" s="10">
        <f>IFERROR(VLOOKUP($B42,インカレロング2018!$B$5:$G$400,2,FALSE),"")</f>
        <v>11</v>
      </c>
      <c r="AB42" s="10">
        <f ca="1">IFERROR(VLOOKUP($B42,インカレロング2018!$B$5:$G$400,5,FALSE)*VLOOKUP(Z42,大会ごとのスコア!$D$38:$E$42,2,FALSE),"")</f>
        <v>44.629600000000003</v>
      </c>
      <c r="AC42" s="9" t="str">
        <f>IFERROR(VLOOKUP($B42,クラブカップミドル!$B$4:$G$400,6,FALSE),"")</f>
        <v/>
      </c>
      <c r="AD42" s="10" t="str">
        <f>IFERROR(VLOOKUP($B42,クラブカップミドル!$B$4:$G$400,2,FALSE),"")</f>
        <v/>
      </c>
      <c r="AE42" s="10" t="str">
        <f>IFERROR(VLOOKUP($B42,クラブカップミドル!$B$4:$G$400,5,FALSE)*VLOOKUP(AC42,大会ごとのスコア!$D$44:$E$55,2,FALSE),"")</f>
        <v/>
      </c>
      <c r="AF42" s="9" t="str">
        <f>IFERROR(VLOOKUP($B42,全日本ミドル!$B$4:$G$400,6,FALSE),"")</f>
        <v/>
      </c>
      <c r="AG42" s="10" t="str">
        <f>IFERROR(VLOOKUP($B42,全日本ミドル!$B$4:$G$400,2,FALSE),"")</f>
        <v/>
      </c>
      <c r="AH42" s="10" t="str">
        <f>IFERROR(VLOOKUP($B42,全日本ミドル!$B$4:$G$400,5,FALSE)*VLOOKUP(AF42,大会ごとのスコア!$D$62:$E$69,2,FALSE),"")</f>
        <v/>
      </c>
      <c r="AI42" s="9" t="str">
        <f>IFERROR(VLOOKUP($B42,KOLC大会!$B$4:$G$400,6,FALSE),"")</f>
        <v/>
      </c>
      <c r="AJ42" s="10" t="str">
        <f>IFERROR(VLOOKUP($B42,KOLC大会!$B$4:$G$400,2,FALSE),"")</f>
        <v/>
      </c>
      <c r="AK42" s="10" t="str">
        <f>IFERROR(VLOOKUP($B42,KOLC大会!$B$4:$G$400,5,FALSE)*VLOOKUP(AI42,大会ごとのスコア!$D$44:$E$55,2,FALSE),"")</f>
        <v/>
      </c>
      <c r="AL42" s="9" t="str">
        <f>IFERROR(VLOOKUP($B42,早大OC大会!$B$4:$G$400,6,FALSE),"")</f>
        <v/>
      </c>
      <c r="AM42" s="10" t="str">
        <f>IFERROR(VLOOKUP($B42,早大OC大会!$B$4:$G$400,2,FALSE),"")</f>
        <v/>
      </c>
      <c r="AN42" s="10" t="str">
        <f>IFERROR(VLOOKUP($B42,早大OC大会!$B$4:$G$400,5,FALSE)*VLOOKUP(AL42,大会ごとのスコア!$D$44:$E$55,2,FALSE),"")</f>
        <v/>
      </c>
      <c r="AO42" s="9" t="str">
        <f>IFERROR(VLOOKUP($B42,京大京女大会!$B$4:$G$400,6,FALSE),"")</f>
        <v/>
      </c>
      <c r="AP42" s="10" t="str">
        <f>IFERROR(VLOOKUP($B42,京大京女大会!$B$4:$G$400,2,FALSE),"")</f>
        <v/>
      </c>
      <c r="AQ42" s="10" t="str">
        <f>IFERROR(VLOOKUP($B42,京大京女大会!$B$4:$G$400,5,FALSE)*VLOOKUP(AO42,大会ごとのスコア!$D$44:$E$55,2,FALSE),"")</f>
        <v/>
      </c>
      <c r="AR42" s="9" t="str">
        <f>IFERROR(VLOOKUP($B42,東海ミドルセレ!$B$4:$G$400,6,FALSE),"")</f>
        <v/>
      </c>
      <c r="AS42" s="10" t="str">
        <f>IFERROR(VLOOKUP($B42,東海ミドルセレ!$B$4:$G$400,2,FALSE),"")</f>
        <v/>
      </c>
      <c r="AT42" s="10" t="str">
        <f>IFERROR(VLOOKUP($B42,東海ミドルセレ!$B$4:$G$400,5,FALSE)*VLOOKUP(AR42,大会ごとのスコア!$D$44:$E$60,2,FALSE),"")</f>
        <v/>
      </c>
      <c r="AV42" s="9">
        <f t="array" aca="1" ref="AV42" ca="1">IFERROR(ROUNDUP(AVERAGE(LARGE(IF($A$3:$AU$3="スコア",$A42:$AU42,""),{1,2,3})),2),0)</f>
        <v>33.78</v>
      </c>
      <c r="AW42">
        <f t="array" aca="1" ref="AW42" ca="1">IFERROR(LARGE(IF($A$3:$AU$3="スコア",$A42:$AU42,""),1),"")</f>
        <v>44.629600000000003</v>
      </c>
      <c r="AX42" t="str">
        <f t="shared" ca="1" si="0"/>
        <v>ICL</v>
      </c>
      <c r="AY42" t="str">
        <f t="shared" ca="1" si="1"/>
        <v>MUS</v>
      </c>
    </row>
    <row r="43" spans="2:51" x14ac:dyDescent="0.15">
      <c r="B43" t="s">
        <v>663</v>
      </c>
      <c r="C43" t="s">
        <v>894</v>
      </c>
      <c r="D43" s="14">
        <v>4</v>
      </c>
      <c r="E43" s="9" t="str">
        <f>IFERROR(VLOOKUP($B43,根ノ上高原!$B$5:$G$338,6,FALSE),"")</f>
        <v/>
      </c>
      <c r="F43" s="10" t="str">
        <f>IFERROR(VLOOKUP($B43,根ノ上高原!$B$5:$G$338,2,FALSE),"")</f>
        <v/>
      </c>
      <c r="G43" s="10" t="str">
        <f>IFERROR(VLOOKUP($B43,根ノ上高原!$B$5:$G$338,5,FALSE)*VLOOKUP(E43,大会ごとのスコア!$D$4:$E$5,2,FALSE),"")</f>
        <v/>
      </c>
      <c r="H43" s="9" t="str">
        <f>IFERROR(VLOOKUP($B43,東大OLK大会!$B$5:$G$338,6,FALSE),"")</f>
        <v/>
      </c>
      <c r="I43" s="10" t="str">
        <f>IFERROR(VLOOKUP($B43,東大OLK大会!$B$5:$G$338,2,FALSE),"")</f>
        <v/>
      </c>
      <c r="J43" s="10" t="str">
        <f>IFERROR(VLOOKUP($B43,東大OLK大会!$B$5:$G$338,5,FALSE)*VLOOKUP(H43,大会ごとのスコア!$D$7:$E$11,2,FALSE),"")</f>
        <v/>
      </c>
      <c r="K43" s="9" t="str">
        <f>IFERROR(VLOOKUP($B43,全日本ロング!$B$5:$G$338,6,FALSE),"")</f>
        <v/>
      </c>
      <c r="L43" s="10" t="str">
        <f>IFERROR(VLOOKUP($B43,全日本ロング!$B$5:$G$338,2,FALSE),"")</f>
        <v/>
      </c>
      <c r="M43" s="10" t="str">
        <f>IFERROR(VLOOKUP($B43,全日本ロング!$B$5:$G$338,5,FALSE)*VLOOKUP(K43,大会ごとのスコア!$D$12:$E$17,2,FALSE),"")</f>
        <v/>
      </c>
      <c r="N43" s="9" t="str">
        <f>IFERROR(VLOOKUP($B43,関西スプリントセレ!$B$5:$G$400,6,FALSE),"")</f>
        <v/>
      </c>
      <c r="O43" s="10" t="str">
        <f>IFERROR(VLOOKUP($B43,関西スプリントセレ!$B$5:$G$400,2,FALSE),"")</f>
        <v/>
      </c>
      <c r="P43" s="10" t="str">
        <f>IFERROR(VLOOKUP($B43,関西スプリントセレ!$B$5:$G$400,5,FALSE)*VLOOKUP(N43,大会ごとのスコア!$D$26:$E$26,2,FALSE),"")</f>
        <v/>
      </c>
      <c r="Q43" s="9" t="str">
        <f>IFERROR(VLOOKUP($B43,関西インカレ!$B$5:$G$400,6,FALSE),"")</f>
        <v>ME</v>
      </c>
      <c r="R43" s="10">
        <f>IFERROR(VLOOKUP($B43,関西インカレ!$B$5:$G$400,2,FALSE),"")</f>
        <v>31</v>
      </c>
      <c r="S43" s="10">
        <f>IFERROR(VLOOKUP($B43,関西インカレ!$B$5:$G$400,5,FALSE)*VLOOKUP(Q43,大会ごとのスコア!$D$33:$E$36,2,FALSE),"")</f>
        <v>56.165999999999997</v>
      </c>
      <c r="T43" s="9" t="str">
        <f>IFERROR(VLOOKUP($B43,名椙大会2日目!$B$5:$G$338,6,FALSE),"")</f>
        <v/>
      </c>
      <c r="U43" s="10" t="str">
        <f>IFERROR(VLOOKUP($B43,名椙大会2日目!$B$5:$G$338,2,FALSE),"")</f>
        <v/>
      </c>
      <c r="V43" s="10" t="str">
        <f>IFERROR(VLOOKUP($B43,名椙大会2日目!$B$5:$G$338,5,FALSE)*VLOOKUP(T43,大会ごとのスコア!$D$28:$E$31,2,FALSE),"")</f>
        <v/>
      </c>
      <c r="W43" s="9" t="str">
        <f>IFERROR(VLOOKUP($B43,インカレスプリント2018!$B$5:$G$400,6,FALSE),"")</f>
        <v/>
      </c>
      <c r="X43" s="10" t="str">
        <f>IFERROR(VLOOKUP($B43,インカレスプリント2018!$B$5:$G$400,2,FALSE),"")</f>
        <v/>
      </c>
      <c r="Y43" s="10" t="str">
        <f>IFERROR(VLOOKUP($B43,インカレスプリント2018!$B$5:$G$400,5,FALSE)*VLOOKUP(W43,大会ごとのスコア!$D$33:$E$36,2,FALSE),"")</f>
        <v/>
      </c>
      <c r="Z43" s="9" t="str">
        <f>IFERROR(VLOOKUP($B43,インカレロング2018!$B$5:$G$400,6,FALSE),"")</f>
        <v>MUL2</v>
      </c>
      <c r="AA43" s="10">
        <f>IFERROR(VLOOKUP($B43,インカレロング2018!$B$5:$G$400,2,FALSE),"")</f>
        <v>68</v>
      </c>
      <c r="AB43" s="10">
        <f ca="1">IFERROR(VLOOKUP($B43,インカレロング2018!$B$5:$G$400,5,FALSE)*VLOOKUP(Z43,大会ごとのスコア!$D$38:$E$42,2,FALSE),"")</f>
        <v>44.198999999999998</v>
      </c>
      <c r="AC43" s="9" t="str">
        <f>IFERROR(VLOOKUP($B43,クラブカップミドル!$B$4:$G$400,6,FALSE),"")</f>
        <v/>
      </c>
      <c r="AD43" s="10" t="str">
        <f>IFERROR(VLOOKUP($B43,クラブカップミドル!$B$4:$G$400,2,FALSE),"")</f>
        <v/>
      </c>
      <c r="AE43" s="10" t="str">
        <f>IFERROR(VLOOKUP($B43,クラブカップミドル!$B$4:$G$400,5,FALSE)*VLOOKUP(AC43,大会ごとのスコア!$D$44:$E$55,2,FALSE),"")</f>
        <v/>
      </c>
      <c r="AF43" s="9" t="str">
        <f>IFERROR(VLOOKUP($B43,全日本ミドル!$B$4:$G$400,6,FALSE),"")</f>
        <v/>
      </c>
      <c r="AG43" s="10" t="str">
        <f>IFERROR(VLOOKUP($B43,全日本ミドル!$B$4:$G$400,2,FALSE),"")</f>
        <v/>
      </c>
      <c r="AH43" s="10" t="str">
        <f>IFERROR(VLOOKUP($B43,全日本ミドル!$B$4:$G$400,5,FALSE)*VLOOKUP(AF43,大会ごとのスコア!$D$62:$E$69,2,FALSE),"")</f>
        <v/>
      </c>
      <c r="AI43" s="9" t="str">
        <f>IFERROR(VLOOKUP($B43,KOLC大会!$B$4:$G$400,6,FALSE),"")</f>
        <v/>
      </c>
      <c r="AJ43" s="10" t="str">
        <f>IFERROR(VLOOKUP($B43,KOLC大会!$B$4:$G$400,2,FALSE),"")</f>
        <v/>
      </c>
      <c r="AK43" s="10" t="str">
        <f>IFERROR(VLOOKUP($B43,KOLC大会!$B$4:$G$400,5,FALSE)*VLOOKUP(AI43,大会ごとのスコア!$D$44:$E$55,2,FALSE),"")</f>
        <v/>
      </c>
      <c r="AL43" s="9" t="str">
        <f>IFERROR(VLOOKUP($B43,早大OC大会!$B$4:$G$400,6,FALSE),"")</f>
        <v/>
      </c>
      <c r="AM43" s="10" t="str">
        <f>IFERROR(VLOOKUP($B43,早大OC大会!$B$4:$G$400,2,FALSE),"")</f>
        <v/>
      </c>
      <c r="AN43" s="10" t="str">
        <f>IFERROR(VLOOKUP($B43,早大OC大会!$B$4:$G$400,5,FALSE)*VLOOKUP(AL43,大会ごとのスコア!$D$44:$E$55,2,FALSE),"")</f>
        <v/>
      </c>
      <c r="AO43" s="9" t="str">
        <f>IFERROR(VLOOKUP($B43,京大京女大会!$B$4:$G$400,6,FALSE),"")</f>
        <v/>
      </c>
      <c r="AP43" s="10" t="str">
        <f>IFERROR(VLOOKUP($B43,京大京女大会!$B$4:$G$400,2,FALSE),"")</f>
        <v/>
      </c>
      <c r="AQ43" s="10" t="str">
        <f>IFERROR(VLOOKUP($B43,京大京女大会!$B$4:$G$400,5,FALSE)*VLOOKUP(AO43,大会ごとのスコア!$D$44:$E$55,2,FALSE),"")</f>
        <v/>
      </c>
      <c r="AR43" s="9" t="str">
        <f>IFERROR(VLOOKUP($B43,東海ミドルセレ!$B$4:$G$400,6,FALSE),"")</f>
        <v/>
      </c>
      <c r="AS43" s="10" t="str">
        <f>IFERROR(VLOOKUP($B43,東海ミドルセレ!$B$4:$G$400,2,FALSE),"")</f>
        <v/>
      </c>
      <c r="AT43" s="10" t="str">
        <f>IFERROR(VLOOKUP($B43,東海ミドルセレ!$B$4:$G$400,5,FALSE)*VLOOKUP(AR43,大会ごとのスコア!$D$44:$E$60,2,FALSE),"")</f>
        <v/>
      </c>
      <c r="AV43" s="9">
        <f t="array" aca="1" ref="AV43" ca="1">IFERROR(ROUNDUP(AVERAGE(LARGE(IF($A$3:$AU$3="スコア",$A43:$AU43,""),{1,2,3})),2),0)</f>
        <v>0</v>
      </c>
      <c r="AW43">
        <f t="array" aca="1" ref="AW43" ca="1">IFERROR(LARGE(IF($A$3:$AU$3="スコア",$A43:$AU43,""),1),"")</f>
        <v>56.165999999999997</v>
      </c>
      <c r="AX43" t="str">
        <f t="shared" ca="1" si="0"/>
        <v>関西IC</v>
      </c>
      <c r="AY43" t="str">
        <f t="shared" ca="1" si="1"/>
        <v>ME</v>
      </c>
    </row>
    <row r="44" spans="2:51" x14ac:dyDescent="0.15">
      <c r="B44" t="s">
        <v>653</v>
      </c>
      <c r="C44" t="s">
        <v>894</v>
      </c>
      <c r="D44" s="14">
        <v>3</v>
      </c>
      <c r="E44" s="9" t="str">
        <f>IFERROR(VLOOKUP($B44,根ノ上高原!$B$5:$G$338,6,FALSE),"")</f>
        <v/>
      </c>
      <c r="F44" s="10" t="str">
        <f>IFERROR(VLOOKUP($B44,根ノ上高原!$B$5:$G$338,2,FALSE),"")</f>
        <v/>
      </c>
      <c r="G44" s="10" t="str">
        <f>IFERROR(VLOOKUP($B44,根ノ上高原!$B$5:$G$338,5,FALSE)*VLOOKUP(E44,大会ごとのスコア!$D$4:$E$5,2,FALSE),"")</f>
        <v/>
      </c>
      <c r="H44" s="9" t="str">
        <f>IFERROR(VLOOKUP($B44,東大OLK大会!$B$5:$G$338,6,FALSE),"")</f>
        <v/>
      </c>
      <c r="I44" s="10" t="str">
        <f>IFERROR(VLOOKUP($B44,東大OLK大会!$B$5:$G$338,2,FALSE),"")</f>
        <v/>
      </c>
      <c r="J44" s="10" t="str">
        <f>IFERROR(VLOOKUP($B44,東大OLK大会!$B$5:$G$338,5,FALSE)*VLOOKUP(H44,大会ごとのスコア!$D$7:$E$11,2,FALSE),"")</f>
        <v/>
      </c>
      <c r="K44" s="9" t="str">
        <f>IFERROR(VLOOKUP($B44,全日本ロング!$B$5:$G$338,6,FALSE),"")</f>
        <v/>
      </c>
      <c r="L44" s="10" t="str">
        <f>IFERROR(VLOOKUP($B44,全日本ロング!$B$5:$G$338,2,FALSE),"")</f>
        <v/>
      </c>
      <c r="M44" s="10" t="str">
        <f>IFERROR(VLOOKUP($B44,全日本ロング!$B$5:$G$338,5,FALSE)*VLOOKUP(K44,大会ごとのスコア!$D$12:$E$17,2,FALSE),"")</f>
        <v/>
      </c>
      <c r="N44" s="9" t="str">
        <f>IFERROR(VLOOKUP($B44,関西スプリントセレ!$B$5:$G$400,6,FALSE),"")</f>
        <v/>
      </c>
      <c r="O44" s="10" t="str">
        <f>IFERROR(VLOOKUP($B44,関西スプリントセレ!$B$5:$G$400,2,FALSE),"")</f>
        <v/>
      </c>
      <c r="P44" s="10" t="str">
        <f>IFERROR(VLOOKUP($B44,関西スプリントセレ!$B$5:$G$400,5,FALSE)*VLOOKUP(N44,大会ごとのスコア!$D$26:$E$26,2,FALSE),"")</f>
        <v/>
      </c>
      <c r="Q44" s="9" t="str">
        <f>IFERROR(VLOOKUP($B44,関西インカレ!$B$5:$G$400,6,FALSE),"")</f>
        <v>ME</v>
      </c>
      <c r="R44" s="10">
        <f>IFERROR(VLOOKUP($B44,関西インカレ!$B$5:$G$400,2,FALSE),"")</f>
        <v>0</v>
      </c>
      <c r="S44" s="10">
        <f>IFERROR(VLOOKUP($B44,関西インカレ!$B$5:$G$400,5,FALSE)*VLOOKUP(Q44,大会ごとのスコア!$D$33:$E$36,2,FALSE),"")</f>
        <v>0</v>
      </c>
      <c r="T44" s="9" t="str">
        <f>IFERROR(VLOOKUP($B44,名椙大会2日目!$B$5:$G$338,6,FALSE),"")</f>
        <v/>
      </c>
      <c r="U44" s="10" t="str">
        <f>IFERROR(VLOOKUP($B44,名椙大会2日目!$B$5:$G$338,2,FALSE),"")</f>
        <v/>
      </c>
      <c r="V44" s="10" t="str">
        <f>IFERROR(VLOOKUP($B44,名椙大会2日目!$B$5:$G$338,5,FALSE)*VLOOKUP(T44,大会ごとのスコア!$D$28:$E$31,2,FALSE),"")</f>
        <v/>
      </c>
      <c r="W44" s="9" t="str">
        <f>IFERROR(VLOOKUP($B44,インカレスプリント2018!$B$5:$G$400,6,FALSE),"")</f>
        <v/>
      </c>
      <c r="X44" s="10" t="str">
        <f>IFERROR(VLOOKUP($B44,インカレスプリント2018!$B$5:$G$400,2,FALSE),"")</f>
        <v/>
      </c>
      <c r="Y44" s="10" t="str">
        <f>IFERROR(VLOOKUP($B44,インカレスプリント2018!$B$5:$G$400,5,FALSE)*VLOOKUP(W44,大会ごとのスコア!$D$33:$E$36,2,FALSE),"")</f>
        <v/>
      </c>
      <c r="Z44" s="9" t="str">
        <f>IFERROR(VLOOKUP($B44,インカレロング2018!$B$5:$G$400,6,FALSE),"")</f>
        <v>MUL2</v>
      </c>
      <c r="AA44" s="10">
        <f>IFERROR(VLOOKUP($B44,インカレロング2018!$B$5:$G$400,2,FALSE),"")</f>
        <v>52</v>
      </c>
      <c r="AB44" s="10">
        <f ca="1">IFERROR(VLOOKUP($B44,インカレロング2018!$B$5:$G$400,5,FALSE)*VLOOKUP(Z44,大会ごとのスコア!$D$38:$E$42,2,FALSE),"")</f>
        <v>50.626999999999995</v>
      </c>
      <c r="AC44" s="9" t="str">
        <f>IFERROR(VLOOKUP($B44,クラブカップミドル!$B$4:$G$400,6,FALSE),"")</f>
        <v/>
      </c>
      <c r="AD44" s="10" t="str">
        <f>IFERROR(VLOOKUP($B44,クラブカップミドル!$B$4:$G$400,2,FALSE),"")</f>
        <v/>
      </c>
      <c r="AE44" s="10" t="str">
        <f>IFERROR(VLOOKUP($B44,クラブカップミドル!$B$4:$G$400,5,FALSE)*VLOOKUP(AC44,大会ごとのスコア!$D$44:$E$55,2,FALSE),"")</f>
        <v/>
      </c>
      <c r="AF44" s="9" t="str">
        <f>IFERROR(VLOOKUP($B44,全日本ミドル!$B$4:$G$400,6,FALSE),"")</f>
        <v/>
      </c>
      <c r="AG44" s="10" t="str">
        <f>IFERROR(VLOOKUP($B44,全日本ミドル!$B$4:$G$400,2,FALSE),"")</f>
        <v/>
      </c>
      <c r="AH44" s="10" t="str">
        <f>IFERROR(VLOOKUP($B44,全日本ミドル!$B$4:$G$400,5,FALSE)*VLOOKUP(AF44,大会ごとのスコア!$D$62:$E$69,2,FALSE),"")</f>
        <v/>
      </c>
      <c r="AI44" s="9" t="str">
        <f>IFERROR(VLOOKUP($B44,KOLC大会!$B$4:$G$400,6,FALSE),"")</f>
        <v/>
      </c>
      <c r="AJ44" s="10" t="str">
        <f>IFERROR(VLOOKUP($B44,KOLC大会!$B$4:$G$400,2,FALSE),"")</f>
        <v/>
      </c>
      <c r="AK44" s="10" t="str">
        <f>IFERROR(VLOOKUP($B44,KOLC大会!$B$4:$G$400,5,FALSE)*VLOOKUP(AI44,大会ごとのスコア!$D$44:$E$55,2,FALSE),"")</f>
        <v/>
      </c>
      <c r="AL44" s="9" t="str">
        <f>IFERROR(VLOOKUP($B44,早大OC大会!$B$4:$G$400,6,FALSE),"")</f>
        <v/>
      </c>
      <c r="AM44" s="10" t="str">
        <f>IFERROR(VLOOKUP($B44,早大OC大会!$B$4:$G$400,2,FALSE),"")</f>
        <v/>
      </c>
      <c r="AN44" s="10" t="str">
        <f>IFERROR(VLOOKUP($B44,早大OC大会!$B$4:$G$400,5,FALSE)*VLOOKUP(AL44,大会ごとのスコア!$D$44:$E$55,2,FALSE),"")</f>
        <v/>
      </c>
      <c r="AO44" s="9" t="str">
        <f>IFERROR(VLOOKUP($B44,京大京女大会!$B$4:$G$400,6,FALSE),"")</f>
        <v/>
      </c>
      <c r="AP44" s="10" t="str">
        <f>IFERROR(VLOOKUP($B44,京大京女大会!$B$4:$G$400,2,FALSE),"")</f>
        <v/>
      </c>
      <c r="AQ44" s="10" t="str">
        <f>IFERROR(VLOOKUP($B44,京大京女大会!$B$4:$G$400,5,FALSE)*VLOOKUP(AO44,大会ごとのスコア!$D$44:$E$55,2,FALSE),"")</f>
        <v/>
      </c>
      <c r="AR44" s="9" t="str">
        <f>IFERROR(VLOOKUP($B44,東海ミドルセレ!$B$4:$G$400,6,FALSE),"")</f>
        <v/>
      </c>
      <c r="AS44" s="10" t="str">
        <f>IFERROR(VLOOKUP($B44,東海ミドルセレ!$B$4:$G$400,2,FALSE),"")</f>
        <v/>
      </c>
      <c r="AT44" s="10" t="str">
        <f>IFERROR(VLOOKUP($B44,東海ミドルセレ!$B$4:$G$400,5,FALSE)*VLOOKUP(AR44,大会ごとのスコア!$D$44:$E$60,2,FALSE),"")</f>
        <v/>
      </c>
      <c r="AV44" s="9">
        <f t="array" aca="1" ref="AV44" ca="1">IFERROR(ROUNDUP(AVERAGE(LARGE(IF($A$3:$AU$3="スコア",$A44:$AU44,""),{1,2,3})),2),0)</f>
        <v>0</v>
      </c>
      <c r="AW44">
        <f t="array" aca="1" ref="AW44" ca="1">IFERROR(LARGE(IF($A$3:$AU$3="スコア",$A44:$AU44,""),1),"")</f>
        <v>50.626999999999995</v>
      </c>
      <c r="AX44" t="str">
        <f t="shared" ca="1" si="0"/>
        <v>ICL</v>
      </c>
      <c r="AY44" t="str">
        <f t="shared" ca="1" si="1"/>
        <v>MUL2</v>
      </c>
    </row>
    <row r="45" spans="2:51" x14ac:dyDescent="0.15">
      <c r="B45" t="s">
        <v>792</v>
      </c>
      <c r="C45" t="s">
        <v>894</v>
      </c>
      <c r="D45" s="14">
        <v>2</v>
      </c>
      <c r="E45" s="9" t="str">
        <f>IFERROR(VLOOKUP($B45,根ノ上高原!$B$5:$G$338,6,FALSE),"")</f>
        <v/>
      </c>
      <c r="F45" s="10" t="str">
        <f>IFERROR(VLOOKUP($B45,根ノ上高原!$B$5:$G$338,2,FALSE),"")</f>
        <v/>
      </c>
      <c r="G45" s="10" t="str">
        <f>IFERROR(VLOOKUP($B45,根ノ上高原!$B$5:$G$338,5,FALSE)*VLOOKUP(E45,大会ごとのスコア!$D$4:$E$5,2,FALSE),"")</f>
        <v/>
      </c>
      <c r="H45" s="9" t="str">
        <f>IFERROR(VLOOKUP($B45,東大OLK大会!$B$5:$G$338,6,FALSE),"")</f>
        <v/>
      </c>
      <c r="I45" s="10" t="str">
        <f>IFERROR(VLOOKUP($B45,東大OLK大会!$B$5:$G$338,2,FALSE),"")</f>
        <v/>
      </c>
      <c r="J45" s="10" t="str">
        <f>IFERROR(VLOOKUP($B45,東大OLK大会!$B$5:$G$338,5,FALSE)*VLOOKUP(H45,大会ごとのスコア!$D$7:$E$11,2,FALSE),"")</f>
        <v/>
      </c>
      <c r="K45" s="9" t="str">
        <f>IFERROR(VLOOKUP($B45,全日本ロング!$B$5:$G$338,6,FALSE),"")</f>
        <v/>
      </c>
      <c r="L45" s="10" t="str">
        <f>IFERROR(VLOOKUP($B45,全日本ロング!$B$5:$G$338,2,FALSE),"")</f>
        <v/>
      </c>
      <c r="M45" s="10" t="str">
        <f>IFERROR(VLOOKUP($B45,全日本ロング!$B$5:$G$338,5,FALSE)*VLOOKUP(K45,大会ごとのスコア!$D$12:$E$17,2,FALSE),"")</f>
        <v/>
      </c>
      <c r="N45" s="9" t="str">
        <f>IFERROR(VLOOKUP($B45,関西スプリントセレ!$B$5:$G$400,6,FALSE),"")</f>
        <v/>
      </c>
      <c r="O45" s="10" t="str">
        <f>IFERROR(VLOOKUP($B45,関西スプリントセレ!$B$5:$G$400,2,FALSE),"")</f>
        <v/>
      </c>
      <c r="P45" s="10" t="str">
        <f>IFERROR(VLOOKUP($B45,関西スプリントセレ!$B$5:$G$400,5,FALSE)*VLOOKUP(N45,大会ごとのスコア!$D$26:$E$26,2,FALSE),"")</f>
        <v/>
      </c>
      <c r="Q45" s="9" t="str">
        <f>IFERROR(VLOOKUP($B45,関西インカレ!$B$5:$G$400,6,FALSE),"")</f>
        <v>ME</v>
      </c>
      <c r="R45" s="10">
        <f>IFERROR(VLOOKUP($B45,関西インカレ!$B$5:$G$400,2,FALSE),"")</f>
        <v>24</v>
      </c>
      <c r="S45" s="10">
        <f>IFERROR(VLOOKUP($B45,関西インカレ!$B$5:$G$400,5,FALSE)*VLOOKUP(Q45,大会ごとのスコア!$D$33:$E$36,2,FALSE),"")</f>
        <v>62.221199999999996</v>
      </c>
      <c r="T45" s="9" t="str">
        <f>IFERROR(VLOOKUP($B45,名椙大会2日目!$B$5:$G$338,6,FALSE),"")</f>
        <v/>
      </c>
      <c r="U45" s="10" t="str">
        <f>IFERROR(VLOOKUP($B45,名椙大会2日目!$B$5:$G$338,2,FALSE),"")</f>
        <v/>
      </c>
      <c r="V45" s="10" t="str">
        <f>IFERROR(VLOOKUP($B45,名椙大会2日目!$B$5:$G$338,5,FALSE)*VLOOKUP(T45,大会ごとのスコア!$D$28:$E$31,2,FALSE),"")</f>
        <v/>
      </c>
      <c r="W45" s="9" t="str">
        <f>IFERROR(VLOOKUP($B45,インカレスプリント2018!$B$5:$G$400,6,FALSE),"")</f>
        <v/>
      </c>
      <c r="X45" s="10" t="str">
        <f>IFERROR(VLOOKUP($B45,インカレスプリント2018!$B$5:$G$400,2,FALSE),"")</f>
        <v/>
      </c>
      <c r="Y45" s="10" t="str">
        <f>IFERROR(VLOOKUP($B45,インカレスプリント2018!$B$5:$G$400,5,FALSE)*VLOOKUP(W45,大会ごとのスコア!$D$33:$E$36,2,FALSE),"")</f>
        <v/>
      </c>
      <c r="Z45" s="9" t="str">
        <f>IFERROR(VLOOKUP($B45,インカレロング2018!$B$5:$G$400,6,FALSE),"")</f>
        <v/>
      </c>
      <c r="AA45" s="10" t="str">
        <f>IFERROR(VLOOKUP($B45,インカレロング2018!$B$5:$G$400,2,FALSE),"")</f>
        <v/>
      </c>
      <c r="AB45" s="10" t="str">
        <f>IFERROR(VLOOKUP($B45,インカレロング2018!$B$5:$G$400,5,FALSE)*VLOOKUP(Z45,大会ごとのスコア!$D$38:$E$42,2,FALSE),"")</f>
        <v/>
      </c>
      <c r="AC45" s="9" t="str">
        <f>IFERROR(VLOOKUP($B45,クラブカップミドル!$B$4:$G$400,6,FALSE),"")</f>
        <v/>
      </c>
      <c r="AD45" s="10" t="str">
        <f>IFERROR(VLOOKUP($B45,クラブカップミドル!$B$4:$G$400,2,FALSE),"")</f>
        <v/>
      </c>
      <c r="AE45" s="10" t="str">
        <f>IFERROR(VLOOKUP($B45,クラブカップミドル!$B$4:$G$400,5,FALSE)*VLOOKUP(AC45,大会ごとのスコア!$D$44:$E$55,2,FALSE),"")</f>
        <v/>
      </c>
      <c r="AF45" s="9" t="str">
        <f>IFERROR(VLOOKUP($B45,全日本ミドル!$B$4:$G$400,6,FALSE),"")</f>
        <v/>
      </c>
      <c r="AG45" s="10" t="str">
        <f>IFERROR(VLOOKUP($B45,全日本ミドル!$B$4:$G$400,2,FALSE),"")</f>
        <v/>
      </c>
      <c r="AH45" s="10" t="str">
        <f>IFERROR(VLOOKUP($B45,全日本ミドル!$B$4:$G$400,5,FALSE)*VLOOKUP(AF45,大会ごとのスコア!$D$62:$E$69,2,FALSE),"")</f>
        <v/>
      </c>
      <c r="AI45" s="9" t="str">
        <f>IFERROR(VLOOKUP($B45,KOLC大会!$B$4:$G$400,6,FALSE),"")</f>
        <v/>
      </c>
      <c r="AJ45" s="10" t="str">
        <f>IFERROR(VLOOKUP($B45,KOLC大会!$B$4:$G$400,2,FALSE),"")</f>
        <v/>
      </c>
      <c r="AK45" s="10" t="str">
        <f>IFERROR(VLOOKUP($B45,KOLC大会!$B$4:$G$400,5,FALSE)*VLOOKUP(AI45,大会ごとのスコア!$D$44:$E$55,2,FALSE),"")</f>
        <v/>
      </c>
      <c r="AL45" s="9" t="str">
        <f>IFERROR(VLOOKUP($B45,早大OC大会!$B$4:$G$400,6,FALSE),"")</f>
        <v/>
      </c>
      <c r="AM45" s="10" t="str">
        <f>IFERROR(VLOOKUP($B45,早大OC大会!$B$4:$G$400,2,FALSE),"")</f>
        <v/>
      </c>
      <c r="AN45" s="10" t="str">
        <f>IFERROR(VLOOKUP($B45,早大OC大会!$B$4:$G$400,5,FALSE)*VLOOKUP(AL45,大会ごとのスコア!$D$44:$E$55,2,FALSE),"")</f>
        <v/>
      </c>
      <c r="AO45" s="9" t="str">
        <f>IFERROR(VLOOKUP($B45,京大京女大会!$B$4:$G$400,6,FALSE),"")</f>
        <v/>
      </c>
      <c r="AP45" s="10" t="str">
        <f>IFERROR(VLOOKUP($B45,京大京女大会!$B$4:$G$400,2,FALSE),"")</f>
        <v/>
      </c>
      <c r="AQ45" s="10" t="str">
        <f>IFERROR(VLOOKUP($B45,京大京女大会!$B$4:$G$400,5,FALSE)*VLOOKUP(AO45,大会ごとのスコア!$D$44:$E$55,2,FALSE),"")</f>
        <v/>
      </c>
      <c r="AR45" s="9" t="str">
        <f>IFERROR(VLOOKUP($B45,東海ミドルセレ!$B$4:$G$400,6,FALSE),"")</f>
        <v/>
      </c>
      <c r="AS45" s="10" t="str">
        <f>IFERROR(VLOOKUP($B45,東海ミドルセレ!$B$4:$G$400,2,FALSE),"")</f>
        <v/>
      </c>
      <c r="AT45" s="10" t="str">
        <f>IFERROR(VLOOKUP($B45,東海ミドルセレ!$B$4:$G$400,5,FALSE)*VLOOKUP(AR45,大会ごとのスコア!$D$44:$E$60,2,FALSE),"")</f>
        <v/>
      </c>
      <c r="AV45" s="9">
        <f t="array" ref="AV45">IFERROR(ROUNDUP(AVERAGE(LARGE(IF($A$3:$AU$3="スコア",$A45:$AU45,""),{1,2,3})),2),0)</f>
        <v>0</v>
      </c>
      <c r="AW45">
        <f t="array" ref="AW45">IFERROR(LARGE(IF($A$3:$AU$3="スコア",$A45:$AU45,""),1),"")</f>
        <v>62.221199999999996</v>
      </c>
      <c r="AX45" t="str">
        <f t="shared" si="0"/>
        <v>関西IC</v>
      </c>
      <c r="AY45" t="str">
        <f t="shared" si="1"/>
        <v>ME</v>
      </c>
    </row>
    <row r="46" spans="2:51" x14ac:dyDescent="0.15">
      <c r="B46" t="s">
        <v>793</v>
      </c>
      <c r="C46" t="s">
        <v>895</v>
      </c>
      <c r="D46" s="14">
        <v>3</v>
      </c>
      <c r="E46" s="9" t="str">
        <f>IFERROR(VLOOKUP($B46,根ノ上高原!$B$5:$G$338,6,FALSE),"")</f>
        <v/>
      </c>
      <c r="F46" s="10" t="str">
        <f>IFERROR(VLOOKUP($B46,根ノ上高原!$B$5:$G$338,2,FALSE),"")</f>
        <v/>
      </c>
      <c r="G46" s="10" t="str">
        <f>IFERROR(VLOOKUP($B46,根ノ上高原!$B$5:$G$338,5,FALSE)*VLOOKUP(E46,大会ごとのスコア!$D$4:$E$5,2,FALSE),"")</f>
        <v/>
      </c>
      <c r="H46" s="9" t="str">
        <f>IFERROR(VLOOKUP($B46,東大OLK大会!$B$5:$G$338,6,FALSE),"")</f>
        <v/>
      </c>
      <c r="I46" s="10" t="str">
        <f>IFERROR(VLOOKUP($B46,東大OLK大会!$B$5:$G$338,2,FALSE),"")</f>
        <v/>
      </c>
      <c r="J46" s="10" t="str">
        <f>IFERROR(VLOOKUP($B46,東大OLK大会!$B$5:$G$338,5,FALSE)*VLOOKUP(H46,大会ごとのスコア!$D$7:$E$11,2,FALSE),"")</f>
        <v/>
      </c>
      <c r="K46" s="9" t="str">
        <f>IFERROR(VLOOKUP($B46,全日本ロング!$B$5:$G$338,6,FALSE),"")</f>
        <v/>
      </c>
      <c r="L46" s="10" t="str">
        <f>IFERROR(VLOOKUP($B46,全日本ロング!$B$5:$G$338,2,FALSE),"")</f>
        <v/>
      </c>
      <c r="M46" s="10" t="str">
        <f>IFERROR(VLOOKUP($B46,全日本ロング!$B$5:$G$338,5,FALSE)*VLOOKUP(K46,大会ごとのスコア!$D$12:$E$17,2,FALSE),"")</f>
        <v/>
      </c>
      <c r="N46" s="9" t="str">
        <f>IFERROR(VLOOKUP($B46,関西スプリントセレ!$B$5:$G$400,6,FALSE),"")</f>
        <v/>
      </c>
      <c r="O46" s="10" t="str">
        <f>IFERROR(VLOOKUP($B46,関西スプリントセレ!$B$5:$G$400,2,FALSE),"")</f>
        <v/>
      </c>
      <c r="P46" s="10" t="str">
        <f>IFERROR(VLOOKUP($B46,関西スプリントセレ!$B$5:$G$400,5,FALSE)*VLOOKUP(N46,大会ごとのスコア!$D$26:$E$26,2,FALSE),"")</f>
        <v/>
      </c>
      <c r="Q46" s="9" t="str">
        <f>IFERROR(VLOOKUP($B46,関西インカレ!$B$5:$G$400,6,FALSE),"")</f>
        <v>ME</v>
      </c>
      <c r="R46" s="10">
        <f>IFERROR(VLOOKUP($B46,関西インカレ!$B$5:$G$400,2,FALSE),"")</f>
        <v>37</v>
      </c>
      <c r="S46" s="10">
        <f>IFERROR(VLOOKUP($B46,関西インカレ!$B$5:$G$400,5,FALSE)*VLOOKUP(Q46,大会ごとのスコア!$D$33:$E$36,2,FALSE),"")</f>
        <v>42.311999999999998</v>
      </c>
      <c r="T46" s="9" t="str">
        <f>IFERROR(VLOOKUP($B46,名椙大会2日目!$B$5:$G$338,6,FALSE),"")</f>
        <v>M21A</v>
      </c>
      <c r="U46" s="10">
        <f>IFERROR(VLOOKUP($B46,名椙大会2日目!$B$5:$G$338,2,FALSE),"")</f>
        <v>0</v>
      </c>
      <c r="V46" s="10">
        <f>IFERROR(VLOOKUP($B46,名椙大会2日目!$B$5:$G$338,5,FALSE)*VLOOKUP(T46,大会ごとのスコア!$D$28:$E$31,2,FALSE),"")</f>
        <v>15.248999999999999</v>
      </c>
      <c r="W46" s="9" t="str">
        <f>IFERROR(VLOOKUP($B46,インカレスプリント2018!$B$5:$G$400,6,FALSE),"")</f>
        <v/>
      </c>
      <c r="X46" s="10" t="str">
        <f>IFERROR(VLOOKUP($B46,インカレスプリント2018!$B$5:$G$400,2,FALSE),"")</f>
        <v/>
      </c>
      <c r="Y46" s="10" t="str">
        <f>IFERROR(VLOOKUP($B46,インカレスプリント2018!$B$5:$G$400,5,FALSE)*VLOOKUP(W46,大会ごとのスコア!$D$33:$E$36,2,FALSE),"")</f>
        <v/>
      </c>
      <c r="Z46" s="9" t="str">
        <f>IFERROR(VLOOKUP($B46,インカレロング2018!$B$5:$G$400,6,FALSE),"")</f>
        <v/>
      </c>
      <c r="AA46" s="10" t="str">
        <f>IFERROR(VLOOKUP($B46,インカレロング2018!$B$5:$G$400,2,FALSE),"")</f>
        <v/>
      </c>
      <c r="AB46" s="10" t="str">
        <f>IFERROR(VLOOKUP($B46,インカレロング2018!$B$5:$G$400,5,FALSE)*VLOOKUP(Z46,大会ごとのスコア!$D$38:$E$42,2,FALSE),"")</f>
        <v/>
      </c>
      <c r="AC46" s="9" t="str">
        <f>IFERROR(VLOOKUP($B46,クラブカップミドル!$B$4:$G$400,6,FALSE),"")</f>
        <v/>
      </c>
      <c r="AD46" s="10" t="str">
        <f>IFERROR(VLOOKUP($B46,クラブカップミドル!$B$4:$G$400,2,FALSE),"")</f>
        <v/>
      </c>
      <c r="AE46" s="10" t="str">
        <f>IFERROR(VLOOKUP($B46,クラブカップミドル!$B$4:$G$400,5,FALSE)*VLOOKUP(AC46,大会ごとのスコア!$D$44:$E$55,2,FALSE),"")</f>
        <v/>
      </c>
      <c r="AF46" s="9" t="str">
        <f>IFERROR(VLOOKUP($B46,全日本ミドル!$B$4:$G$400,6,FALSE),"")</f>
        <v/>
      </c>
      <c r="AG46" s="10" t="str">
        <f>IFERROR(VLOOKUP($B46,全日本ミドル!$B$4:$G$400,2,FALSE),"")</f>
        <v/>
      </c>
      <c r="AH46" s="10" t="str">
        <f>IFERROR(VLOOKUP($B46,全日本ミドル!$B$4:$G$400,5,FALSE)*VLOOKUP(AF46,大会ごとのスコア!$D$62:$E$69,2,FALSE),"")</f>
        <v/>
      </c>
      <c r="AI46" s="9" t="str">
        <f>IFERROR(VLOOKUP($B46,KOLC大会!$B$4:$G$400,6,FALSE),"")</f>
        <v/>
      </c>
      <c r="AJ46" s="10" t="str">
        <f>IFERROR(VLOOKUP($B46,KOLC大会!$B$4:$G$400,2,FALSE),"")</f>
        <v/>
      </c>
      <c r="AK46" s="10" t="str">
        <f>IFERROR(VLOOKUP($B46,KOLC大会!$B$4:$G$400,5,FALSE)*VLOOKUP(AI46,大会ごとのスコア!$D$44:$E$55,2,FALSE),"")</f>
        <v/>
      </c>
      <c r="AL46" s="9" t="str">
        <f>IFERROR(VLOOKUP($B46,早大OC大会!$B$4:$G$400,6,FALSE),"")</f>
        <v/>
      </c>
      <c r="AM46" s="10" t="str">
        <f>IFERROR(VLOOKUP($B46,早大OC大会!$B$4:$G$400,2,FALSE),"")</f>
        <v/>
      </c>
      <c r="AN46" s="10" t="str">
        <f>IFERROR(VLOOKUP($B46,早大OC大会!$B$4:$G$400,5,FALSE)*VLOOKUP(AL46,大会ごとのスコア!$D$44:$E$55,2,FALSE),"")</f>
        <v/>
      </c>
      <c r="AO46" s="9" t="str">
        <f>IFERROR(VLOOKUP($B46,京大京女大会!$B$4:$G$400,6,FALSE),"")</f>
        <v/>
      </c>
      <c r="AP46" s="10" t="str">
        <f>IFERROR(VLOOKUP($B46,京大京女大会!$B$4:$G$400,2,FALSE),"")</f>
        <v/>
      </c>
      <c r="AQ46" s="10" t="str">
        <f>IFERROR(VLOOKUP($B46,京大京女大会!$B$4:$G$400,5,FALSE)*VLOOKUP(AO46,大会ごとのスコア!$D$44:$E$55,2,FALSE),"")</f>
        <v/>
      </c>
      <c r="AR46" s="9" t="str">
        <f>IFERROR(VLOOKUP($B46,東海ミドルセレ!$B$4:$G$400,6,FALSE),"")</f>
        <v>HMO</v>
      </c>
      <c r="AS46" s="10">
        <f>IFERROR(VLOOKUP($B46,東海ミドルセレ!$B$4:$G$400,2,FALSE),"")</f>
        <v>0</v>
      </c>
      <c r="AT46" s="10">
        <f>IFERROR(VLOOKUP($B46,東海ミドルセレ!$B$4:$G$400,5,FALSE)*VLOOKUP(AR46,大会ごとのスコア!$D$44:$E$60,2,FALSE),"")</f>
        <v>0</v>
      </c>
      <c r="AV46" s="9">
        <f t="array" ref="AV46">IFERROR(ROUNDUP(AVERAGE(LARGE(IF($A$3:$AU$3="スコア",$A46:$AU46,""),{1,2,3})),2),0)</f>
        <v>19.190000000000001</v>
      </c>
      <c r="AW46">
        <f t="array" ref="AW46">IFERROR(LARGE(IF($A$3:$AU$3="スコア",$A46:$AU46,""),1),"")</f>
        <v>42.311999999999998</v>
      </c>
      <c r="AX46" t="str">
        <f t="shared" si="0"/>
        <v>関西IC</v>
      </c>
      <c r="AY46" t="str">
        <f t="shared" si="1"/>
        <v>ME</v>
      </c>
    </row>
    <row r="47" spans="2:51" x14ac:dyDescent="0.15">
      <c r="B47" t="s">
        <v>791</v>
      </c>
      <c r="C47" t="s">
        <v>895</v>
      </c>
      <c r="D47" s="14">
        <v>2</v>
      </c>
      <c r="E47" s="9" t="str">
        <f>IFERROR(VLOOKUP($B47,根ノ上高原!$B$5:$G$338,6,FALSE),"")</f>
        <v/>
      </c>
      <c r="F47" s="10" t="str">
        <f>IFERROR(VLOOKUP($B47,根ノ上高原!$B$5:$G$338,2,FALSE),"")</f>
        <v/>
      </c>
      <c r="G47" s="10" t="str">
        <f>IFERROR(VLOOKUP($B47,根ノ上高原!$B$5:$G$338,5,FALSE)*VLOOKUP(E47,大会ごとのスコア!$D$4:$E$5,2,FALSE),"")</f>
        <v/>
      </c>
      <c r="H47" s="9" t="str">
        <f>IFERROR(VLOOKUP($B47,東大OLK大会!$B$5:$G$338,6,FALSE),"")</f>
        <v/>
      </c>
      <c r="I47" s="10" t="str">
        <f>IFERROR(VLOOKUP($B47,東大OLK大会!$B$5:$G$338,2,FALSE),"")</f>
        <v/>
      </c>
      <c r="J47" s="10" t="str">
        <f>IFERROR(VLOOKUP($B47,東大OLK大会!$B$5:$G$338,5,FALSE)*VLOOKUP(H47,大会ごとのスコア!$D$7:$E$11,2,FALSE),"")</f>
        <v/>
      </c>
      <c r="K47" s="9" t="str">
        <f>IFERROR(VLOOKUP($B47,全日本ロング!$B$5:$G$338,6,FALSE),"")</f>
        <v/>
      </c>
      <c r="L47" s="10" t="str">
        <f>IFERROR(VLOOKUP($B47,全日本ロング!$B$5:$G$338,2,FALSE),"")</f>
        <v/>
      </c>
      <c r="M47" s="10" t="str">
        <f>IFERROR(VLOOKUP($B47,全日本ロング!$B$5:$G$338,5,FALSE)*VLOOKUP(K47,大会ごとのスコア!$D$12:$E$17,2,FALSE),"")</f>
        <v/>
      </c>
      <c r="N47" s="9" t="str">
        <f>IFERROR(VLOOKUP($B47,関西スプリントセレ!$B$5:$G$400,6,FALSE),"")</f>
        <v/>
      </c>
      <c r="O47" s="10" t="str">
        <f>IFERROR(VLOOKUP($B47,関西スプリントセレ!$B$5:$G$400,2,FALSE),"")</f>
        <v/>
      </c>
      <c r="P47" s="10" t="str">
        <f>IFERROR(VLOOKUP($B47,関西スプリントセレ!$B$5:$G$400,5,FALSE)*VLOOKUP(N47,大会ごとのスコア!$D$26:$E$26,2,FALSE),"")</f>
        <v/>
      </c>
      <c r="Q47" s="9" t="str">
        <f>IFERROR(VLOOKUP($B47,関西インカレ!$B$5:$G$400,6,FALSE),"")</f>
        <v>ME</v>
      </c>
      <c r="R47" s="10">
        <f>IFERROR(VLOOKUP($B47,関西インカレ!$B$5:$G$400,2,FALSE),"")</f>
        <v>18</v>
      </c>
      <c r="S47" s="10">
        <f>IFERROR(VLOOKUP($B47,関西インカレ!$B$5:$G$400,5,FALSE)*VLOOKUP(Q47,大会ごとのスコア!$D$33:$E$36,2,FALSE),"")</f>
        <v>64.146000000000001</v>
      </c>
      <c r="T47" s="9" t="str">
        <f>IFERROR(VLOOKUP($B47,名椙大会2日目!$B$5:$G$338,6,FALSE),"")</f>
        <v/>
      </c>
      <c r="U47" s="10" t="str">
        <f>IFERROR(VLOOKUP($B47,名椙大会2日目!$B$5:$G$338,2,FALSE),"")</f>
        <v/>
      </c>
      <c r="V47" s="10" t="str">
        <f>IFERROR(VLOOKUP($B47,名椙大会2日目!$B$5:$G$338,5,FALSE)*VLOOKUP(T47,大会ごとのスコア!$D$28:$E$31,2,FALSE),"")</f>
        <v/>
      </c>
      <c r="W47" s="9" t="str">
        <f>IFERROR(VLOOKUP($B47,インカレスプリント2018!$B$5:$G$400,6,FALSE),"")</f>
        <v/>
      </c>
      <c r="X47" s="10" t="str">
        <f>IFERROR(VLOOKUP($B47,インカレスプリント2018!$B$5:$G$400,2,FALSE),"")</f>
        <v/>
      </c>
      <c r="Y47" s="10" t="str">
        <f>IFERROR(VLOOKUP($B47,インカレスプリント2018!$B$5:$G$400,5,FALSE)*VLOOKUP(W47,大会ごとのスコア!$D$33:$E$36,2,FALSE),"")</f>
        <v/>
      </c>
      <c r="Z47" s="9" t="str">
        <f>IFERROR(VLOOKUP($B47,インカレロング2018!$B$5:$G$400,6,FALSE),"")</f>
        <v/>
      </c>
      <c r="AA47" s="10" t="str">
        <f>IFERROR(VLOOKUP($B47,インカレロング2018!$B$5:$G$400,2,FALSE),"")</f>
        <v/>
      </c>
      <c r="AB47" s="10" t="str">
        <f>IFERROR(VLOOKUP($B47,インカレロング2018!$B$5:$G$400,5,FALSE)*VLOOKUP(Z47,大会ごとのスコア!$D$38:$E$42,2,FALSE),"")</f>
        <v/>
      </c>
      <c r="AC47" s="9" t="str">
        <f>IFERROR(VLOOKUP($B47,クラブカップミドル!$B$4:$G$400,6,FALSE),"")</f>
        <v/>
      </c>
      <c r="AD47" s="10" t="str">
        <f>IFERROR(VLOOKUP($B47,クラブカップミドル!$B$4:$G$400,2,FALSE),"")</f>
        <v/>
      </c>
      <c r="AE47" s="10" t="str">
        <f>IFERROR(VLOOKUP($B47,クラブカップミドル!$B$4:$G$400,5,FALSE)*VLOOKUP(AC47,大会ごとのスコア!$D$44:$E$55,2,FALSE),"")</f>
        <v/>
      </c>
      <c r="AF47" s="9" t="str">
        <f>IFERROR(VLOOKUP($B47,全日本ミドル!$B$4:$G$400,6,FALSE),"")</f>
        <v/>
      </c>
      <c r="AG47" s="10" t="str">
        <f>IFERROR(VLOOKUP($B47,全日本ミドル!$B$4:$G$400,2,FALSE),"")</f>
        <v/>
      </c>
      <c r="AH47" s="10" t="str">
        <f>IFERROR(VLOOKUP($B47,全日本ミドル!$B$4:$G$400,5,FALSE)*VLOOKUP(AF47,大会ごとのスコア!$D$62:$E$69,2,FALSE),"")</f>
        <v/>
      </c>
      <c r="AI47" s="9" t="str">
        <f>IFERROR(VLOOKUP($B47,KOLC大会!$B$4:$G$400,6,FALSE),"")</f>
        <v/>
      </c>
      <c r="AJ47" s="10" t="str">
        <f>IFERROR(VLOOKUP($B47,KOLC大会!$B$4:$G$400,2,FALSE),"")</f>
        <v/>
      </c>
      <c r="AK47" s="10" t="str">
        <f>IFERROR(VLOOKUP($B47,KOLC大会!$B$4:$G$400,5,FALSE)*VLOOKUP(AI47,大会ごとのスコア!$D$44:$E$55,2,FALSE),"")</f>
        <v/>
      </c>
      <c r="AL47" s="9" t="str">
        <f>IFERROR(VLOOKUP($B47,早大OC大会!$B$4:$G$400,6,FALSE),"")</f>
        <v/>
      </c>
      <c r="AM47" s="10" t="str">
        <f>IFERROR(VLOOKUP($B47,早大OC大会!$B$4:$G$400,2,FALSE),"")</f>
        <v/>
      </c>
      <c r="AN47" s="10" t="str">
        <f>IFERROR(VLOOKUP($B47,早大OC大会!$B$4:$G$400,5,FALSE)*VLOOKUP(AL47,大会ごとのスコア!$D$44:$E$55,2,FALSE),"")</f>
        <v/>
      </c>
      <c r="AO47" s="9" t="str">
        <f>IFERROR(VLOOKUP($B47,京大京女大会!$B$4:$G$400,6,FALSE),"")</f>
        <v/>
      </c>
      <c r="AP47" s="10" t="str">
        <f>IFERROR(VLOOKUP($B47,京大京女大会!$B$4:$G$400,2,FALSE),"")</f>
        <v/>
      </c>
      <c r="AQ47" s="10" t="str">
        <f>IFERROR(VLOOKUP($B47,京大京女大会!$B$4:$G$400,5,FALSE)*VLOOKUP(AO47,大会ごとのスコア!$D$44:$E$55,2,FALSE),"")</f>
        <v/>
      </c>
      <c r="AR47" s="9" t="str">
        <f>IFERROR(VLOOKUP($B47,東海ミドルセレ!$B$4:$G$400,6,FALSE),"")</f>
        <v/>
      </c>
      <c r="AS47" s="10" t="str">
        <f>IFERROR(VLOOKUP($B47,東海ミドルセレ!$B$4:$G$400,2,FALSE),"")</f>
        <v/>
      </c>
      <c r="AT47" s="10" t="str">
        <f>IFERROR(VLOOKUP($B47,東海ミドルセレ!$B$4:$G$400,5,FALSE)*VLOOKUP(AR47,大会ごとのスコア!$D$44:$E$60,2,FALSE),"")</f>
        <v/>
      </c>
      <c r="AV47" s="9">
        <f t="array" ref="AV47">IFERROR(ROUNDUP(AVERAGE(LARGE(IF($A$3:$AU$3="スコア",$A47:$AU47,""),{1,2,3})),2),0)</f>
        <v>0</v>
      </c>
      <c r="AW47">
        <f t="array" ref="AW47">IFERROR(LARGE(IF($A$3:$AU$3="スコア",$A47:$AU47,""),1),"")</f>
        <v>64.146000000000001</v>
      </c>
      <c r="AX47" t="str">
        <f t="shared" si="0"/>
        <v>関西IC</v>
      </c>
      <c r="AY47" t="str">
        <f t="shared" si="1"/>
        <v>ME</v>
      </c>
    </row>
    <row r="48" spans="2:51" x14ac:dyDescent="0.15">
      <c r="B48" t="s">
        <v>794</v>
      </c>
      <c r="C48" t="s">
        <v>895</v>
      </c>
      <c r="D48" s="14">
        <v>2</v>
      </c>
      <c r="E48" s="9" t="str">
        <f>IFERROR(VLOOKUP($B48,根ノ上高原!$B$5:$G$338,6,FALSE),"")</f>
        <v/>
      </c>
      <c r="F48" s="10" t="str">
        <f>IFERROR(VLOOKUP($B48,根ノ上高原!$B$5:$G$338,2,FALSE),"")</f>
        <v/>
      </c>
      <c r="G48" s="10" t="str">
        <f>IFERROR(VLOOKUP($B48,根ノ上高原!$B$5:$G$338,5,FALSE)*VLOOKUP(E48,大会ごとのスコア!$D$4:$E$5,2,FALSE),"")</f>
        <v/>
      </c>
      <c r="H48" s="9" t="str">
        <f>IFERROR(VLOOKUP($B48,東大OLK大会!$B$5:$G$338,6,FALSE),"")</f>
        <v/>
      </c>
      <c r="I48" s="10" t="str">
        <f>IFERROR(VLOOKUP($B48,東大OLK大会!$B$5:$G$338,2,FALSE),"")</f>
        <v/>
      </c>
      <c r="J48" s="10" t="str">
        <f>IFERROR(VLOOKUP($B48,東大OLK大会!$B$5:$G$338,5,FALSE)*VLOOKUP(H48,大会ごとのスコア!$D$7:$E$11,2,FALSE),"")</f>
        <v/>
      </c>
      <c r="K48" s="9" t="str">
        <f>IFERROR(VLOOKUP($B48,全日本ロング!$B$5:$G$338,6,FALSE),"")</f>
        <v/>
      </c>
      <c r="L48" s="10" t="str">
        <f>IFERROR(VLOOKUP($B48,全日本ロング!$B$5:$G$338,2,FALSE),"")</f>
        <v/>
      </c>
      <c r="M48" s="10" t="str">
        <f>IFERROR(VLOOKUP($B48,全日本ロング!$B$5:$G$338,5,FALSE)*VLOOKUP(K48,大会ごとのスコア!$D$12:$E$17,2,FALSE),"")</f>
        <v/>
      </c>
      <c r="N48" s="9" t="str">
        <f>IFERROR(VLOOKUP($B48,関西スプリントセレ!$B$5:$G$400,6,FALSE),"")</f>
        <v/>
      </c>
      <c r="O48" s="10" t="str">
        <f>IFERROR(VLOOKUP($B48,関西スプリントセレ!$B$5:$G$400,2,FALSE),"")</f>
        <v/>
      </c>
      <c r="P48" s="10" t="str">
        <f>IFERROR(VLOOKUP($B48,関西スプリントセレ!$B$5:$G$400,5,FALSE)*VLOOKUP(N48,大会ごとのスコア!$D$26:$E$26,2,FALSE),"")</f>
        <v/>
      </c>
      <c r="Q48" s="9" t="str">
        <f>IFERROR(VLOOKUP($B48,関西インカレ!$B$5:$G$400,6,FALSE),"")</f>
        <v>ME</v>
      </c>
      <c r="R48" s="10">
        <f>IFERROR(VLOOKUP($B48,関西インカレ!$B$5:$G$400,2,FALSE),"")</f>
        <v>38</v>
      </c>
      <c r="S48" s="10">
        <f>IFERROR(VLOOKUP($B48,関西インカレ!$B$5:$G$400,5,FALSE)*VLOOKUP(Q48,大会ごとのスコア!$D$33:$E$36,2,FALSE),"")</f>
        <v>37.8996</v>
      </c>
      <c r="T48" s="9" t="str">
        <f>IFERROR(VLOOKUP($B48,名椙大会2日目!$B$5:$G$338,6,FALSE),"")</f>
        <v/>
      </c>
      <c r="U48" s="10" t="str">
        <f>IFERROR(VLOOKUP($B48,名椙大会2日目!$B$5:$G$338,2,FALSE),"")</f>
        <v/>
      </c>
      <c r="V48" s="10" t="str">
        <f>IFERROR(VLOOKUP($B48,名椙大会2日目!$B$5:$G$338,5,FALSE)*VLOOKUP(T48,大会ごとのスコア!$D$28:$E$31,2,FALSE),"")</f>
        <v/>
      </c>
      <c r="W48" s="9" t="str">
        <f>IFERROR(VLOOKUP($B48,インカレスプリント2018!$B$5:$G$400,6,FALSE),"")</f>
        <v/>
      </c>
      <c r="X48" s="10" t="str">
        <f>IFERROR(VLOOKUP($B48,インカレスプリント2018!$B$5:$G$400,2,FALSE),"")</f>
        <v/>
      </c>
      <c r="Y48" s="10" t="str">
        <f>IFERROR(VLOOKUP($B48,インカレスプリント2018!$B$5:$G$400,5,FALSE)*VLOOKUP(W48,大会ごとのスコア!$D$33:$E$36,2,FALSE),"")</f>
        <v/>
      </c>
      <c r="Z48" s="9" t="str">
        <f>IFERROR(VLOOKUP($B48,インカレロング2018!$B$5:$G$400,6,FALSE),"")</f>
        <v/>
      </c>
      <c r="AA48" s="10" t="str">
        <f>IFERROR(VLOOKUP($B48,インカレロング2018!$B$5:$G$400,2,FALSE),"")</f>
        <v/>
      </c>
      <c r="AB48" s="10" t="str">
        <f>IFERROR(VLOOKUP($B48,インカレロング2018!$B$5:$G$400,5,FALSE)*VLOOKUP(Z48,大会ごとのスコア!$D$38:$E$42,2,FALSE),"")</f>
        <v/>
      </c>
      <c r="AC48" s="9" t="str">
        <f>IFERROR(VLOOKUP($B48,クラブカップミドル!$B$4:$G$400,6,FALSE),"")</f>
        <v/>
      </c>
      <c r="AD48" s="10" t="str">
        <f>IFERROR(VLOOKUP($B48,クラブカップミドル!$B$4:$G$400,2,FALSE),"")</f>
        <v/>
      </c>
      <c r="AE48" s="10" t="str">
        <f>IFERROR(VLOOKUP($B48,クラブカップミドル!$B$4:$G$400,5,FALSE)*VLOOKUP(AC48,大会ごとのスコア!$D$44:$E$55,2,FALSE),"")</f>
        <v/>
      </c>
      <c r="AF48" s="9" t="str">
        <f>IFERROR(VLOOKUP($B48,全日本ミドル!$B$4:$G$400,6,FALSE),"")</f>
        <v/>
      </c>
      <c r="AG48" s="10" t="str">
        <f>IFERROR(VLOOKUP($B48,全日本ミドル!$B$4:$G$400,2,FALSE),"")</f>
        <v/>
      </c>
      <c r="AH48" s="10" t="str">
        <f>IFERROR(VLOOKUP($B48,全日本ミドル!$B$4:$G$400,5,FALSE)*VLOOKUP(AF48,大会ごとのスコア!$D$62:$E$69,2,FALSE),"")</f>
        <v/>
      </c>
      <c r="AI48" s="9" t="str">
        <f>IFERROR(VLOOKUP($B48,KOLC大会!$B$4:$G$400,6,FALSE),"")</f>
        <v/>
      </c>
      <c r="AJ48" s="10" t="str">
        <f>IFERROR(VLOOKUP($B48,KOLC大会!$B$4:$G$400,2,FALSE),"")</f>
        <v/>
      </c>
      <c r="AK48" s="10" t="str">
        <f>IFERROR(VLOOKUP($B48,KOLC大会!$B$4:$G$400,5,FALSE)*VLOOKUP(AI48,大会ごとのスコア!$D$44:$E$55,2,FALSE),"")</f>
        <v/>
      </c>
      <c r="AL48" s="9" t="str">
        <f>IFERROR(VLOOKUP($B48,早大OC大会!$B$4:$G$400,6,FALSE),"")</f>
        <v/>
      </c>
      <c r="AM48" s="10" t="str">
        <f>IFERROR(VLOOKUP($B48,早大OC大会!$B$4:$G$400,2,FALSE),"")</f>
        <v/>
      </c>
      <c r="AN48" s="10" t="str">
        <f>IFERROR(VLOOKUP($B48,早大OC大会!$B$4:$G$400,5,FALSE)*VLOOKUP(AL48,大会ごとのスコア!$D$44:$E$55,2,FALSE),"")</f>
        <v/>
      </c>
      <c r="AO48" s="9" t="str">
        <f>IFERROR(VLOOKUP($B48,京大京女大会!$B$4:$G$400,6,FALSE),"")</f>
        <v>M21A</v>
      </c>
      <c r="AP48" s="10">
        <f>IFERROR(VLOOKUP($B48,京大京女大会!$B$4:$G$400,2,FALSE),"")</f>
        <v>0</v>
      </c>
      <c r="AQ48" s="10">
        <f>IFERROR(VLOOKUP($B48,京大京女大会!$B$4:$G$400,5,FALSE)*VLOOKUP(AO48,大会ごとのスコア!$D$44:$E$55,2,FALSE),"")</f>
        <v>0</v>
      </c>
      <c r="AR48" s="9" t="str">
        <f>IFERROR(VLOOKUP($B48,東海ミドルセレ!$B$4:$G$400,6,FALSE),"")</f>
        <v/>
      </c>
      <c r="AS48" s="10" t="str">
        <f>IFERROR(VLOOKUP($B48,東海ミドルセレ!$B$4:$G$400,2,FALSE),"")</f>
        <v/>
      </c>
      <c r="AT48" s="10" t="str">
        <f>IFERROR(VLOOKUP($B48,東海ミドルセレ!$B$4:$G$400,5,FALSE)*VLOOKUP(AR48,大会ごとのスコア!$D$44:$E$60,2,FALSE),"")</f>
        <v/>
      </c>
      <c r="AV48" s="9">
        <f t="array" ref="AV48">IFERROR(ROUNDUP(AVERAGE(LARGE(IF($A$3:$AU$3="スコア",$A48:$AU48,""),{1,2,3})),2),0)</f>
        <v>0</v>
      </c>
      <c r="AW48">
        <f t="array" ref="AW48">IFERROR(LARGE(IF($A$3:$AU$3="スコア",$A48:$AU48,""),1),"")</f>
        <v>37.8996</v>
      </c>
      <c r="AX48" t="str">
        <f t="shared" si="0"/>
        <v>関西IC</v>
      </c>
      <c r="AY48" t="str">
        <f t="shared" si="1"/>
        <v>ME</v>
      </c>
    </row>
    <row r="49" spans="2:51" x14ac:dyDescent="0.15">
      <c r="B49" t="s">
        <v>795</v>
      </c>
      <c r="C49" t="s">
        <v>896</v>
      </c>
      <c r="D49" s="14">
        <v>4</v>
      </c>
      <c r="E49" s="9" t="str">
        <f>IFERROR(VLOOKUP($B49,根ノ上高原!$B$5:$G$338,6,FALSE),"")</f>
        <v/>
      </c>
      <c r="F49" s="10" t="str">
        <f>IFERROR(VLOOKUP($B49,根ノ上高原!$B$5:$G$338,2,FALSE),"")</f>
        <v/>
      </c>
      <c r="G49" s="10" t="str">
        <f>IFERROR(VLOOKUP($B49,根ノ上高原!$B$5:$G$338,5,FALSE)*VLOOKUP(E49,大会ごとのスコア!$D$4:$E$5,2,FALSE),"")</f>
        <v/>
      </c>
      <c r="H49" s="9" t="str">
        <f>IFERROR(VLOOKUP($B49,東大OLK大会!$B$5:$G$338,6,FALSE),"")</f>
        <v/>
      </c>
      <c r="I49" s="10" t="str">
        <f>IFERROR(VLOOKUP($B49,東大OLK大会!$B$5:$G$338,2,FALSE),"")</f>
        <v/>
      </c>
      <c r="J49" s="10" t="str">
        <f>IFERROR(VLOOKUP($B49,東大OLK大会!$B$5:$G$338,5,FALSE)*VLOOKUP(H49,大会ごとのスコア!$D$7:$E$11,2,FALSE),"")</f>
        <v/>
      </c>
      <c r="K49" s="9" t="str">
        <f>IFERROR(VLOOKUP($B49,全日本ロング!$B$5:$G$338,6,FALSE),"")</f>
        <v/>
      </c>
      <c r="L49" s="10" t="str">
        <f>IFERROR(VLOOKUP($B49,全日本ロング!$B$5:$G$338,2,FALSE),"")</f>
        <v/>
      </c>
      <c r="M49" s="10" t="str">
        <f>IFERROR(VLOOKUP($B49,全日本ロング!$B$5:$G$338,5,FALSE)*VLOOKUP(K49,大会ごとのスコア!$D$12:$E$17,2,FALSE),"")</f>
        <v/>
      </c>
      <c r="N49" s="9" t="str">
        <f>IFERROR(VLOOKUP($B49,関西スプリントセレ!$B$5:$G$400,6,FALSE),"")</f>
        <v/>
      </c>
      <c r="O49" s="10" t="str">
        <f>IFERROR(VLOOKUP($B49,関西スプリントセレ!$B$5:$G$400,2,FALSE),"")</f>
        <v/>
      </c>
      <c r="P49" s="10" t="str">
        <f>IFERROR(VLOOKUP($B49,関西スプリントセレ!$B$5:$G$400,5,FALSE)*VLOOKUP(N49,大会ごとのスコア!$D$26:$E$26,2,FALSE),"")</f>
        <v/>
      </c>
      <c r="Q49" s="9" t="str">
        <f>IFERROR(VLOOKUP($B49,関西インカレ!$B$5:$G$400,6,FALSE),"")</f>
        <v>ME</v>
      </c>
      <c r="R49" s="10">
        <f>IFERROR(VLOOKUP($B49,関西インカレ!$B$5:$G$400,2,FALSE),"")</f>
        <v>0</v>
      </c>
      <c r="S49" s="10">
        <f>IFERROR(VLOOKUP($B49,関西インカレ!$B$5:$G$400,5,FALSE)*VLOOKUP(Q49,大会ごとのスコア!$D$33:$E$36,2,FALSE),"")</f>
        <v>27.316800000000004</v>
      </c>
      <c r="T49" s="9" t="str">
        <f>IFERROR(VLOOKUP($B49,名椙大会2日目!$B$5:$G$338,6,FALSE),"")</f>
        <v/>
      </c>
      <c r="U49" s="10" t="str">
        <f>IFERROR(VLOOKUP($B49,名椙大会2日目!$B$5:$G$338,2,FALSE),"")</f>
        <v/>
      </c>
      <c r="V49" s="10" t="str">
        <f>IFERROR(VLOOKUP($B49,名椙大会2日目!$B$5:$G$338,5,FALSE)*VLOOKUP(T49,大会ごとのスコア!$D$28:$E$31,2,FALSE),"")</f>
        <v/>
      </c>
      <c r="W49" s="9" t="str">
        <f>IFERROR(VLOOKUP($B49,インカレスプリント2018!$B$5:$G$400,6,FALSE),"")</f>
        <v/>
      </c>
      <c r="X49" s="10" t="str">
        <f>IFERROR(VLOOKUP($B49,インカレスプリント2018!$B$5:$G$400,2,FALSE),"")</f>
        <v/>
      </c>
      <c r="Y49" s="10" t="str">
        <f>IFERROR(VLOOKUP($B49,インカレスプリント2018!$B$5:$G$400,5,FALSE)*VLOOKUP(W49,大会ごとのスコア!$D$33:$E$36,2,FALSE),"")</f>
        <v/>
      </c>
      <c r="Z49" s="9" t="str">
        <f>IFERROR(VLOOKUP($B49,インカレロング2018!$B$5:$G$400,6,FALSE),"")</f>
        <v/>
      </c>
      <c r="AA49" s="10" t="str">
        <f>IFERROR(VLOOKUP($B49,インカレロング2018!$B$5:$G$400,2,FALSE),"")</f>
        <v/>
      </c>
      <c r="AB49" s="10" t="str">
        <f>IFERROR(VLOOKUP($B49,インカレロング2018!$B$5:$G$400,5,FALSE)*VLOOKUP(Z49,大会ごとのスコア!$D$38:$E$42,2,FALSE),"")</f>
        <v/>
      </c>
      <c r="AC49" s="9" t="str">
        <f>IFERROR(VLOOKUP($B49,クラブカップミドル!$B$4:$G$400,6,FALSE),"")</f>
        <v/>
      </c>
      <c r="AD49" s="10" t="str">
        <f>IFERROR(VLOOKUP($B49,クラブカップミドル!$B$4:$G$400,2,FALSE),"")</f>
        <v/>
      </c>
      <c r="AE49" s="10" t="str">
        <f>IFERROR(VLOOKUP($B49,クラブカップミドル!$B$4:$G$400,5,FALSE)*VLOOKUP(AC49,大会ごとのスコア!$D$44:$E$55,2,FALSE),"")</f>
        <v/>
      </c>
      <c r="AF49" s="9" t="str">
        <f>IFERROR(VLOOKUP($B49,全日本ミドル!$B$4:$G$400,6,FALSE),"")</f>
        <v/>
      </c>
      <c r="AG49" s="10" t="str">
        <f>IFERROR(VLOOKUP($B49,全日本ミドル!$B$4:$G$400,2,FALSE),"")</f>
        <v/>
      </c>
      <c r="AH49" s="10" t="str">
        <f>IFERROR(VLOOKUP($B49,全日本ミドル!$B$4:$G$400,5,FALSE)*VLOOKUP(AF49,大会ごとのスコア!$D$62:$E$69,2,FALSE),"")</f>
        <v/>
      </c>
      <c r="AI49" s="9" t="str">
        <f>IFERROR(VLOOKUP($B49,KOLC大会!$B$4:$G$400,6,FALSE),"")</f>
        <v/>
      </c>
      <c r="AJ49" s="10" t="str">
        <f>IFERROR(VLOOKUP($B49,KOLC大会!$B$4:$G$400,2,FALSE),"")</f>
        <v/>
      </c>
      <c r="AK49" s="10" t="str">
        <f>IFERROR(VLOOKUP($B49,KOLC大会!$B$4:$G$400,5,FALSE)*VLOOKUP(AI49,大会ごとのスコア!$D$44:$E$55,2,FALSE),"")</f>
        <v/>
      </c>
      <c r="AL49" s="9" t="str">
        <f>IFERROR(VLOOKUP($B49,早大OC大会!$B$4:$G$400,6,FALSE),"")</f>
        <v/>
      </c>
      <c r="AM49" s="10" t="str">
        <f>IFERROR(VLOOKUP($B49,早大OC大会!$B$4:$G$400,2,FALSE),"")</f>
        <v/>
      </c>
      <c r="AN49" s="10" t="str">
        <f>IFERROR(VLOOKUP($B49,早大OC大会!$B$4:$G$400,5,FALSE)*VLOOKUP(AL49,大会ごとのスコア!$D$44:$E$55,2,FALSE),"")</f>
        <v/>
      </c>
      <c r="AO49" s="9" t="str">
        <f>IFERROR(VLOOKUP($B49,京大京女大会!$B$4:$G$400,6,FALSE),"")</f>
        <v/>
      </c>
      <c r="AP49" s="10" t="str">
        <f>IFERROR(VLOOKUP($B49,京大京女大会!$B$4:$G$400,2,FALSE),"")</f>
        <v/>
      </c>
      <c r="AQ49" s="10" t="str">
        <f>IFERROR(VLOOKUP($B49,京大京女大会!$B$4:$G$400,5,FALSE)*VLOOKUP(AO49,大会ごとのスコア!$D$44:$E$55,2,FALSE),"")</f>
        <v/>
      </c>
      <c r="AR49" s="9" t="str">
        <f>IFERROR(VLOOKUP($B49,東海ミドルセレ!$B$4:$G$400,6,FALSE),"")</f>
        <v/>
      </c>
      <c r="AS49" s="10" t="str">
        <f>IFERROR(VLOOKUP($B49,東海ミドルセレ!$B$4:$G$400,2,FALSE),"")</f>
        <v/>
      </c>
      <c r="AT49" s="10" t="str">
        <f>IFERROR(VLOOKUP($B49,東海ミドルセレ!$B$4:$G$400,5,FALSE)*VLOOKUP(AR49,大会ごとのスコア!$D$44:$E$60,2,FALSE),"")</f>
        <v/>
      </c>
      <c r="AV49" s="9">
        <f t="array" ref="AV49">IFERROR(ROUNDUP(AVERAGE(LARGE(IF($A$3:$AU$3="スコア",$A49:$AU49,""),{1,2,3})),2),0)</f>
        <v>0</v>
      </c>
      <c r="AW49">
        <f t="array" ref="AW49">IFERROR(LARGE(IF($A$3:$AU$3="スコア",$A49:$AU49,""),1),"")</f>
        <v>27.316800000000004</v>
      </c>
      <c r="AX49" t="str">
        <f t="shared" si="0"/>
        <v>関西IC</v>
      </c>
      <c r="AY49" t="str">
        <f t="shared" si="1"/>
        <v>ME</v>
      </c>
    </row>
    <row r="50" spans="2:51" x14ac:dyDescent="0.15">
      <c r="N50" s="9" t="str">
        <f>IFERROR(VLOOKUP($B50,関西スプリントセレ!$B$5:$G$400,6,FALSE),"")</f>
        <v/>
      </c>
      <c r="O50" s="10" t="str">
        <f>IFERROR(VLOOKUP($B50,関西スプリントセレ!$B$5:$G$400,2,FALSE),"")</f>
        <v/>
      </c>
      <c r="P50" s="10" t="str">
        <f>IFERROR(VLOOKUP($B50,関西スプリントセレ!$B$5:$G$400,5,FALSE)*VLOOKUP(N50,大会ごとのスコア!$D$26:$E$26,2,FALSE),"")</f>
        <v/>
      </c>
      <c r="T50" s="9" t="str">
        <f>IFERROR(VLOOKUP($B50,名椙大会2日目!$B$5:$G$338,6,FALSE),"")</f>
        <v/>
      </c>
      <c r="U50" s="10" t="str">
        <f>IFERROR(VLOOKUP($B50,名椙大会2日目!$B$5:$G$338,2,FALSE),"")</f>
        <v/>
      </c>
      <c r="V50" s="10" t="str">
        <f>IFERROR(VLOOKUP($B50,名椙大会2日目!$B$5:$G$338,5,FALSE)*VLOOKUP(T50,大会ごとのスコア!$D$28:$E$31,2,FALSE),"")</f>
        <v/>
      </c>
      <c r="W50" s="9" t="str">
        <f>IFERROR(VLOOKUP($B50,インカレスプリント2018!$B$5:$G$400,6,FALSE),"")</f>
        <v/>
      </c>
      <c r="X50" s="10" t="str">
        <f>IFERROR(VLOOKUP($B50,インカレスプリント2018!$B$5:$G$400,2,FALSE),"")</f>
        <v/>
      </c>
      <c r="Y50" s="10" t="str">
        <f>IFERROR(VLOOKUP($B50,インカレスプリント2018!$B$5:$G$400,5,FALSE)*VLOOKUP(W50,大会ごとのスコア!$D$33:$E$36,2,FALSE),"")</f>
        <v/>
      </c>
      <c r="Z50" s="9" t="str">
        <f>IFERROR(VLOOKUP($B50,インカレロング2018!$B$5:$G$400,6,FALSE),"")</f>
        <v/>
      </c>
      <c r="AA50" s="10" t="str">
        <f>IFERROR(VLOOKUP($B50,インカレロング2018!$B$5:$G$400,2,FALSE),"")</f>
        <v/>
      </c>
      <c r="AB50" s="10" t="str">
        <f>IFERROR(VLOOKUP($B50,インカレロング2018!$B$5:$G$400,5,FALSE)*VLOOKUP(Z50,大会ごとのスコア!$D$38:$E$42,2,FALSE),"")</f>
        <v/>
      </c>
      <c r="AC50" s="9" t="str">
        <f>IFERROR(VLOOKUP($B50,クラブカップミドル!$B$4:$G$400,6,FALSE),"")</f>
        <v/>
      </c>
      <c r="AD50" s="10" t="str">
        <f>IFERROR(VLOOKUP($B50,クラブカップミドル!$B$4:$G$400,2,FALSE),"")</f>
        <v/>
      </c>
      <c r="AE50" s="10" t="str">
        <f>IFERROR(VLOOKUP($B50,クラブカップミドル!$B$4:$G$400,5,FALSE)*VLOOKUP(AC50,大会ごとのスコア!$D$44:$E$55,2,FALSE),"")</f>
        <v/>
      </c>
      <c r="AF50" s="9" t="str">
        <f>IFERROR(VLOOKUP($B50,クラブカップミドル!$B$4:$G$400,6,FALSE),"")</f>
        <v/>
      </c>
      <c r="AG50" s="10" t="str">
        <f>IFERROR(VLOOKUP($B50,クラブカップミドル!$B$4:$G$400,2,FALSE),"")</f>
        <v/>
      </c>
      <c r="AH50" s="10" t="str">
        <f>IFERROR(VLOOKUP($B50,全日本ミドル!$B$4:$G$400,5,FALSE)*VLOOKUP(AF50,大会ごとのスコア!$D$62:$E$69,2,FALSE),"")</f>
        <v/>
      </c>
      <c r="AI50" s="9" t="str">
        <f>IFERROR(VLOOKUP($B50,クラブカップミドル!$B$4:$G$400,6,FALSE),"")</f>
        <v/>
      </c>
      <c r="AJ50" s="10" t="str">
        <f>IFERROR(VLOOKUP($B50,クラブカップミドル!$B$4:$G$400,2,FALSE),"")</f>
        <v/>
      </c>
      <c r="AK50" s="10" t="str">
        <f>IFERROR(VLOOKUP($B50,全日本ミドル!$B$4:$G$400,5,FALSE)*VLOOKUP(AI50,大会ごとのスコア!$D$62:$E$69,2,FALSE),"")</f>
        <v/>
      </c>
      <c r="AL50" s="9" t="str">
        <f>IFERROR(VLOOKUP($B50,クラブカップミドル!$B$4:$G$400,6,FALSE),"")</f>
        <v/>
      </c>
      <c r="AM50" s="10" t="str">
        <f>IFERROR(VLOOKUP($B50,クラブカップミドル!$B$4:$G$400,2,FALSE),"")</f>
        <v/>
      </c>
      <c r="AN50" s="10" t="str">
        <f>IFERROR(VLOOKUP($B50,全日本ミドル!$B$4:$G$400,5,FALSE)*VLOOKUP(AL50,大会ごとのスコア!$D$62:$E$69,2,FALSE),"")</f>
        <v/>
      </c>
      <c r="AO50" s="9" t="str">
        <f>IFERROR(VLOOKUP($B50,クラブカップミドル!$B$4:$G$400,6,FALSE),"")</f>
        <v/>
      </c>
      <c r="AP50" s="10" t="str">
        <f>IFERROR(VLOOKUP($B50,クラブカップミドル!$B$4:$G$400,2,FALSE),"")</f>
        <v/>
      </c>
      <c r="AQ50" s="10" t="str">
        <f>IFERROR(VLOOKUP($B50,全日本ミドル!$B$4:$G$400,5,FALSE)*VLOOKUP(AO50,大会ごとのスコア!$D$62:$E$69,2,FALSE),"")</f>
        <v/>
      </c>
      <c r="AR50" s="9" t="str">
        <f>IFERROR(VLOOKUP($B50,東海ミドルセレ!$B$4:$G$400,6,FALSE),"")</f>
        <v/>
      </c>
      <c r="AS50" s="10" t="str">
        <f>IFERROR(VLOOKUP($B50,東海ミドルセレ!$B$4:$G$400,2,FALSE),"")</f>
        <v/>
      </c>
      <c r="AT50" s="10" t="str">
        <f>IFERROR(VLOOKUP($B50,東海ミドルセレ!$B$4:$G$400,5,FALSE)*VLOOKUP(AR50,大会ごとのスコア!$D$44:$E$60,2,FALSE),"")</f>
        <v/>
      </c>
      <c r="AY50" t="str">
        <f>IFERROR(INDEX($B50:$AW50,1,-2+MATCH(AW50,#REF!,0)),"")</f>
        <v/>
      </c>
    </row>
    <row r="51" spans="2:51" x14ac:dyDescent="0.15">
      <c r="N51" s="9" t="str">
        <f>IFERROR(VLOOKUP($B51,関西スプリントセレ!$B$5:$G$400,6,FALSE),"")</f>
        <v/>
      </c>
      <c r="O51" s="10" t="str">
        <f>IFERROR(VLOOKUP($B51,関西スプリントセレ!$B$5:$G$400,2,FALSE),"")</f>
        <v/>
      </c>
      <c r="P51" s="10" t="str">
        <f>IFERROR(VLOOKUP($B51,関西スプリントセレ!$B$5:$G$400,5,FALSE)*VLOOKUP(N51,大会ごとのスコア!$D$26:$E$26,2,FALSE),"")</f>
        <v/>
      </c>
      <c r="T51" s="9" t="str">
        <f>IFERROR(VLOOKUP($B51,名椙大会2日目!$B$5:$G$338,6,FALSE),"")</f>
        <v/>
      </c>
      <c r="U51" s="10" t="str">
        <f>IFERROR(VLOOKUP($B51,名椙大会2日目!$B$5:$G$338,2,FALSE),"")</f>
        <v/>
      </c>
      <c r="V51" s="10" t="str">
        <f>IFERROR(VLOOKUP($B51,名椙大会2日目!$B$5:$G$338,5,FALSE)*VLOOKUP(T51,大会ごとのスコア!$D$28:$E$31,2,FALSE),"")</f>
        <v/>
      </c>
      <c r="W51" s="9" t="str">
        <f>IFERROR(VLOOKUP($B51,インカレスプリント2018!$B$5:$G$400,6,FALSE),"")</f>
        <v/>
      </c>
      <c r="X51" s="10" t="str">
        <f>IFERROR(VLOOKUP($B51,インカレスプリント2018!$B$5:$G$400,2,FALSE),"")</f>
        <v/>
      </c>
      <c r="Y51" s="10" t="str">
        <f>IFERROR(VLOOKUP($B51,インカレスプリント2018!$B$5:$G$400,5,FALSE)*VLOOKUP(W51,大会ごとのスコア!$D$33:$E$36,2,FALSE),"")</f>
        <v/>
      </c>
      <c r="Z51" s="9" t="str">
        <f>IFERROR(VLOOKUP($B51,インカレロング2018!$B$5:$G$400,6,FALSE),"")</f>
        <v/>
      </c>
      <c r="AA51" s="10" t="str">
        <f>IFERROR(VLOOKUP($B51,インカレロング2018!$B$5:$G$400,2,FALSE),"")</f>
        <v/>
      </c>
      <c r="AB51" s="10" t="str">
        <f>IFERROR(VLOOKUP($B51,インカレロング2018!$B$5:$G$400,5,FALSE)*VLOOKUP(Z51,大会ごとのスコア!$D$38:$E$42,2,FALSE),"")</f>
        <v/>
      </c>
      <c r="AC51" s="9" t="str">
        <f>IFERROR(VLOOKUP($B51,クラブカップミドル!$B$4:$G$400,6,FALSE),"")</f>
        <v/>
      </c>
      <c r="AD51" s="10" t="str">
        <f>IFERROR(VLOOKUP($B51,クラブカップミドル!$B$4:$G$400,2,FALSE),"")</f>
        <v/>
      </c>
      <c r="AE51" s="10" t="str">
        <f>IFERROR(VLOOKUP($B51,クラブカップミドル!$B$4:$G$400,5,FALSE)*VLOOKUP(AC51,大会ごとのスコア!$D$44:$E$55,2,FALSE),"")</f>
        <v/>
      </c>
      <c r="AF51" s="9" t="str">
        <f>IFERROR(VLOOKUP($B51,クラブカップミドル!$B$4:$G$400,6,FALSE),"")</f>
        <v/>
      </c>
      <c r="AG51" s="10" t="str">
        <f>IFERROR(VLOOKUP($B51,クラブカップミドル!$B$4:$G$400,2,FALSE),"")</f>
        <v/>
      </c>
      <c r="AH51" s="10" t="str">
        <f>IFERROR(VLOOKUP($B51,全日本ミドル!$B$4:$G$400,5,FALSE)*VLOOKUP(AF51,大会ごとのスコア!$D$62:$E$69,2,FALSE),"")</f>
        <v/>
      </c>
      <c r="AI51" s="9" t="str">
        <f>IFERROR(VLOOKUP($B51,クラブカップミドル!$B$4:$G$400,6,FALSE),"")</f>
        <v/>
      </c>
      <c r="AJ51" s="10" t="str">
        <f>IFERROR(VLOOKUP($B51,クラブカップミドル!$B$4:$G$400,2,FALSE),"")</f>
        <v/>
      </c>
      <c r="AK51" s="10" t="str">
        <f>IFERROR(VLOOKUP($B51,全日本ミドル!$B$4:$G$400,5,FALSE)*VLOOKUP(AI51,大会ごとのスコア!$D$62:$E$69,2,FALSE),"")</f>
        <v/>
      </c>
      <c r="AL51" s="9" t="str">
        <f>IFERROR(VLOOKUP($B51,クラブカップミドル!$B$4:$G$400,6,FALSE),"")</f>
        <v/>
      </c>
      <c r="AM51" s="10" t="str">
        <f>IFERROR(VLOOKUP($B51,クラブカップミドル!$B$4:$G$400,2,FALSE),"")</f>
        <v/>
      </c>
      <c r="AN51" s="10" t="str">
        <f>IFERROR(VLOOKUP($B51,全日本ミドル!$B$4:$G$400,5,FALSE)*VLOOKUP(AL51,大会ごとのスコア!$D$62:$E$69,2,FALSE),"")</f>
        <v/>
      </c>
      <c r="AO51" s="9" t="str">
        <f>IFERROR(VLOOKUP($B51,クラブカップミドル!$B$4:$G$400,6,FALSE),"")</f>
        <v/>
      </c>
      <c r="AP51" s="10" t="str">
        <f>IFERROR(VLOOKUP($B51,クラブカップミドル!$B$4:$G$400,2,FALSE),"")</f>
        <v/>
      </c>
      <c r="AQ51" s="10" t="str">
        <f>IFERROR(VLOOKUP($B51,全日本ミドル!$B$4:$G$400,5,FALSE)*VLOOKUP(AO51,大会ごとのスコア!$D$62:$E$69,2,FALSE),"")</f>
        <v/>
      </c>
      <c r="AR51" s="9" t="str">
        <f>IFERROR(VLOOKUP($B51,東海ミドルセレ!$B$4:$G$400,6,FALSE),"")</f>
        <v/>
      </c>
      <c r="AS51" s="10" t="str">
        <f>IFERROR(VLOOKUP($B51,東海ミドルセレ!$B$4:$G$400,2,FALSE),"")</f>
        <v/>
      </c>
      <c r="AT51" s="10" t="str">
        <f>IFERROR(VLOOKUP($B51,東海ミドルセレ!$B$4:$G$400,5,FALSE)*VLOOKUP(AR51,大会ごとのスコア!$D$44:$E$60,2,FALSE),"")</f>
        <v/>
      </c>
      <c r="AY51" t="str">
        <f>IFERROR(INDEX($B51:$AW51,1,-2+MATCH(AW51,#REF!,0)),"")</f>
        <v/>
      </c>
    </row>
    <row r="52" spans="2:51" x14ac:dyDescent="0.15">
      <c r="N52" s="9" t="str">
        <f>IFERROR(VLOOKUP($B52,関西スプリントセレ!$B$5:$G$400,6,FALSE),"")</f>
        <v/>
      </c>
      <c r="O52" s="10" t="str">
        <f>IFERROR(VLOOKUP($B52,関西スプリントセレ!$B$5:$G$400,2,FALSE),"")</f>
        <v/>
      </c>
      <c r="P52" s="10" t="str">
        <f>IFERROR(VLOOKUP($B52,関西スプリントセレ!$B$5:$G$400,5,FALSE)*VLOOKUP(N52,大会ごとのスコア!$D$26:$E$26,2,FALSE),"")</f>
        <v/>
      </c>
      <c r="T52" s="9" t="str">
        <f>IFERROR(VLOOKUP($B52,名椙大会2日目!$B$5:$G$338,6,FALSE),"")</f>
        <v/>
      </c>
      <c r="U52" s="10" t="str">
        <f>IFERROR(VLOOKUP($B52,名椙大会2日目!$B$5:$G$338,2,FALSE),"")</f>
        <v/>
      </c>
      <c r="V52" s="10" t="str">
        <f>IFERROR(VLOOKUP($B52,名椙大会2日目!$B$5:$G$338,5,FALSE)*VLOOKUP(T52,大会ごとのスコア!$D$28:$E$31,2,FALSE),"")</f>
        <v/>
      </c>
      <c r="W52" s="9" t="str">
        <f>IFERROR(VLOOKUP($B52,インカレスプリント2018!$B$5:$G$400,6,FALSE),"")</f>
        <v/>
      </c>
      <c r="X52" s="10" t="str">
        <f>IFERROR(VLOOKUP($B52,インカレスプリント2018!$B$5:$G$400,2,FALSE),"")</f>
        <v/>
      </c>
      <c r="Y52" s="10" t="str">
        <f>IFERROR(VLOOKUP($B52,インカレスプリント2018!$B$5:$G$400,5,FALSE)*VLOOKUP(W52,大会ごとのスコア!$D$33:$E$36,2,FALSE),"")</f>
        <v/>
      </c>
      <c r="Z52" s="9" t="str">
        <f>IFERROR(VLOOKUP($B52,インカレロング2018!$B$5:$G$400,6,FALSE),"")</f>
        <v/>
      </c>
      <c r="AA52" s="10" t="str">
        <f>IFERROR(VLOOKUP($B52,インカレロング2018!$B$5:$G$400,2,FALSE),"")</f>
        <v/>
      </c>
      <c r="AB52" s="10" t="str">
        <f>IFERROR(VLOOKUP($B52,インカレロング2018!$B$5:$G$400,5,FALSE)*VLOOKUP(Z52,大会ごとのスコア!$D$38:$E$42,2,FALSE),"")</f>
        <v/>
      </c>
      <c r="AC52" s="9" t="str">
        <f>IFERROR(VLOOKUP($B52,クラブカップミドル!$B$4:$G$400,6,FALSE),"")</f>
        <v/>
      </c>
      <c r="AD52" s="10" t="str">
        <f>IFERROR(VLOOKUP($B52,クラブカップミドル!$B$4:$G$400,2,FALSE),"")</f>
        <v/>
      </c>
      <c r="AE52" s="10" t="str">
        <f>IFERROR(VLOOKUP($B52,クラブカップミドル!$B$4:$G$400,5,FALSE)*VLOOKUP(AC52,大会ごとのスコア!$D$44:$E$55,2,FALSE),"")</f>
        <v/>
      </c>
      <c r="AF52" s="9" t="str">
        <f>IFERROR(VLOOKUP($B52,クラブカップミドル!$B$4:$G$400,6,FALSE),"")</f>
        <v/>
      </c>
      <c r="AG52" s="10" t="str">
        <f>IFERROR(VLOOKUP($B52,クラブカップミドル!$B$4:$G$400,2,FALSE),"")</f>
        <v/>
      </c>
      <c r="AH52" s="10" t="str">
        <f>IFERROR(VLOOKUP($B52,全日本ミドル!$B$4:$G$400,5,FALSE)*VLOOKUP(AF52,大会ごとのスコア!$D$62:$E$69,2,FALSE),"")</f>
        <v/>
      </c>
      <c r="AI52" s="9" t="str">
        <f>IFERROR(VLOOKUP($B52,クラブカップミドル!$B$4:$G$400,6,FALSE),"")</f>
        <v/>
      </c>
      <c r="AJ52" s="10" t="str">
        <f>IFERROR(VLOOKUP($B52,クラブカップミドル!$B$4:$G$400,2,FALSE),"")</f>
        <v/>
      </c>
      <c r="AK52" s="10" t="str">
        <f>IFERROR(VLOOKUP($B52,全日本ミドル!$B$4:$G$400,5,FALSE)*VLOOKUP(AI52,大会ごとのスコア!$D$62:$E$69,2,FALSE),"")</f>
        <v/>
      </c>
      <c r="AL52" s="9" t="str">
        <f>IFERROR(VLOOKUP($B52,クラブカップミドル!$B$4:$G$400,6,FALSE),"")</f>
        <v/>
      </c>
      <c r="AM52" s="10" t="str">
        <f>IFERROR(VLOOKUP($B52,クラブカップミドル!$B$4:$G$400,2,FALSE),"")</f>
        <v/>
      </c>
      <c r="AN52" s="10" t="str">
        <f>IFERROR(VLOOKUP($B52,全日本ミドル!$B$4:$G$400,5,FALSE)*VLOOKUP(AL52,大会ごとのスコア!$D$62:$E$69,2,FALSE),"")</f>
        <v/>
      </c>
      <c r="AO52" s="9" t="str">
        <f>IFERROR(VLOOKUP($B52,クラブカップミドル!$B$4:$G$400,6,FALSE),"")</f>
        <v/>
      </c>
      <c r="AP52" s="10" t="str">
        <f>IFERROR(VLOOKUP($B52,クラブカップミドル!$B$4:$G$400,2,FALSE),"")</f>
        <v/>
      </c>
      <c r="AQ52" s="10" t="str">
        <f>IFERROR(VLOOKUP($B52,全日本ミドル!$B$4:$G$400,5,FALSE)*VLOOKUP(AO52,大会ごとのスコア!$D$62:$E$69,2,FALSE),"")</f>
        <v/>
      </c>
      <c r="AR52" s="9" t="str">
        <f>IFERROR(VLOOKUP($B52,東海ミドルセレ!$B$4:$G$400,6,FALSE),"")</f>
        <v/>
      </c>
      <c r="AS52" s="10" t="str">
        <f>IFERROR(VLOOKUP($B52,東海ミドルセレ!$B$4:$G$400,2,FALSE),"")</f>
        <v/>
      </c>
      <c r="AT52" s="10" t="str">
        <f>IFERROR(VLOOKUP($B52,東海ミドルセレ!$B$4:$G$400,5,FALSE)*VLOOKUP(AR52,大会ごとのスコア!$D$44:$E$60,2,FALSE),"")</f>
        <v/>
      </c>
      <c r="AY52" t="str">
        <f>IFERROR(INDEX($B52:$AW52,1,-2+MATCH(AW52,#REF!,0)),"")</f>
        <v/>
      </c>
    </row>
    <row r="53" spans="2:51" x14ac:dyDescent="0.15">
      <c r="N53" s="9" t="str">
        <f>IFERROR(VLOOKUP($B53,関西スプリントセレ!$B$5:$G$400,6,FALSE),"")</f>
        <v/>
      </c>
      <c r="O53" s="10" t="str">
        <f>IFERROR(VLOOKUP($B53,関西スプリントセレ!$B$5:$G$400,2,FALSE),"")</f>
        <v/>
      </c>
      <c r="P53" s="10" t="str">
        <f>IFERROR(VLOOKUP($B53,関西スプリントセレ!$B$5:$G$400,5,FALSE)*VLOOKUP(N53,大会ごとのスコア!$D$26:$E$26,2,FALSE),"")</f>
        <v/>
      </c>
      <c r="T53" s="9" t="str">
        <f>IFERROR(VLOOKUP($B53,名椙大会2日目!$B$5:$G$338,6,FALSE),"")</f>
        <v/>
      </c>
      <c r="U53" s="10" t="str">
        <f>IFERROR(VLOOKUP($B53,名椙大会2日目!$B$5:$G$338,2,FALSE),"")</f>
        <v/>
      </c>
      <c r="V53" s="10" t="str">
        <f>IFERROR(VLOOKUP($B53,名椙大会2日目!$B$5:$G$338,5,FALSE)*VLOOKUP(T53,大会ごとのスコア!$D$28:$E$31,2,FALSE),"")</f>
        <v/>
      </c>
      <c r="W53" s="9" t="str">
        <f>IFERROR(VLOOKUP($B53,インカレスプリント2018!$B$5:$G$400,6,FALSE),"")</f>
        <v/>
      </c>
      <c r="X53" s="10" t="str">
        <f>IFERROR(VLOOKUP($B53,インカレスプリント2018!$B$5:$G$400,2,FALSE),"")</f>
        <v/>
      </c>
      <c r="Y53" s="10" t="str">
        <f>IFERROR(VLOOKUP($B53,インカレスプリント2018!$B$5:$G$400,5,FALSE)*VLOOKUP(W53,大会ごとのスコア!$D$33:$E$36,2,FALSE),"")</f>
        <v/>
      </c>
      <c r="Z53" s="9" t="str">
        <f>IFERROR(VLOOKUP($B53,インカレロング2018!$B$5:$G$400,6,FALSE),"")</f>
        <v/>
      </c>
      <c r="AA53" s="10" t="str">
        <f>IFERROR(VLOOKUP($B53,インカレロング2018!$B$5:$G$400,2,FALSE),"")</f>
        <v/>
      </c>
      <c r="AB53" s="10" t="str">
        <f>IFERROR(VLOOKUP($B53,インカレロング2018!$B$5:$G$400,5,FALSE)*VLOOKUP(Z53,大会ごとのスコア!$D$38:$E$42,2,FALSE),"")</f>
        <v/>
      </c>
      <c r="AC53" s="9" t="str">
        <f>IFERROR(VLOOKUP($B53,クラブカップミドル!$B$4:$G$400,6,FALSE),"")</f>
        <v/>
      </c>
      <c r="AD53" s="10" t="str">
        <f>IFERROR(VLOOKUP($B53,クラブカップミドル!$B$4:$G$400,2,FALSE),"")</f>
        <v/>
      </c>
      <c r="AE53" s="10" t="str">
        <f>IFERROR(VLOOKUP($B53,クラブカップミドル!$B$4:$G$400,5,FALSE)*VLOOKUP(AC53,大会ごとのスコア!$D$44:$E$55,2,FALSE),"")</f>
        <v/>
      </c>
      <c r="AF53" s="9" t="str">
        <f>IFERROR(VLOOKUP($B53,クラブカップミドル!$B$4:$G$400,6,FALSE),"")</f>
        <v/>
      </c>
      <c r="AG53" s="10" t="str">
        <f>IFERROR(VLOOKUP($B53,クラブカップミドル!$B$4:$G$400,2,FALSE),"")</f>
        <v/>
      </c>
      <c r="AH53" s="10" t="str">
        <f>IFERROR(VLOOKUP($B53,全日本ミドル!$B$4:$G$400,5,FALSE)*VLOOKUP(AF53,大会ごとのスコア!$D$62:$E$69,2,FALSE),"")</f>
        <v/>
      </c>
      <c r="AI53" s="9" t="str">
        <f>IFERROR(VLOOKUP($B53,クラブカップミドル!$B$4:$G$400,6,FALSE),"")</f>
        <v/>
      </c>
      <c r="AJ53" s="10" t="str">
        <f>IFERROR(VLOOKUP($B53,クラブカップミドル!$B$4:$G$400,2,FALSE),"")</f>
        <v/>
      </c>
      <c r="AK53" s="10" t="str">
        <f>IFERROR(VLOOKUP($B53,全日本ミドル!$B$4:$G$400,5,FALSE)*VLOOKUP(AI53,大会ごとのスコア!$D$62:$E$69,2,FALSE),"")</f>
        <v/>
      </c>
      <c r="AL53" s="9" t="str">
        <f>IFERROR(VLOOKUP($B53,クラブカップミドル!$B$4:$G$400,6,FALSE),"")</f>
        <v/>
      </c>
      <c r="AM53" s="10" t="str">
        <f>IFERROR(VLOOKUP($B53,クラブカップミドル!$B$4:$G$400,2,FALSE),"")</f>
        <v/>
      </c>
      <c r="AN53" s="10" t="str">
        <f>IFERROR(VLOOKUP($B53,全日本ミドル!$B$4:$G$400,5,FALSE)*VLOOKUP(AL53,大会ごとのスコア!$D$62:$E$69,2,FALSE),"")</f>
        <v/>
      </c>
      <c r="AO53" s="9" t="str">
        <f>IFERROR(VLOOKUP($B53,クラブカップミドル!$B$4:$G$400,6,FALSE),"")</f>
        <v/>
      </c>
      <c r="AP53" s="10" t="str">
        <f>IFERROR(VLOOKUP($B53,クラブカップミドル!$B$4:$G$400,2,FALSE),"")</f>
        <v/>
      </c>
      <c r="AQ53" s="10" t="str">
        <f>IFERROR(VLOOKUP($B53,全日本ミドル!$B$4:$G$400,5,FALSE)*VLOOKUP(AO53,大会ごとのスコア!$D$62:$E$69,2,FALSE),"")</f>
        <v/>
      </c>
      <c r="AR53" s="9" t="str">
        <f>IFERROR(VLOOKUP($B53,東海ミドルセレ!$B$4:$G$400,6,FALSE),"")</f>
        <v/>
      </c>
      <c r="AS53" s="10" t="str">
        <f>IFERROR(VLOOKUP($B53,東海ミドルセレ!$B$4:$G$400,2,FALSE),"")</f>
        <v/>
      </c>
      <c r="AT53" s="10" t="str">
        <f>IFERROR(VLOOKUP($B53,東海ミドルセレ!$B$4:$G$400,5,FALSE)*VLOOKUP(AR53,大会ごとのスコア!$D$44:$E$60,2,FALSE),"")</f>
        <v/>
      </c>
      <c r="AY53" t="str">
        <f>IFERROR(INDEX($B53:$AW53,1,-2+MATCH(AW53,#REF!,0)),"")</f>
        <v/>
      </c>
    </row>
    <row r="54" spans="2:51" x14ac:dyDescent="0.15">
      <c r="N54" s="9" t="str">
        <f>IFERROR(VLOOKUP($B54,関西スプリントセレ!$B$5:$G$400,6,FALSE),"")</f>
        <v/>
      </c>
      <c r="O54" s="10" t="str">
        <f>IFERROR(VLOOKUP($B54,関西スプリントセレ!$B$5:$G$400,2,FALSE),"")</f>
        <v/>
      </c>
      <c r="P54" s="10" t="str">
        <f>IFERROR(VLOOKUP($B54,関西スプリントセレ!$B$5:$G$400,5,FALSE)*VLOOKUP(N54,大会ごとのスコア!$D$26:$E$26,2,FALSE),"")</f>
        <v/>
      </c>
      <c r="T54" s="9" t="str">
        <f>IFERROR(VLOOKUP($B54,名椙大会2日目!$B$5:$G$338,6,FALSE),"")</f>
        <v/>
      </c>
      <c r="U54" s="10" t="str">
        <f>IFERROR(VLOOKUP($B54,名椙大会2日目!$B$5:$G$338,2,FALSE),"")</f>
        <v/>
      </c>
      <c r="V54" s="10" t="str">
        <f>IFERROR(VLOOKUP($B54,名椙大会2日目!$B$5:$G$338,5,FALSE)*VLOOKUP(T54,大会ごとのスコア!$D$28:$E$31,2,FALSE),"")</f>
        <v/>
      </c>
      <c r="W54" s="9" t="str">
        <f>IFERROR(VLOOKUP($B54,インカレスプリント2018!$B$5:$G$400,6,FALSE),"")</f>
        <v/>
      </c>
      <c r="X54" s="10" t="str">
        <f>IFERROR(VLOOKUP($B54,インカレスプリント2018!$B$5:$G$400,2,FALSE),"")</f>
        <v/>
      </c>
      <c r="Y54" s="10" t="str">
        <f>IFERROR(VLOOKUP($B54,インカレスプリント2018!$B$5:$G$400,5,FALSE)*VLOOKUP(W54,大会ごとのスコア!$D$33:$E$36,2,FALSE),"")</f>
        <v/>
      </c>
      <c r="Z54" s="9" t="str">
        <f>IFERROR(VLOOKUP($B54,インカレロング2018!$B$5:$G$400,6,FALSE),"")</f>
        <v/>
      </c>
      <c r="AA54" s="10" t="str">
        <f>IFERROR(VLOOKUP($B54,インカレロング2018!$B$5:$G$400,2,FALSE),"")</f>
        <v/>
      </c>
      <c r="AB54" s="10" t="str">
        <f>IFERROR(VLOOKUP($B54,インカレロング2018!$B$5:$G$400,5,FALSE)*VLOOKUP(Z54,大会ごとのスコア!$D$38:$E$42,2,FALSE),"")</f>
        <v/>
      </c>
      <c r="AC54" s="9" t="str">
        <f>IFERROR(VLOOKUP($B54,クラブカップミドル!$B$4:$G$400,6,FALSE),"")</f>
        <v/>
      </c>
      <c r="AD54" s="10" t="str">
        <f>IFERROR(VLOOKUP($B54,クラブカップミドル!$B$4:$G$400,2,FALSE),"")</f>
        <v/>
      </c>
      <c r="AE54" s="10" t="str">
        <f>IFERROR(VLOOKUP($B54,クラブカップミドル!$B$4:$G$400,5,FALSE)*VLOOKUP(AC54,大会ごとのスコア!$D$44:$E$55,2,FALSE),"")</f>
        <v/>
      </c>
      <c r="AF54" s="9" t="str">
        <f>IFERROR(VLOOKUP($B54,クラブカップミドル!$B$4:$G$400,6,FALSE),"")</f>
        <v/>
      </c>
      <c r="AG54" s="10" t="str">
        <f>IFERROR(VLOOKUP($B54,クラブカップミドル!$B$4:$G$400,2,FALSE),"")</f>
        <v/>
      </c>
      <c r="AH54" s="10" t="str">
        <f>IFERROR(VLOOKUP($B54,全日本ミドル!$B$4:$G$400,5,FALSE)*VLOOKUP(AF54,大会ごとのスコア!$D$62:$E$69,2,FALSE),"")</f>
        <v/>
      </c>
      <c r="AI54" s="9" t="str">
        <f>IFERROR(VLOOKUP($B54,クラブカップミドル!$B$4:$G$400,6,FALSE),"")</f>
        <v/>
      </c>
      <c r="AJ54" s="10" t="str">
        <f>IFERROR(VLOOKUP($B54,クラブカップミドル!$B$4:$G$400,2,FALSE),"")</f>
        <v/>
      </c>
      <c r="AK54" s="10" t="str">
        <f>IFERROR(VLOOKUP($B54,全日本ミドル!$B$4:$G$400,5,FALSE)*VLOOKUP(AI54,大会ごとのスコア!$D$62:$E$69,2,FALSE),"")</f>
        <v/>
      </c>
      <c r="AL54" s="9" t="str">
        <f>IFERROR(VLOOKUP($B54,クラブカップミドル!$B$4:$G$400,6,FALSE),"")</f>
        <v/>
      </c>
      <c r="AM54" s="10" t="str">
        <f>IFERROR(VLOOKUP($B54,クラブカップミドル!$B$4:$G$400,2,FALSE),"")</f>
        <v/>
      </c>
      <c r="AN54" s="10" t="str">
        <f>IFERROR(VLOOKUP($B54,全日本ミドル!$B$4:$G$400,5,FALSE)*VLOOKUP(AL54,大会ごとのスコア!$D$62:$E$69,2,FALSE),"")</f>
        <v/>
      </c>
      <c r="AO54" s="9" t="str">
        <f>IFERROR(VLOOKUP($B54,クラブカップミドル!$B$4:$G$400,6,FALSE),"")</f>
        <v/>
      </c>
      <c r="AP54" s="10" t="str">
        <f>IFERROR(VLOOKUP($B54,クラブカップミドル!$B$4:$G$400,2,FALSE),"")</f>
        <v/>
      </c>
      <c r="AQ54" s="10" t="str">
        <f>IFERROR(VLOOKUP($B54,全日本ミドル!$B$4:$G$400,5,FALSE)*VLOOKUP(AO54,大会ごとのスコア!$D$62:$E$69,2,FALSE),"")</f>
        <v/>
      </c>
      <c r="AR54" s="9" t="str">
        <f>IFERROR(VLOOKUP($B54,東海ミドルセレ!$B$4:$G$400,6,FALSE),"")</f>
        <v/>
      </c>
      <c r="AS54" s="10" t="str">
        <f>IFERROR(VLOOKUP($B54,東海ミドルセレ!$B$4:$G$400,2,FALSE),"")</f>
        <v/>
      </c>
      <c r="AT54" s="10" t="str">
        <f>IFERROR(VLOOKUP($B54,東海ミドルセレ!$B$4:$G$400,5,FALSE)*VLOOKUP(AR54,大会ごとのスコア!$D$44:$E$60,2,FALSE),"")</f>
        <v/>
      </c>
      <c r="AY54" t="str">
        <f>IFERROR(INDEX($B54:$AW54,1,-2+MATCH(AW54,#REF!,0)),"")</f>
        <v/>
      </c>
    </row>
    <row r="55" spans="2:51" x14ac:dyDescent="0.15">
      <c r="N55" s="9" t="str">
        <f>IFERROR(VLOOKUP($B55,関西スプリントセレ!$B$5:$G$400,6,FALSE),"")</f>
        <v/>
      </c>
      <c r="O55" s="10" t="str">
        <f>IFERROR(VLOOKUP($B55,関西スプリントセレ!$B$5:$G$400,2,FALSE),"")</f>
        <v/>
      </c>
      <c r="P55" s="10" t="str">
        <f>IFERROR(VLOOKUP($B55,関西スプリントセレ!$B$5:$G$400,5,FALSE)*VLOOKUP(N55,大会ごとのスコア!$D$26:$E$26,2,FALSE),"")</f>
        <v/>
      </c>
      <c r="T55" s="9" t="str">
        <f>IFERROR(VLOOKUP($B55,名椙大会2日目!$B$5:$G$338,6,FALSE),"")</f>
        <v/>
      </c>
      <c r="U55" s="10" t="str">
        <f>IFERROR(VLOOKUP($B55,名椙大会2日目!$B$5:$G$338,2,FALSE),"")</f>
        <v/>
      </c>
      <c r="V55" s="10" t="str">
        <f>IFERROR(VLOOKUP($B55,名椙大会2日目!$B$5:$G$338,5,FALSE)*VLOOKUP(T55,大会ごとのスコア!$D$28:$E$31,2,FALSE),"")</f>
        <v/>
      </c>
      <c r="W55" s="9" t="str">
        <f>IFERROR(VLOOKUP($B55,インカレスプリント2018!$B$5:$G$400,6,FALSE),"")</f>
        <v/>
      </c>
      <c r="X55" s="10" t="str">
        <f>IFERROR(VLOOKUP($B55,インカレスプリント2018!$B$5:$G$400,2,FALSE),"")</f>
        <v/>
      </c>
      <c r="Y55" s="10" t="str">
        <f>IFERROR(VLOOKUP($B55,インカレスプリント2018!$B$5:$G$400,5,FALSE)*VLOOKUP(W55,大会ごとのスコア!$D$33:$E$36,2,FALSE),"")</f>
        <v/>
      </c>
      <c r="Z55" s="9" t="str">
        <f>IFERROR(VLOOKUP($B55,インカレロング2018!$B$5:$G$400,6,FALSE),"")</f>
        <v/>
      </c>
      <c r="AA55" s="10" t="str">
        <f>IFERROR(VLOOKUP($B55,インカレロング2018!$B$5:$G$400,2,FALSE),"")</f>
        <v/>
      </c>
      <c r="AB55" s="10" t="str">
        <f>IFERROR(VLOOKUP($B55,インカレロング2018!$B$5:$G$400,5,FALSE)*VLOOKUP(Z55,大会ごとのスコア!$D$38:$E$42,2,FALSE),"")</f>
        <v/>
      </c>
      <c r="AC55" s="9" t="str">
        <f>IFERROR(VLOOKUP($B55,クラブカップミドル!$B$4:$G$400,6,FALSE),"")</f>
        <v/>
      </c>
      <c r="AD55" s="10" t="str">
        <f>IFERROR(VLOOKUP($B55,クラブカップミドル!$B$4:$G$400,2,FALSE),"")</f>
        <v/>
      </c>
      <c r="AE55" s="10" t="str">
        <f>IFERROR(VLOOKUP($B55,クラブカップミドル!$B$4:$G$400,5,FALSE)*VLOOKUP(AC55,大会ごとのスコア!$D$44:$E$55,2,FALSE),"")</f>
        <v/>
      </c>
      <c r="AF55" s="9" t="str">
        <f>IFERROR(VLOOKUP($B55,クラブカップミドル!$B$4:$G$400,6,FALSE),"")</f>
        <v/>
      </c>
      <c r="AG55" s="10" t="str">
        <f>IFERROR(VLOOKUP($B55,クラブカップミドル!$B$4:$G$400,2,FALSE),"")</f>
        <v/>
      </c>
      <c r="AH55" s="10" t="str">
        <f>IFERROR(VLOOKUP($B55,全日本ミドル!$B$4:$G$400,5,FALSE)*VLOOKUP(AF55,大会ごとのスコア!$D$62:$E$69,2,FALSE),"")</f>
        <v/>
      </c>
      <c r="AI55" s="9" t="str">
        <f>IFERROR(VLOOKUP($B55,クラブカップミドル!$B$4:$G$400,6,FALSE),"")</f>
        <v/>
      </c>
      <c r="AJ55" s="10" t="str">
        <f>IFERROR(VLOOKUP($B55,クラブカップミドル!$B$4:$G$400,2,FALSE),"")</f>
        <v/>
      </c>
      <c r="AK55" s="10" t="str">
        <f>IFERROR(VLOOKUP($B55,全日本ミドル!$B$4:$G$400,5,FALSE)*VLOOKUP(AI55,大会ごとのスコア!$D$62:$E$69,2,FALSE),"")</f>
        <v/>
      </c>
      <c r="AL55" s="9" t="str">
        <f>IFERROR(VLOOKUP($B55,クラブカップミドル!$B$4:$G$400,6,FALSE),"")</f>
        <v/>
      </c>
      <c r="AM55" s="10" t="str">
        <f>IFERROR(VLOOKUP($B55,クラブカップミドル!$B$4:$G$400,2,FALSE),"")</f>
        <v/>
      </c>
      <c r="AN55" s="10" t="str">
        <f>IFERROR(VLOOKUP($B55,全日本ミドル!$B$4:$G$400,5,FALSE)*VLOOKUP(AL55,大会ごとのスコア!$D$62:$E$69,2,FALSE),"")</f>
        <v/>
      </c>
      <c r="AO55" s="9" t="str">
        <f>IFERROR(VLOOKUP($B55,クラブカップミドル!$B$4:$G$400,6,FALSE),"")</f>
        <v/>
      </c>
      <c r="AP55" s="10" t="str">
        <f>IFERROR(VLOOKUP($B55,クラブカップミドル!$B$4:$G$400,2,FALSE),"")</f>
        <v/>
      </c>
      <c r="AQ55" s="10" t="str">
        <f>IFERROR(VLOOKUP($B55,全日本ミドル!$B$4:$G$400,5,FALSE)*VLOOKUP(AO55,大会ごとのスコア!$D$62:$E$69,2,FALSE),"")</f>
        <v/>
      </c>
      <c r="AR55" s="9" t="str">
        <f>IFERROR(VLOOKUP($B55,東海ミドルセレ!$B$4:$G$400,6,FALSE),"")</f>
        <v/>
      </c>
      <c r="AS55" s="10" t="str">
        <f>IFERROR(VLOOKUP($B55,東海ミドルセレ!$B$4:$G$400,2,FALSE),"")</f>
        <v/>
      </c>
      <c r="AT55" s="10" t="str">
        <f>IFERROR(VLOOKUP($B55,東海ミドルセレ!$B$4:$G$400,5,FALSE)*VLOOKUP(AR55,大会ごとのスコア!$D$44:$E$60,2,FALSE),"")</f>
        <v/>
      </c>
      <c r="AY55" t="str">
        <f>IFERROR(INDEX($B55:$AW55,1,-2+MATCH(AW55,#REF!,0)),"")</f>
        <v/>
      </c>
    </row>
    <row r="56" spans="2:51" x14ac:dyDescent="0.15">
      <c r="N56" s="9" t="str">
        <f>IFERROR(VLOOKUP($B56,関西スプリントセレ!$B$5:$G$400,6,FALSE),"")</f>
        <v/>
      </c>
      <c r="O56" s="10" t="str">
        <f>IFERROR(VLOOKUP($B56,関西スプリントセレ!$B$5:$G$400,2,FALSE),"")</f>
        <v/>
      </c>
      <c r="P56" s="10" t="str">
        <f>IFERROR(VLOOKUP($B56,関西スプリントセレ!$B$5:$G$400,5,FALSE)*VLOOKUP(N56,大会ごとのスコア!$D$26:$E$26,2,FALSE),"")</f>
        <v/>
      </c>
      <c r="T56" s="9" t="str">
        <f>IFERROR(VLOOKUP($B56,名椙大会2日目!$B$5:$G$338,6,FALSE),"")</f>
        <v/>
      </c>
      <c r="U56" s="10" t="str">
        <f>IFERROR(VLOOKUP($B56,名椙大会2日目!$B$5:$G$338,2,FALSE),"")</f>
        <v/>
      </c>
      <c r="V56" s="10" t="str">
        <f>IFERROR(VLOOKUP($B56,名椙大会2日目!$B$5:$G$338,5,FALSE)*VLOOKUP(T56,大会ごとのスコア!$D$28:$E$31,2,FALSE),"")</f>
        <v/>
      </c>
      <c r="W56" s="9" t="str">
        <f>IFERROR(VLOOKUP($B56,インカレスプリント2018!$B$5:$G$400,6,FALSE),"")</f>
        <v/>
      </c>
      <c r="X56" s="10" t="str">
        <f>IFERROR(VLOOKUP($B56,インカレスプリント2018!$B$5:$G$400,2,FALSE),"")</f>
        <v/>
      </c>
      <c r="Y56" s="10" t="str">
        <f>IFERROR(VLOOKUP($B56,インカレスプリント2018!$B$5:$G$400,5,FALSE)*VLOOKUP(W56,大会ごとのスコア!$D$33:$E$36,2,FALSE),"")</f>
        <v/>
      </c>
      <c r="Z56" s="9" t="str">
        <f>IFERROR(VLOOKUP($B56,インカレロング2018!$B$5:$G$400,6,FALSE),"")</f>
        <v/>
      </c>
      <c r="AA56" s="10" t="str">
        <f>IFERROR(VLOOKUP($B56,インカレロング2018!$B$5:$G$400,2,FALSE),"")</f>
        <v/>
      </c>
      <c r="AB56" s="10" t="str">
        <f>IFERROR(VLOOKUP($B56,インカレロング2018!$B$5:$G$400,5,FALSE)*VLOOKUP(Z56,大会ごとのスコア!$D$38:$E$42,2,FALSE),"")</f>
        <v/>
      </c>
      <c r="AC56" s="9" t="str">
        <f>IFERROR(VLOOKUP($B56,クラブカップミドル!$B$4:$G$400,6,FALSE),"")</f>
        <v/>
      </c>
      <c r="AD56" s="10" t="str">
        <f>IFERROR(VLOOKUP($B56,クラブカップミドル!$B$4:$G$400,2,FALSE),"")</f>
        <v/>
      </c>
      <c r="AE56" s="10" t="str">
        <f>IFERROR(VLOOKUP($B56,クラブカップミドル!$B$4:$G$400,5,FALSE)*VLOOKUP(AC56,大会ごとのスコア!$D$44:$E$55,2,FALSE),"")</f>
        <v/>
      </c>
      <c r="AF56" s="9" t="str">
        <f>IFERROR(VLOOKUP($B56,クラブカップミドル!$B$4:$G$400,6,FALSE),"")</f>
        <v/>
      </c>
      <c r="AG56" s="10" t="str">
        <f>IFERROR(VLOOKUP($B56,クラブカップミドル!$B$4:$G$400,2,FALSE),"")</f>
        <v/>
      </c>
      <c r="AH56" s="10" t="str">
        <f>IFERROR(VLOOKUP($B56,全日本ミドル!$B$4:$G$400,5,FALSE)*VLOOKUP(AF56,大会ごとのスコア!$D$62:$E$69,2,FALSE),"")</f>
        <v/>
      </c>
      <c r="AI56" s="9" t="str">
        <f>IFERROR(VLOOKUP($B56,クラブカップミドル!$B$4:$G$400,6,FALSE),"")</f>
        <v/>
      </c>
      <c r="AJ56" s="10" t="str">
        <f>IFERROR(VLOOKUP($B56,クラブカップミドル!$B$4:$G$400,2,FALSE),"")</f>
        <v/>
      </c>
      <c r="AK56" s="10" t="str">
        <f>IFERROR(VLOOKUP($B56,全日本ミドル!$B$4:$G$400,5,FALSE)*VLOOKUP(AI56,大会ごとのスコア!$D$62:$E$69,2,FALSE),"")</f>
        <v/>
      </c>
      <c r="AL56" s="9" t="str">
        <f>IFERROR(VLOOKUP($B56,クラブカップミドル!$B$4:$G$400,6,FALSE),"")</f>
        <v/>
      </c>
      <c r="AM56" s="10" t="str">
        <f>IFERROR(VLOOKUP($B56,クラブカップミドル!$B$4:$G$400,2,FALSE),"")</f>
        <v/>
      </c>
      <c r="AN56" s="10" t="str">
        <f>IFERROR(VLOOKUP($B56,全日本ミドル!$B$4:$G$400,5,FALSE)*VLOOKUP(AL56,大会ごとのスコア!$D$62:$E$69,2,FALSE),"")</f>
        <v/>
      </c>
      <c r="AO56" s="9" t="str">
        <f>IFERROR(VLOOKUP($B56,クラブカップミドル!$B$4:$G$400,6,FALSE),"")</f>
        <v/>
      </c>
      <c r="AP56" s="10" t="str">
        <f>IFERROR(VLOOKUP($B56,クラブカップミドル!$B$4:$G$400,2,FALSE),"")</f>
        <v/>
      </c>
      <c r="AQ56" s="10" t="str">
        <f>IFERROR(VLOOKUP($B56,全日本ミドル!$B$4:$G$400,5,FALSE)*VLOOKUP(AO56,大会ごとのスコア!$D$62:$E$69,2,FALSE),"")</f>
        <v/>
      </c>
      <c r="AR56" s="9" t="str">
        <f>IFERROR(VLOOKUP($B56,東海ミドルセレ!$B$4:$G$400,6,FALSE),"")</f>
        <v/>
      </c>
      <c r="AS56" s="10" t="str">
        <f>IFERROR(VLOOKUP($B56,東海ミドルセレ!$B$4:$G$400,2,FALSE),"")</f>
        <v/>
      </c>
      <c r="AT56" s="10" t="str">
        <f>IFERROR(VLOOKUP($B56,東海ミドルセレ!$B$4:$G$400,5,FALSE)*VLOOKUP(AR56,大会ごとのスコア!$D$44:$E$60,2,FALSE),"")</f>
        <v/>
      </c>
      <c r="AY56" t="str">
        <f>IFERROR(INDEX($B56:$AW56,1,-2+MATCH(AW56,#REF!,0)),"")</f>
        <v/>
      </c>
    </row>
    <row r="57" spans="2:51" x14ac:dyDescent="0.15">
      <c r="T57" s="9" t="str">
        <f>IFERROR(VLOOKUP($B57,名椙大会2日目!$B$5:$G$338,6,FALSE),"")</f>
        <v/>
      </c>
      <c r="U57" s="10" t="str">
        <f>IFERROR(VLOOKUP($B57,名椙大会2日目!$B$5:$G$338,2,FALSE),"")</f>
        <v/>
      </c>
      <c r="V57" s="10" t="str">
        <f>IFERROR(VLOOKUP($B57,名椙大会2日目!$B$5:$G$338,5,FALSE)*VLOOKUP(T57,大会ごとのスコア!$D$28:$E$31,2,FALSE),"")</f>
        <v/>
      </c>
      <c r="AC57" s="9" t="str">
        <f>IFERROR(VLOOKUP($B57,クラブカップミドル!$B$4:$G$400,6,FALSE),"")</f>
        <v/>
      </c>
      <c r="AD57" s="10" t="str">
        <f>IFERROR(VLOOKUP($B57,クラブカップミドル!$B$4:$G$400,2,FALSE),"")</f>
        <v/>
      </c>
      <c r="AE57" s="10" t="str">
        <f>IFERROR(VLOOKUP($B57,クラブカップミドル!$B$4:$G$400,5,FALSE)*VLOOKUP(AC57,大会ごとのスコア!$D$44:$E$55,2,FALSE),"")</f>
        <v/>
      </c>
      <c r="AF57" s="9" t="str">
        <f>IFERROR(VLOOKUP($B57,クラブカップミドル!$B$4:$G$400,6,FALSE),"")</f>
        <v/>
      </c>
      <c r="AG57" s="10" t="str">
        <f>IFERROR(VLOOKUP($B57,クラブカップミドル!$B$4:$G$400,2,FALSE),"")</f>
        <v/>
      </c>
      <c r="AH57" s="10" t="str">
        <f>IFERROR(VLOOKUP($B57,全日本ミドル!$B$4:$G$400,5,FALSE)*VLOOKUP(AF57,大会ごとのスコア!$D$62:$E$69,2,FALSE),"")</f>
        <v/>
      </c>
      <c r="AI57" s="9" t="str">
        <f>IFERROR(VLOOKUP($B57,クラブカップミドル!$B$4:$G$400,6,FALSE),"")</f>
        <v/>
      </c>
      <c r="AJ57" s="10" t="str">
        <f>IFERROR(VLOOKUP($B57,クラブカップミドル!$B$4:$G$400,2,FALSE),"")</f>
        <v/>
      </c>
      <c r="AK57" s="10" t="str">
        <f>IFERROR(VLOOKUP($B57,全日本ミドル!$B$4:$G$400,5,FALSE)*VLOOKUP(AI57,大会ごとのスコア!$D$62:$E$69,2,FALSE),"")</f>
        <v/>
      </c>
      <c r="AL57" s="9" t="str">
        <f>IFERROR(VLOOKUP($B57,クラブカップミドル!$B$4:$G$400,6,FALSE),"")</f>
        <v/>
      </c>
      <c r="AM57" s="10" t="str">
        <f>IFERROR(VLOOKUP($B57,クラブカップミドル!$B$4:$G$400,2,FALSE),"")</f>
        <v/>
      </c>
      <c r="AN57" s="10" t="str">
        <f>IFERROR(VLOOKUP($B57,全日本ミドル!$B$4:$G$400,5,FALSE)*VLOOKUP(AL57,大会ごとのスコア!$D$62:$E$69,2,FALSE),"")</f>
        <v/>
      </c>
      <c r="AO57" s="9" t="str">
        <f>IFERROR(VLOOKUP($B57,クラブカップミドル!$B$4:$G$400,6,FALSE),"")</f>
        <v/>
      </c>
      <c r="AP57" s="10" t="str">
        <f>IFERROR(VLOOKUP($B57,クラブカップミドル!$B$4:$G$400,2,FALSE),"")</f>
        <v/>
      </c>
      <c r="AQ57" s="10" t="str">
        <f>IFERROR(VLOOKUP($B57,全日本ミドル!$B$4:$G$400,5,FALSE)*VLOOKUP(AO57,大会ごとのスコア!$D$62:$E$69,2,FALSE),"")</f>
        <v/>
      </c>
      <c r="AR57" s="9" t="str">
        <f>IFERROR(VLOOKUP($B57,東海ミドルセレ!$B$4:$G$400,6,FALSE),"")</f>
        <v/>
      </c>
      <c r="AS57" s="10" t="str">
        <f>IFERROR(VLOOKUP($B57,東海ミドルセレ!$B$4:$G$400,2,FALSE),"")</f>
        <v/>
      </c>
      <c r="AT57" s="10" t="str">
        <f>IFERROR(VLOOKUP($B57,東海ミドルセレ!$B$4:$G$400,5,FALSE)*VLOOKUP(AR57,大会ごとのスコア!$D$44:$E$60,2,FALSE),"")</f>
        <v/>
      </c>
      <c r="AY57" t="str">
        <f>IFERROR(INDEX($B57:$AW57,1,-2+MATCH(AW57,#REF!,0)),"")</f>
        <v/>
      </c>
    </row>
    <row r="58" spans="2:51" x14ac:dyDescent="0.15">
      <c r="T58" s="9" t="str">
        <f>IFERROR(VLOOKUP($B58,名椙大会2日目!$B$5:$G$338,6,FALSE),"")</f>
        <v/>
      </c>
      <c r="U58" s="10" t="str">
        <f>IFERROR(VLOOKUP($B58,名椙大会2日目!$B$5:$G$338,2,FALSE),"")</f>
        <v/>
      </c>
      <c r="V58" s="10" t="str">
        <f>IFERROR(VLOOKUP($B58,名椙大会2日目!$B$5:$G$338,5,FALSE)*VLOOKUP(T58,大会ごとのスコア!$D$28:$E$31,2,FALSE),"")</f>
        <v/>
      </c>
      <c r="AC58" s="9" t="str">
        <f>IFERROR(VLOOKUP($B58,クラブカップミドル!$B$4:$G$400,6,FALSE),"")</f>
        <v/>
      </c>
      <c r="AD58" s="10" t="str">
        <f>IFERROR(VLOOKUP($B58,クラブカップミドル!$B$4:$G$400,2,FALSE),"")</f>
        <v/>
      </c>
      <c r="AE58" s="10" t="str">
        <f>IFERROR(VLOOKUP($B58,クラブカップミドル!$B$4:$G$400,5,FALSE)*VLOOKUP(AC58,大会ごとのスコア!$D$44:$E$55,2,FALSE),"")</f>
        <v/>
      </c>
      <c r="AF58" s="9" t="str">
        <f>IFERROR(VLOOKUP($B58,クラブカップミドル!$B$4:$G$400,6,FALSE),"")</f>
        <v/>
      </c>
      <c r="AG58" s="10" t="str">
        <f>IFERROR(VLOOKUP($B58,クラブカップミドル!$B$4:$G$400,2,FALSE),"")</f>
        <v/>
      </c>
      <c r="AH58" s="10" t="str">
        <f>IFERROR(VLOOKUP($B58,全日本ミドル!$B$4:$G$400,5,FALSE)*VLOOKUP(AF58,大会ごとのスコア!$D$62:$E$69,2,FALSE),"")</f>
        <v/>
      </c>
      <c r="AI58" s="9" t="str">
        <f>IFERROR(VLOOKUP($B58,クラブカップミドル!$B$4:$G$400,6,FALSE),"")</f>
        <v/>
      </c>
      <c r="AJ58" s="10" t="str">
        <f>IFERROR(VLOOKUP($B58,クラブカップミドル!$B$4:$G$400,2,FALSE),"")</f>
        <v/>
      </c>
      <c r="AK58" s="10" t="str">
        <f>IFERROR(VLOOKUP($B58,全日本ミドル!$B$4:$G$400,5,FALSE)*VLOOKUP(AI58,大会ごとのスコア!$D$62:$E$69,2,FALSE),"")</f>
        <v/>
      </c>
      <c r="AL58" s="9" t="str">
        <f>IFERROR(VLOOKUP($B58,クラブカップミドル!$B$4:$G$400,6,FALSE),"")</f>
        <v/>
      </c>
      <c r="AM58" s="10" t="str">
        <f>IFERROR(VLOOKUP($B58,クラブカップミドル!$B$4:$G$400,2,FALSE),"")</f>
        <v/>
      </c>
      <c r="AN58" s="10" t="str">
        <f>IFERROR(VLOOKUP($B58,全日本ミドル!$B$4:$G$400,5,FALSE)*VLOOKUP(AL58,大会ごとのスコア!$D$62:$E$69,2,FALSE),"")</f>
        <v/>
      </c>
      <c r="AO58" s="9" t="str">
        <f>IFERROR(VLOOKUP($B58,クラブカップミドル!$B$4:$G$400,6,FALSE),"")</f>
        <v/>
      </c>
      <c r="AP58" s="10" t="str">
        <f>IFERROR(VLOOKUP($B58,クラブカップミドル!$B$4:$G$400,2,FALSE),"")</f>
        <v/>
      </c>
      <c r="AQ58" s="10" t="str">
        <f>IFERROR(VLOOKUP($B58,全日本ミドル!$B$4:$G$400,5,FALSE)*VLOOKUP(AO58,大会ごとのスコア!$D$62:$E$69,2,FALSE),"")</f>
        <v/>
      </c>
      <c r="AR58" s="9" t="str">
        <f>IFERROR(VLOOKUP($B58,東海ミドルセレ!$B$4:$G$400,6,FALSE),"")</f>
        <v/>
      </c>
      <c r="AS58" s="10" t="str">
        <f>IFERROR(VLOOKUP($B58,東海ミドルセレ!$B$4:$G$400,2,FALSE),"")</f>
        <v/>
      </c>
      <c r="AT58" s="10" t="str">
        <f>IFERROR(VLOOKUP($B58,東海ミドルセレ!$B$4:$G$400,5,FALSE)*VLOOKUP(AR58,大会ごとのスコア!$D$44:$E$60,2,FALSE),"")</f>
        <v/>
      </c>
      <c r="AY58" t="str">
        <f>IFERROR(INDEX($B58:$AW58,1,-2+MATCH(AW58,#REF!,0)),"")</f>
        <v/>
      </c>
    </row>
    <row r="59" spans="2:51" x14ac:dyDescent="0.15">
      <c r="T59" s="9" t="str">
        <f>IFERROR(VLOOKUP($B59,名椙大会2日目!$B$5:$G$338,6,FALSE),"")</f>
        <v/>
      </c>
      <c r="U59" s="10" t="str">
        <f>IFERROR(VLOOKUP($B59,名椙大会2日目!$B$5:$G$338,2,FALSE),"")</f>
        <v/>
      </c>
      <c r="V59" s="10" t="str">
        <f>IFERROR(VLOOKUP($B59,名椙大会2日目!$B$5:$G$338,5,FALSE)*VLOOKUP(T59,大会ごとのスコア!$D$28:$E$31,2,FALSE),"")</f>
        <v/>
      </c>
      <c r="AC59" s="9" t="str">
        <f>IFERROR(VLOOKUP($B59,クラブカップミドル!$B$4:$G$400,6,FALSE),"")</f>
        <v/>
      </c>
      <c r="AD59" s="10" t="str">
        <f>IFERROR(VLOOKUP($B59,クラブカップミドル!$B$4:$G$400,2,FALSE),"")</f>
        <v/>
      </c>
      <c r="AE59" s="10" t="str">
        <f>IFERROR(VLOOKUP($B59,クラブカップミドル!$B$4:$G$400,5,FALSE)*VLOOKUP(AC59,大会ごとのスコア!$D$44:$E$55,2,FALSE),"")</f>
        <v/>
      </c>
      <c r="AF59" s="9" t="str">
        <f>IFERROR(VLOOKUP($B59,クラブカップミドル!$B$4:$G$400,6,FALSE),"")</f>
        <v/>
      </c>
      <c r="AG59" s="10" t="str">
        <f>IFERROR(VLOOKUP($B59,クラブカップミドル!$B$4:$G$400,2,FALSE),"")</f>
        <v/>
      </c>
      <c r="AH59" s="10" t="str">
        <f>IFERROR(VLOOKUP($B59,全日本ミドル!$B$4:$G$400,5,FALSE)*VLOOKUP(AF59,大会ごとのスコア!$D$62:$E$69,2,FALSE),"")</f>
        <v/>
      </c>
      <c r="AI59" s="9" t="str">
        <f>IFERROR(VLOOKUP($B59,クラブカップミドル!$B$4:$G$400,6,FALSE),"")</f>
        <v/>
      </c>
      <c r="AJ59" s="10" t="str">
        <f>IFERROR(VLOOKUP($B59,クラブカップミドル!$B$4:$G$400,2,FALSE),"")</f>
        <v/>
      </c>
      <c r="AK59" s="10" t="str">
        <f>IFERROR(VLOOKUP($B59,全日本ミドル!$B$4:$G$400,5,FALSE)*VLOOKUP(AI59,大会ごとのスコア!$D$62:$E$69,2,FALSE),"")</f>
        <v/>
      </c>
      <c r="AL59" s="9" t="str">
        <f>IFERROR(VLOOKUP($B59,クラブカップミドル!$B$4:$G$400,6,FALSE),"")</f>
        <v/>
      </c>
      <c r="AM59" s="10" t="str">
        <f>IFERROR(VLOOKUP($B59,クラブカップミドル!$B$4:$G$400,2,FALSE),"")</f>
        <v/>
      </c>
      <c r="AN59" s="10" t="str">
        <f>IFERROR(VLOOKUP($B59,全日本ミドル!$B$4:$G$400,5,FALSE)*VLOOKUP(AL59,大会ごとのスコア!$D$62:$E$69,2,FALSE),"")</f>
        <v/>
      </c>
      <c r="AO59" s="9" t="str">
        <f>IFERROR(VLOOKUP($B59,クラブカップミドル!$B$4:$G$400,6,FALSE),"")</f>
        <v/>
      </c>
      <c r="AP59" s="10" t="str">
        <f>IFERROR(VLOOKUP($B59,クラブカップミドル!$B$4:$G$400,2,FALSE),"")</f>
        <v/>
      </c>
      <c r="AQ59" s="10" t="str">
        <f>IFERROR(VLOOKUP($B59,全日本ミドル!$B$4:$G$400,5,FALSE)*VLOOKUP(AO59,大会ごとのスコア!$D$62:$E$69,2,FALSE),"")</f>
        <v/>
      </c>
      <c r="AR59" s="9" t="str">
        <f>IFERROR(VLOOKUP($B59,東海ミドルセレ!$B$4:$G$400,6,FALSE),"")</f>
        <v/>
      </c>
      <c r="AS59" s="10" t="str">
        <f>IFERROR(VLOOKUP($B59,東海ミドルセレ!$B$4:$G$400,2,FALSE),"")</f>
        <v/>
      </c>
      <c r="AT59" s="10" t="str">
        <f>IFERROR(VLOOKUP($B59,東海ミドルセレ!$B$4:$G$400,5,FALSE)*VLOOKUP(AR59,大会ごとのスコア!$D$44:$E$60,2,FALSE),"")</f>
        <v/>
      </c>
      <c r="AY59" t="str">
        <f>IFERROR(INDEX($B59:$AW59,1,-2+MATCH(AW59,#REF!,0)),"")</f>
        <v/>
      </c>
    </row>
    <row r="60" spans="2:51" x14ac:dyDescent="0.15">
      <c r="T60" s="9" t="str">
        <f>IFERROR(VLOOKUP($B60,名椙大会2日目!$B$5:$G$338,6,FALSE),"")</f>
        <v/>
      </c>
      <c r="U60" s="10" t="str">
        <f>IFERROR(VLOOKUP($B60,名椙大会2日目!$B$5:$G$338,2,FALSE),"")</f>
        <v/>
      </c>
      <c r="V60" s="10" t="str">
        <f>IFERROR(VLOOKUP($B60,名椙大会2日目!$B$5:$G$338,5,FALSE)*VLOOKUP(T60,大会ごとのスコア!$D$28:$E$31,2,FALSE),"")</f>
        <v/>
      </c>
      <c r="AC60" s="9" t="str">
        <f>IFERROR(VLOOKUP($B60,クラブカップミドル!$B$4:$G$400,6,FALSE),"")</f>
        <v/>
      </c>
      <c r="AD60" s="10" t="str">
        <f>IFERROR(VLOOKUP($B60,クラブカップミドル!$B$4:$G$400,2,FALSE),"")</f>
        <v/>
      </c>
      <c r="AE60" s="10" t="str">
        <f>IFERROR(VLOOKUP($B60,クラブカップミドル!$B$4:$G$400,5,FALSE)*VLOOKUP(AC60,大会ごとのスコア!$D$44:$E$55,2,FALSE),"")</f>
        <v/>
      </c>
      <c r="AF60" s="9" t="str">
        <f>IFERROR(VLOOKUP($B60,クラブカップミドル!$B$4:$G$400,6,FALSE),"")</f>
        <v/>
      </c>
      <c r="AG60" s="10" t="str">
        <f>IFERROR(VLOOKUP($B60,クラブカップミドル!$B$4:$G$400,2,FALSE),"")</f>
        <v/>
      </c>
      <c r="AH60" s="10" t="str">
        <f>IFERROR(VLOOKUP($B60,全日本ミドル!$B$4:$G$400,5,FALSE)*VLOOKUP(AF60,大会ごとのスコア!$D$62:$E$69,2,FALSE),"")</f>
        <v/>
      </c>
      <c r="AI60" s="9" t="str">
        <f>IFERROR(VLOOKUP($B60,クラブカップミドル!$B$4:$G$400,6,FALSE),"")</f>
        <v/>
      </c>
      <c r="AJ60" s="10" t="str">
        <f>IFERROR(VLOOKUP($B60,クラブカップミドル!$B$4:$G$400,2,FALSE),"")</f>
        <v/>
      </c>
      <c r="AK60" s="10" t="str">
        <f>IFERROR(VLOOKUP($B60,全日本ミドル!$B$4:$G$400,5,FALSE)*VLOOKUP(AI60,大会ごとのスコア!$D$62:$E$69,2,FALSE),"")</f>
        <v/>
      </c>
      <c r="AL60" s="9" t="str">
        <f>IFERROR(VLOOKUP($B60,クラブカップミドル!$B$4:$G$400,6,FALSE),"")</f>
        <v/>
      </c>
      <c r="AM60" s="10" t="str">
        <f>IFERROR(VLOOKUP($B60,クラブカップミドル!$B$4:$G$400,2,FALSE),"")</f>
        <v/>
      </c>
      <c r="AN60" s="10" t="str">
        <f>IFERROR(VLOOKUP($B60,全日本ミドル!$B$4:$G$400,5,FALSE)*VLOOKUP(AL60,大会ごとのスコア!$D$62:$E$69,2,FALSE),"")</f>
        <v/>
      </c>
      <c r="AO60" s="9" t="str">
        <f>IFERROR(VLOOKUP($B60,クラブカップミドル!$B$4:$G$400,6,FALSE),"")</f>
        <v/>
      </c>
      <c r="AP60" s="10" t="str">
        <f>IFERROR(VLOOKUP($B60,クラブカップミドル!$B$4:$G$400,2,FALSE),"")</f>
        <v/>
      </c>
      <c r="AQ60" s="10" t="str">
        <f>IFERROR(VLOOKUP($B60,全日本ミドル!$B$4:$G$400,5,FALSE)*VLOOKUP(AO60,大会ごとのスコア!$D$62:$E$69,2,FALSE),"")</f>
        <v/>
      </c>
      <c r="AR60" s="9" t="str">
        <f>IFERROR(VLOOKUP($B60,東海ミドルセレ!$B$4:$G$400,6,FALSE),"")</f>
        <v/>
      </c>
      <c r="AS60" s="10" t="str">
        <f>IFERROR(VLOOKUP($B60,東海ミドルセレ!$B$4:$G$400,2,FALSE),"")</f>
        <v/>
      </c>
      <c r="AT60" s="10" t="str">
        <f>IFERROR(VLOOKUP($B60,東海ミドルセレ!$B$4:$G$400,5,FALSE)*VLOOKUP(AR60,大会ごとのスコア!$D$44:$E$60,2,FALSE),"")</f>
        <v/>
      </c>
      <c r="AY60" t="str">
        <f>IFERROR(INDEX($B60:$AW60,1,-2+MATCH(AW60,#REF!,0)),"")</f>
        <v/>
      </c>
    </row>
    <row r="61" spans="2:51" x14ac:dyDescent="0.15">
      <c r="T61" s="9" t="str">
        <f>IFERROR(VLOOKUP($B61,名椙大会2日目!$B$5:$G$338,6,FALSE),"")</f>
        <v/>
      </c>
      <c r="U61" s="10" t="str">
        <f>IFERROR(VLOOKUP($B61,名椙大会2日目!$B$5:$G$338,2,FALSE),"")</f>
        <v/>
      </c>
      <c r="V61" s="10" t="str">
        <f>IFERROR(VLOOKUP($B61,名椙大会2日目!$B$5:$G$338,5,FALSE)*VLOOKUP(T61,大会ごとのスコア!$D$28:$E$31,2,FALSE),"")</f>
        <v/>
      </c>
      <c r="AC61" s="9" t="str">
        <f>IFERROR(VLOOKUP($B61,インカレロング2018!$B$5:$G$400,6,FALSE),"")</f>
        <v/>
      </c>
      <c r="AD61" s="10" t="str">
        <f>IFERROR(VLOOKUP($B61,インカレロング2018!$B$5:$G$400,2,FALSE),"")</f>
        <v/>
      </c>
      <c r="AE61" s="10" t="str">
        <f>IFERROR(VLOOKUP($B61,インカレロング2018!$B$5:$G$400,5,FALSE)*VLOOKUP(AC61,大会ごとのスコア!$D$38:$E$42,2,FALSE),"")</f>
        <v/>
      </c>
      <c r="AF61" s="9" t="str">
        <f>IFERROR(VLOOKUP($B61,インカレロング2018!$B$5:$G$400,6,FALSE),"")</f>
        <v/>
      </c>
      <c r="AG61" s="10" t="str">
        <f>IFERROR(VLOOKUP($B61,インカレロング2018!$B$5:$G$400,2,FALSE),"")</f>
        <v/>
      </c>
      <c r="AH61" s="10" t="str">
        <f>IFERROR(VLOOKUP($B61,全日本ミドル!$B$4:$G$400,5,FALSE)*VLOOKUP(AF61,大会ごとのスコア!$D$62:$E$69,2,FALSE),"")</f>
        <v/>
      </c>
      <c r="AI61" s="9" t="str">
        <f>IFERROR(VLOOKUP($B61,インカレロング2018!$B$5:$G$400,6,FALSE),"")</f>
        <v/>
      </c>
      <c r="AJ61" s="10" t="str">
        <f>IFERROR(VLOOKUP($B61,インカレロング2018!$B$5:$G$400,2,FALSE),"")</f>
        <v/>
      </c>
      <c r="AK61" s="10" t="str">
        <f>IFERROR(VLOOKUP($B61,全日本ミドル!$B$4:$G$400,5,FALSE)*VLOOKUP(AI61,大会ごとのスコア!$D$62:$E$69,2,FALSE),"")</f>
        <v/>
      </c>
      <c r="AL61" s="9" t="str">
        <f>IFERROR(VLOOKUP($B61,インカレロング2018!$B$5:$G$400,6,FALSE),"")</f>
        <v/>
      </c>
      <c r="AM61" s="10" t="str">
        <f>IFERROR(VLOOKUP($B61,インカレロング2018!$B$5:$G$400,2,FALSE),"")</f>
        <v/>
      </c>
      <c r="AN61" s="10" t="str">
        <f>IFERROR(VLOOKUP($B61,全日本ミドル!$B$4:$G$400,5,FALSE)*VLOOKUP(AL61,大会ごとのスコア!$D$62:$E$69,2,FALSE),"")</f>
        <v/>
      </c>
      <c r="AO61" s="9" t="str">
        <f>IFERROR(VLOOKUP($B61,インカレロング2018!$B$5:$G$400,6,FALSE),"")</f>
        <v/>
      </c>
      <c r="AP61" s="10" t="str">
        <f>IFERROR(VLOOKUP($B61,インカレロング2018!$B$5:$G$400,2,FALSE),"")</f>
        <v/>
      </c>
      <c r="AQ61" s="10" t="str">
        <f>IFERROR(VLOOKUP($B61,全日本ミドル!$B$4:$G$400,5,FALSE)*VLOOKUP(AO61,大会ごとのスコア!$D$62:$E$69,2,FALSE),"")</f>
        <v/>
      </c>
      <c r="AR61" s="9" t="str">
        <f>IFERROR(VLOOKUP($B61,京大京女大会!$B$4:$G$400,6,FALSE),"")</f>
        <v/>
      </c>
      <c r="AS61" s="10" t="str">
        <f>IFERROR(VLOOKUP($B61,京大京女大会!$B$4:$G$400,2,FALSE),"")</f>
        <v/>
      </c>
      <c r="AT61" s="10" t="str">
        <f>IFERROR(VLOOKUP($B61,京大京女大会!$B$4:$G$400,5,FALSE)*VLOOKUP(AR61,大会ごとのスコア!$D$44:$E$55,2,FALSE),"")</f>
        <v/>
      </c>
      <c r="AY61" t="str">
        <f>IFERROR(INDEX($B61:$AW61,1,-2+MATCH(AW61,#REF!,0)),"")</f>
        <v/>
      </c>
    </row>
    <row r="62" spans="2:51" x14ac:dyDescent="0.15">
      <c r="T62" s="9" t="str">
        <f>IFERROR(VLOOKUP($B62,名椙大会2日目!$B$5:$G$338,6,FALSE),"")</f>
        <v/>
      </c>
      <c r="U62" s="10" t="str">
        <f>IFERROR(VLOOKUP($B62,名椙大会2日目!$B$5:$G$338,2,FALSE),"")</f>
        <v/>
      </c>
      <c r="V62" s="10" t="str">
        <f>IFERROR(VLOOKUP($B62,名椙大会2日目!$B$5:$G$338,5,FALSE)*VLOOKUP(T62,大会ごとのスコア!$D$28:$E$31,2,FALSE),"")</f>
        <v/>
      </c>
      <c r="AC62" s="9" t="str">
        <f>IFERROR(VLOOKUP($B62,インカレロング2018!$B$5:$G$400,6,FALSE),"")</f>
        <v/>
      </c>
      <c r="AD62" s="10" t="str">
        <f>IFERROR(VLOOKUP($B62,インカレロング2018!$B$5:$G$400,2,FALSE),"")</f>
        <v/>
      </c>
      <c r="AE62" s="10" t="str">
        <f>IFERROR(VLOOKUP($B62,インカレロング2018!$B$5:$G$400,5,FALSE)*VLOOKUP(AC62,大会ごとのスコア!$D$38:$E$42,2,FALSE),"")</f>
        <v/>
      </c>
      <c r="AF62" s="9" t="str">
        <f>IFERROR(VLOOKUP($B62,インカレロング2018!$B$5:$G$400,6,FALSE),"")</f>
        <v/>
      </c>
      <c r="AG62" s="10" t="str">
        <f>IFERROR(VLOOKUP($B62,インカレロング2018!$B$5:$G$400,2,FALSE),"")</f>
        <v/>
      </c>
      <c r="AH62" s="10" t="str">
        <f>IFERROR(VLOOKUP($B62,全日本ミドル!$B$4:$G$400,5,FALSE)*VLOOKUP(AF62,大会ごとのスコア!$D$62:$E$69,2,FALSE),"")</f>
        <v/>
      </c>
      <c r="AI62" s="9" t="str">
        <f>IFERROR(VLOOKUP($B62,インカレロング2018!$B$5:$G$400,6,FALSE),"")</f>
        <v/>
      </c>
      <c r="AJ62" s="10" t="str">
        <f>IFERROR(VLOOKUP($B62,インカレロング2018!$B$5:$G$400,2,FALSE),"")</f>
        <v/>
      </c>
      <c r="AK62" s="10" t="str">
        <f>IFERROR(VLOOKUP($B62,全日本ミドル!$B$4:$G$400,5,FALSE)*VLOOKUP(AI62,大会ごとのスコア!$D$62:$E$69,2,FALSE),"")</f>
        <v/>
      </c>
      <c r="AL62" s="9" t="str">
        <f>IFERROR(VLOOKUP($B62,インカレロング2018!$B$5:$G$400,6,FALSE),"")</f>
        <v/>
      </c>
      <c r="AM62" s="10" t="str">
        <f>IFERROR(VLOOKUP($B62,インカレロング2018!$B$5:$G$400,2,FALSE),"")</f>
        <v/>
      </c>
      <c r="AN62" s="10" t="str">
        <f>IFERROR(VLOOKUP($B62,全日本ミドル!$B$4:$G$400,5,FALSE)*VLOOKUP(AL62,大会ごとのスコア!$D$62:$E$69,2,FALSE),"")</f>
        <v/>
      </c>
      <c r="AO62" s="9" t="str">
        <f>IFERROR(VLOOKUP($B62,インカレロング2018!$B$5:$G$400,6,FALSE),"")</f>
        <v/>
      </c>
      <c r="AP62" s="10" t="str">
        <f>IFERROR(VLOOKUP($B62,インカレロング2018!$B$5:$G$400,2,FALSE),"")</f>
        <v/>
      </c>
      <c r="AQ62" s="10" t="str">
        <f>IFERROR(VLOOKUP($B62,全日本ミドル!$B$4:$G$400,5,FALSE)*VLOOKUP(AO62,大会ごとのスコア!$D$62:$E$69,2,FALSE),"")</f>
        <v/>
      </c>
      <c r="AR62" s="9" t="str">
        <f>IFERROR(VLOOKUP($B62,インカレロング2018!$B$5:$G$400,6,FALSE),"")</f>
        <v/>
      </c>
      <c r="AS62" s="10" t="str">
        <f>IFERROR(VLOOKUP($B62,インカレロング2018!$B$5:$G$400,2,FALSE),"")</f>
        <v/>
      </c>
      <c r="AT62" s="10" t="str">
        <f>IFERROR(VLOOKUP($B62,全日本ミドル!$B$4:$G$400,5,FALSE)*VLOOKUP(AR62,大会ごとのスコア!$D$62:$E$69,2,FALSE),"")</f>
        <v/>
      </c>
      <c r="AY62" t="str">
        <f>IFERROR(INDEX($B62:$AW62,1,-2+MATCH(AW62,#REF!,0)),"")</f>
        <v/>
      </c>
    </row>
    <row r="63" spans="2:51" x14ac:dyDescent="0.15">
      <c r="T63" s="9" t="str">
        <f>IFERROR(VLOOKUP($B63,名椙大会2日目!$B$5:$G$338,6,FALSE),"")</f>
        <v/>
      </c>
      <c r="U63" s="10" t="str">
        <f>IFERROR(VLOOKUP($B63,名椙大会2日目!$B$5:$G$338,2,FALSE),"")</f>
        <v/>
      </c>
      <c r="V63" s="10" t="str">
        <f>IFERROR(VLOOKUP($B63,名椙大会2日目!$B$5:$G$338,5,FALSE)*VLOOKUP(T63,大会ごとのスコア!$D$28:$E$31,2,FALSE),"")</f>
        <v/>
      </c>
      <c r="AC63" s="9" t="str">
        <f>IFERROR(VLOOKUP($B63,インカレロング2018!$B$5:$G$400,6,FALSE),"")</f>
        <v/>
      </c>
      <c r="AD63" s="10" t="str">
        <f>IFERROR(VLOOKUP($B63,インカレロング2018!$B$5:$G$400,2,FALSE),"")</f>
        <v/>
      </c>
      <c r="AE63" s="10" t="str">
        <f>IFERROR(VLOOKUP($B63,インカレロング2018!$B$5:$G$400,5,FALSE)*VLOOKUP(AC63,大会ごとのスコア!$D$38:$E$42,2,FALSE),"")</f>
        <v/>
      </c>
      <c r="AF63" s="9" t="str">
        <f>IFERROR(VLOOKUP($B63,インカレロング2018!$B$5:$G$400,6,FALSE),"")</f>
        <v/>
      </c>
      <c r="AG63" s="10" t="str">
        <f>IFERROR(VLOOKUP($B63,インカレロング2018!$B$5:$G$400,2,FALSE),"")</f>
        <v/>
      </c>
      <c r="AH63" s="10" t="str">
        <f>IFERROR(VLOOKUP($B63,全日本ミドル!$B$4:$G$400,5,FALSE)*VLOOKUP(AF63,大会ごとのスコア!$D$62:$E$69,2,FALSE),"")</f>
        <v/>
      </c>
      <c r="AI63" s="9" t="str">
        <f>IFERROR(VLOOKUP($B63,インカレロング2018!$B$5:$G$400,6,FALSE),"")</f>
        <v/>
      </c>
      <c r="AJ63" s="10" t="str">
        <f>IFERROR(VLOOKUP($B63,インカレロング2018!$B$5:$G$400,2,FALSE),"")</f>
        <v/>
      </c>
      <c r="AK63" s="10" t="str">
        <f>IFERROR(VLOOKUP($B63,全日本ミドル!$B$4:$G$400,5,FALSE)*VLOOKUP(AI63,大会ごとのスコア!$D$62:$E$69,2,FALSE),"")</f>
        <v/>
      </c>
      <c r="AL63" s="9" t="str">
        <f>IFERROR(VLOOKUP($B63,インカレロング2018!$B$5:$G$400,6,FALSE),"")</f>
        <v/>
      </c>
      <c r="AM63" s="10" t="str">
        <f>IFERROR(VLOOKUP($B63,インカレロング2018!$B$5:$G$400,2,FALSE),"")</f>
        <v/>
      </c>
      <c r="AN63" s="10" t="str">
        <f>IFERROR(VLOOKUP($B63,全日本ミドル!$B$4:$G$400,5,FALSE)*VLOOKUP(AL63,大会ごとのスコア!$D$62:$E$69,2,FALSE),"")</f>
        <v/>
      </c>
      <c r="AO63" s="9" t="str">
        <f>IFERROR(VLOOKUP($B63,インカレロング2018!$B$5:$G$400,6,FALSE),"")</f>
        <v/>
      </c>
      <c r="AP63" s="10" t="str">
        <f>IFERROR(VLOOKUP($B63,インカレロング2018!$B$5:$G$400,2,FALSE),"")</f>
        <v/>
      </c>
      <c r="AQ63" s="10" t="str">
        <f>IFERROR(VLOOKUP($B63,全日本ミドル!$B$4:$G$400,5,FALSE)*VLOOKUP(AO63,大会ごとのスコア!$D$62:$E$69,2,FALSE),"")</f>
        <v/>
      </c>
      <c r="AR63" s="9" t="str">
        <f>IFERROR(VLOOKUP($B63,インカレロング2018!$B$5:$G$400,6,FALSE),"")</f>
        <v/>
      </c>
      <c r="AS63" s="10" t="str">
        <f>IFERROR(VLOOKUP($B63,インカレロング2018!$B$5:$G$400,2,FALSE),"")</f>
        <v/>
      </c>
      <c r="AT63" s="10" t="str">
        <f>IFERROR(VLOOKUP($B63,全日本ミドル!$B$4:$G$400,5,FALSE)*VLOOKUP(AR63,大会ごとのスコア!$D$62:$E$69,2,FALSE),"")</f>
        <v/>
      </c>
      <c r="AY63" t="str">
        <f>IFERROR(INDEX($B63:$AW63,1,-2+MATCH(AW63,#REF!,0)),"")</f>
        <v/>
      </c>
    </row>
    <row r="64" spans="2:51" x14ac:dyDescent="0.15">
      <c r="T64" s="9" t="str">
        <f>IFERROR(VLOOKUP($B64,名椙大会2日目!$B$5:$G$338,6,FALSE),"")</f>
        <v/>
      </c>
      <c r="U64" s="10" t="str">
        <f>IFERROR(VLOOKUP($B64,名椙大会2日目!$B$5:$G$338,2,FALSE),"")</f>
        <v/>
      </c>
      <c r="V64" s="10" t="str">
        <f>IFERROR(VLOOKUP($B64,名椙大会2日目!$B$5:$G$338,5,FALSE)*VLOOKUP(T64,大会ごとのスコア!$D$28:$E$31,2,FALSE),"")</f>
        <v/>
      </c>
    </row>
    <row r="65" spans="6:22" x14ac:dyDescent="0.15">
      <c r="T65" s="9" t="str">
        <f>IFERROR(VLOOKUP($B65,名椙大会2日目!$B$5:$G$338,6,FALSE),"")</f>
        <v/>
      </c>
      <c r="U65" s="10" t="str">
        <f>IFERROR(VLOOKUP($B65,名椙大会2日目!$B$5:$G$338,2,FALSE),"")</f>
        <v/>
      </c>
      <c r="V65" s="10" t="str">
        <f>IFERROR(VLOOKUP($B65,名椙大会2日目!$B$5:$G$338,5,FALSE)*VLOOKUP(T65,大会ごとのスコア!$D$28:$E$31,2,FALSE),"")</f>
        <v/>
      </c>
    </row>
    <row r="66" spans="6:22" x14ac:dyDescent="0.15">
      <c r="T66" s="9" t="str">
        <f>IFERROR(VLOOKUP($B66,名椙大会2日目!$B$5:$G$338,6,FALSE),"")</f>
        <v/>
      </c>
      <c r="U66" s="10" t="str">
        <f>IFERROR(VLOOKUP($B66,名椙大会2日目!$B$5:$G$338,2,FALSE),"")</f>
        <v/>
      </c>
      <c r="V66" s="10" t="str">
        <f>IFERROR(VLOOKUP($B66,名椙大会2日目!$B$5:$G$338,5,FALSE)*VLOOKUP(T66,大会ごとのスコア!$D$28:$E$31,2,FALSE),"")</f>
        <v/>
      </c>
    </row>
    <row r="67" spans="6:22" x14ac:dyDescent="0.15">
      <c r="T67" s="9" t="str">
        <f>IFERROR(VLOOKUP($B67,名椙大会2日目!$B$5:$G$338,6,FALSE),"")</f>
        <v/>
      </c>
      <c r="U67" s="10" t="str">
        <f>IFERROR(VLOOKUP($B67,名椙大会2日目!$B$5:$G$338,2,FALSE),"")</f>
        <v/>
      </c>
      <c r="V67" s="10" t="str">
        <f>IFERROR(VLOOKUP($B67,名椙大会2日目!$B$5:$G$338,5,FALSE)*VLOOKUP(T67,大会ごとのスコア!$D$28:$E$31,2,FALSE),"")</f>
        <v/>
      </c>
    </row>
    <row r="68" spans="6:22" x14ac:dyDescent="0.15">
      <c r="T68" s="9" t="str">
        <f>IFERROR(VLOOKUP($B68,名椙大会2日目!$B$5:$G$338,6,FALSE),"")</f>
        <v/>
      </c>
      <c r="U68" s="10" t="str">
        <f>IFERROR(VLOOKUP($B68,名椙大会2日目!$B$5:$G$338,2,FALSE),"")</f>
        <v/>
      </c>
      <c r="V68" s="10" t="str">
        <f>IFERROR(VLOOKUP($B68,名椙大会2日目!$B$5:$G$338,5,FALSE)*VLOOKUP(T68,大会ごとのスコア!$D$28:$E$31,2,FALSE),"")</f>
        <v/>
      </c>
    </row>
    <row r="69" spans="6:22" x14ac:dyDescent="0.15">
      <c r="T69" s="9" t="str">
        <f>IFERROR(VLOOKUP($B69,名椙大会2日目!$B$5:$G$338,6,FALSE),"")</f>
        <v/>
      </c>
      <c r="U69" s="10" t="str">
        <f>IFERROR(VLOOKUP($B69,名椙大会2日目!$B$5:$G$338,2,FALSE),"")</f>
        <v/>
      </c>
      <c r="V69" s="10" t="str">
        <f>IFERROR(VLOOKUP($B69,名椙大会2日目!$B$5:$G$338,5,FALSE)*VLOOKUP(T69,大会ごとのスコア!$D$28:$E$31,2,FALSE),"")</f>
        <v/>
      </c>
    </row>
    <row r="70" spans="6:22" x14ac:dyDescent="0.15">
      <c r="T70" s="9" t="str">
        <f>IFERROR(VLOOKUP($B70,名椙大会2日目!$B$5:$G$338,6,FALSE),"")</f>
        <v/>
      </c>
      <c r="U70" s="10" t="str">
        <f>IFERROR(VLOOKUP($B70,名椙大会2日目!$B$5:$G$338,2,FALSE),"")</f>
        <v/>
      </c>
      <c r="V70" s="10" t="str">
        <f>IFERROR(VLOOKUP($B70,名椙大会2日目!$B$5:$G$338,5,FALSE)*VLOOKUP(T70,大会ごとのスコア!$D$28:$E$31,2,FALSE),"")</f>
        <v/>
      </c>
    </row>
    <row r="71" spans="6:22" x14ac:dyDescent="0.15">
      <c r="T71" s="9" t="str">
        <f>IFERROR(VLOOKUP($B71,名椙大会2日目!$B$5:$G$338,6,FALSE),"")</f>
        <v/>
      </c>
      <c r="U71" s="10" t="str">
        <f>IFERROR(VLOOKUP($B71,名椙大会2日目!$B$5:$G$338,2,FALSE),"")</f>
        <v/>
      </c>
      <c r="V71" s="10" t="str">
        <f>IFERROR(VLOOKUP($B71,名椙大会2日目!$B$5:$G$338,5,FALSE)*VLOOKUP(T71,大会ごとのスコア!$D$28:$E$31,2,FALSE),"")</f>
        <v/>
      </c>
    </row>
    <row r="72" spans="6:22" x14ac:dyDescent="0.15">
      <c r="T72" s="9" t="str">
        <f>IFERROR(VLOOKUP($B72,名椙大会2日目!$B$5:$G$338,6,FALSE),"")</f>
        <v/>
      </c>
      <c r="U72" s="10" t="str">
        <f>IFERROR(VLOOKUP($B72,名椙大会2日目!$B$5:$G$338,2,FALSE),"")</f>
        <v/>
      </c>
      <c r="V72" s="10" t="str">
        <f>IFERROR(VLOOKUP($B72,名椙大会2日目!$B$5:$G$338,5,FALSE)*VLOOKUP(T72,大会ごとのスコア!$D$28:$E$31,2,FALSE),"")</f>
        <v/>
      </c>
    </row>
    <row r="73" spans="6:22" x14ac:dyDescent="0.15">
      <c r="F73" s="6"/>
      <c r="T73" s="9" t="str">
        <f>IFERROR(VLOOKUP($B73,名椙大会2日目!$B$5:$G$338,6,FALSE),"")</f>
        <v/>
      </c>
      <c r="U73" s="10" t="str">
        <f>IFERROR(VLOOKUP($B73,名椙大会2日目!$B$5:$G$338,2,FALSE),"")</f>
        <v/>
      </c>
      <c r="V73" s="10" t="str">
        <f>IFERROR(VLOOKUP($B73,名椙大会2日目!$B$5:$G$338,5,FALSE)*VLOOKUP(T73,大会ごとのスコア!$D$28:$E$31,2,FALSE),"")</f>
        <v/>
      </c>
    </row>
    <row r="74" spans="6:22" x14ac:dyDescent="0.15">
      <c r="F74" s="6"/>
      <c r="T74" s="9" t="str">
        <f>IFERROR(VLOOKUP($B74,名椙大会2日目!$B$5:$G$338,6,FALSE),"")</f>
        <v/>
      </c>
      <c r="U74" s="10" t="str">
        <f>IFERROR(VLOOKUP($B74,名椙大会2日目!$B$5:$G$338,2,FALSE),"")</f>
        <v/>
      </c>
      <c r="V74" s="10" t="str">
        <f>IFERROR(VLOOKUP($B74,名椙大会2日目!$B$5:$G$338,5,FALSE)*VLOOKUP(T74,大会ごとのスコア!$D$28:$E$31,2,FALSE),"")</f>
        <v/>
      </c>
    </row>
    <row r="75" spans="6:22" x14ac:dyDescent="0.15">
      <c r="F75" s="6"/>
      <c r="T75" s="9" t="str">
        <f>IFERROR(VLOOKUP($B75,名椙大会2日目!$B$5:$G$338,6,FALSE),"")</f>
        <v/>
      </c>
      <c r="U75" s="10" t="str">
        <f>IFERROR(VLOOKUP($B75,名椙大会2日目!$B$5:$G$338,2,FALSE),"")</f>
        <v/>
      </c>
      <c r="V75" s="10" t="str">
        <f>IFERROR(VLOOKUP($B75,名椙大会2日目!$B$5:$G$338,5,FALSE)*VLOOKUP(T75,大会ごとのスコア!$D$28:$E$31,2,FALSE),"")</f>
        <v/>
      </c>
    </row>
    <row r="76" spans="6:22" x14ac:dyDescent="0.15">
      <c r="F76" s="6"/>
      <c r="T76" s="9" t="str">
        <f>IFERROR(VLOOKUP($B76,名椙大会2日目!$B$5:$G$338,6,FALSE),"")</f>
        <v/>
      </c>
      <c r="U76" s="10" t="str">
        <f>IFERROR(VLOOKUP($B76,名椙大会2日目!$B$5:$G$338,2,FALSE),"")</f>
        <v/>
      </c>
      <c r="V76" s="10" t="str">
        <f>IFERROR(VLOOKUP($B76,名椙大会2日目!$B$5:$G$338,5,FALSE)*VLOOKUP(T76,大会ごとのスコア!$D$28:$E$31,2,FALSE),"")</f>
        <v/>
      </c>
    </row>
    <row r="77" spans="6:22" x14ac:dyDescent="0.15">
      <c r="F77" s="6"/>
      <c r="T77" s="9" t="str">
        <f>IFERROR(VLOOKUP($B77,名椙大会2日目!$B$5:$G$338,6,FALSE),"")</f>
        <v/>
      </c>
      <c r="U77" s="10" t="str">
        <f>IFERROR(VLOOKUP($B77,名椙大会2日目!$B$5:$G$338,2,FALSE),"")</f>
        <v/>
      </c>
      <c r="V77" s="10" t="str">
        <f>IFERROR(VLOOKUP($B77,名椙大会2日目!$B$5:$G$338,5,FALSE)*VLOOKUP(T77,大会ごとのスコア!$D$28:$E$31,2,FALSE),"")</f>
        <v/>
      </c>
    </row>
    <row r="78" spans="6:22" x14ac:dyDescent="0.15">
      <c r="F78" s="3"/>
      <c r="T78" s="9" t="str">
        <f>IFERROR(VLOOKUP($B78,名椙大会2日目!$B$5:$G$338,6,FALSE),"")</f>
        <v/>
      </c>
      <c r="U78" s="10" t="str">
        <f>IFERROR(VLOOKUP($B78,名椙大会2日目!$B$5:$G$338,2,FALSE),"")</f>
        <v/>
      </c>
      <c r="V78" s="10" t="str">
        <f>IFERROR(VLOOKUP($B78,名椙大会2日目!$B$5:$G$338,5,FALSE)*VLOOKUP(T78,大会ごとのスコア!$D$28:$E$31,2,FALSE),"")</f>
        <v/>
      </c>
    </row>
    <row r="79" spans="6:22" x14ac:dyDescent="0.15">
      <c r="F79" s="6"/>
      <c r="T79" s="9" t="str">
        <f>IFERROR(VLOOKUP($B79,名椙大会2日目!$B$5:$G$338,6,FALSE),"")</f>
        <v/>
      </c>
      <c r="U79" s="10" t="str">
        <f>IFERROR(VLOOKUP($B79,名椙大会2日目!$B$5:$G$338,2,FALSE),"")</f>
        <v/>
      </c>
      <c r="V79" s="10" t="str">
        <f>IFERROR(VLOOKUP($B79,名椙大会2日目!$B$5:$G$338,5,FALSE)*VLOOKUP(T79,大会ごとのスコア!$D$28:$E$31,2,FALSE),"")</f>
        <v/>
      </c>
    </row>
    <row r="80" spans="6:22" x14ac:dyDescent="0.15">
      <c r="F80" s="6"/>
      <c r="T80" s="9" t="str">
        <f>IFERROR(VLOOKUP($B80,名椙大会2日目!$B$5:$G$338,6,FALSE),"")</f>
        <v/>
      </c>
      <c r="U80" s="10" t="str">
        <f>IFERROR(VLOOKUP($B80,名椙大会2日目!$B$5:$G$338,2,FALSE),"")</f>
        <v/>
      </c>
      <c r="V80" s="10" t="str">
        <f>IFERROR(VLOOKUP($B80,名椙大会2日目!$B$5:$G$338,5,FALSE)*VLOOKUP(T80,大会ごとのスコア!$D$28:$E$31,2,FALSE),"")</f>
        <v/>
      </c>
    </row>
    <row r="81" spans="6:22" x14ac:dyDescent="0.15">
      <c r="F81" s="6"/>
      <c r="T81" s="9" t="str">
        <f>IFERROR(VLOOKUP($B81,名椙大会2日目!$B$5:$G$338,6,FALSE),"")</f>
        <v/>
      </c>
      <c r="U81" s="10" t="str">
        <f>IFERROR(VLOOKUP($B81,名椙大会2日目!$B$5:$G$338,2,FALSE),"")</f>
        <v/>
      </c>
      <c r="V81" s="10" t="str">
        <f>IFERROR(VLOOKUP($B81,名椙大会2日目!$B$5:$G$338,5,FALSE)*VLOOKUP(T81,大会ごとのスコア!$D$28:$E$31,2,FALSE),"")</f>
        <v/>
      </c>
    </row>
    <row r="82" spans="6:22" x14ac:dyDescent="0.15">
      <c r="F82" s="6"/>
      <c r="T82" s="9" t="str">
        <f>IFERROR(VLOOKUP($B82,名椙大会2日目!$B$5:$G$338,6,FALSE),"")</f>
        <v/>
      </c>
      <c r="U82" s="10" t="str">
        <f>IFERROR(VLOOKUP($B82,名椙大会2日目!$B$5:$G$338,2,FALSE),"")</f>
        <v/>
      </c>
      <c r="V82" s="10" t="str">
        <f>IFERROR(VLOOKUP($B82,名椙大会2日目!$B$5:$G$338,5,FALSE)*VLOOKUP(T82,大会ごとのスコア!$D$28:$E$31,2,FALSE),"")</f>
        <v/>
      </c>
    </row>
    <row r="83" spans="6:22" x14ac:dyDescent="0.15">
      <c r="F83" s="6"/>
      <c r="T83" s="9" t="str">
        <f>IFERROR(VLOOKUP($B83,名椙大会2日目!$B$5:$G$338,6,FALSE),"")</f>
        <v/>
      </c>
      <c r="U83" s="10" t="str">
        <f>IFERROR(VLOOKUP($B83,名椙大会2日目!$B$5:$G$338,2,FALSE),"")</f>
        <v/>
      </c>
      <c r="V83" s="10" t="str">
        <f>IFERROR(VLOOKUP($B83,名椙大会2日目!$B$5:$G$338,5,FALSE)*VLOOKUP(T83,大会ごとのスコア!$D$28:$E$31,2,FALSE),"")</f>
        <v/>
      </c>
    </row>
    <row r="84" spans="6:22" x14ac:dyDescent="0.15">
      <c r="F84" s="6"/>
      <c r="T84" s="9" t="str">
        <f>IFERROR(VLOOKUP($B84,名椙大会2日目!$B$5:$G$338,6,FALSE),"")</f>
        <v/>
      </c>
      <c r="U84" s="10" t="str">
        <f>IFERROR(VLOOKUP($B84,名椙大会2日目!$B$5:$G$338,2,FALSE),"")</f>
        <v/>
      </c>
      <c r="V84" s="10" t="str">
        <f>IFERROR(VLOOKUP($B84,名椙大会2日目!$B$5:$G$338,5,FALSE)*VLOOKUP(T84,大会ごとのスコア!$D$28:$E$31,2,FALSE),"")</f>
        <v/>
      </c>
    </row>
    <row r="85" spans="6:22" x14ac:dyDescent="0.15">
      <c r="F85" s="6"/>
      <c r="T85" s="9" t="str">
        <f>IFERROR(VLOOKUP($B85,名椙大会2日目!$B$5:$G$338,6,FALSE),"")</f>
        <v/>
      </c>
      <c r="U85" s="10" t="str">
        <f>IFERROR(VLOOKUP($B85,名椙大会2日目!$B$5:$G$338,2,FALSE),"")</f>
        <v/>
      </c>
      <c r="V85" s="10" t="str">
        <f>IFERROR(VLOOKUP($B85,名椙大会2日目!$B$5:$G$338,5,FALSE)*VLOOKUP(T85,大会ごとのスコア!$D$28:$E$31,2,FALSE),"")</f>
        <v/>
      </c>
    </row>
    <row r="86" spans="6:22" x14ac:dyDescent="0.15">
      <c r="F86" s="6"/>
      <c r="T86" s="9" t="str">
        <f>IFERROR(VLOOKUP($B86,名椙大会2日目!$B$5:$G$338,6,FALSE),"")</f>
        <v/>
      </c>
      <c r="U86" s="10" t="str">
        <f>IFERROR(VLOOKUP($B86,名椙大会2日目!$B$5:$G$338,2,FALSE),"")</f>
        <v/>
      </c>
      <c r="V86" s="10" t="str">
        <f>IFERROR(VLOOKUP($B86,名椙大会2日目!$B$5:$G$338,5,FALSE)*VLOOKUP(T86,大会ごとのスコア!$D$28:$E$31,2,FALSE),"")</f>
        <v/>
      </c>
    </row>
    <row r="87" spans="6:22" x14ac:dyDescent="0.15">
      <c r="F87" s="6"/>
      <c r="T87" s="9" t="str">
        <f>IFERROR(VLOOKUP($B87,名椙大会2日目!$B$5:$G$338,6,FALSE),"")</f>
        <v/>
      </c>
      <c r="U87" s="10" t="str">
        <f>IFERROR(VLOOKUP($B87,名椙大会2日目!$B$5:$G$338,2,FALSE),"")</f>
        <v/>
      </c>
      <c r="V87" s="10" t="str">
        <f>IFERROR(VLOOKUP($B87,名椙大会2日目!$B$5:$G$338,5,FALSE)*VLOOKUP(T87,大会ごとのスコア!$D$28:$E$31,2,FALSE),"")</f>
        <v/>
      </c>
    </row>
    <row r="88" spans="6:22" x14ac:dyDescent="0.15">
      <c r="F88" s="6"/>
      <c r="T88" s="9" t="str">
        <f>IFERROR(VLOOKUP($B88,名椙大会2日目!$B$5:$G$338,6,FALSE),"")</f>
        <v/>
      </c>
      <c r="U88" s="10" t="str">
        <f>IFERROR(VLOOKUP($B88,名椙大会2日目!$B$5:$G$338,2,FALSE),"")</f>
        <v/>
      </c>
      <c r="V88" s="10" t="str">
        <f>IFERROR(VLOOKUP($B88,名椙大会2日目!$B$5:$G$338,5,FALSE)*VLOOKUP(T88,大会ごとのスコア!$D$28:$E$31,2,FALSE),"")</f>
        <v/>
      </c>
    </row>
    <row r="89" spans="6:22" x14ac:dyDescent="0.15">
      <c r="F89" s="6"/>
      <c r="T89" s="9" t="str">
        <f>IFERROR(VLOOKUP($B89,名椙大会2日目!$B$5:$G$338,6,FALSE),"")</f>
        <v/>
      </c>
      <c r="U89" s="10" t="str">
        <f>IFERROR(VLOOKUP($B89,名椙大会2日目!$B$5:$G$338,2,FALSE),"")</f>
        <v/>
      </c>
      <c r="V89" s="10" t="str">
        <f>IFERROR(VLOOKUP($B89,名椙大会2日目!$B$5:$G$338,5,FALSE)*VLOOKUP(T89,大会ごとのスコア!$D$28:$E$31,2,FALSE),"")</f>
        <v/>
      </c>
    </row>
    <row r="90" spans="6:22" x14ac:dyDescent="0.15">
      <c r="F90" s="6"/>
      <c r="T90" s="9" t="str">
        <f>IFERROR(VLOOKUP($B90,名椙大会2日目!$B$5:$G$338,6,FALSE),"")</f>
        <v/>
      </c>
      <c r="U90" s="10" t="str">
        <f>IFERROR(VLOOKUP($B90,名椙大会2日目!$B$5:$G$338,2,FALSE),"")</f>
        <v/>
      </c>
      <c r="V90" s="10" t="str">
        <f>IFERROR(VLOOKUP($B90,名椙大会2日目!$B$5:$G$338,5,FALSE)*VLOOKUP(T90,大会ごとのスコア!$D$28:$E$31,2,FALSE),"")</f>
        <v/>
      </c>
    </row>
    <row r="91" spans="6:22" x14ac:dyDescent="0.15">
      <c r="F91" s="6"/>
      <c r="T91" s="9" t="str">
        <f>IFERROR(VLOOKUP($B91,名椙大会2日目!$B$5:$G$338,6,FALSE),"")</f>
        <v/>
      </c>
      <c r="U91" s="10" t="str">
        <f>IFERROR(VLOOKUP($B91,名椙大会2日目!$B$5:$G$338,2,FALSE),"")</f>
        <v/>
      </c>
      <c r="V91" s="10" t="str">
        <f>IFERROR(VLOOKUP($B91,名椙大会2日目!$B$5:$G$338,5,FALSE)*VLOOKUP(T91,大会ごとのスコア!$D$28:$E$31,2,FALSE),"")</f>
        <v/>
      </c>
    </row>
    <row r="92" spans="6:22" x14ac:dyDescent="0.15">
      <c r="F92" s="6"/>
      <c r="T92" s="9" t="str">
        <f>IFERROR(VLOOKUP($B92,名椙大会2日目!$B$5:$G$338,6,FALSE),"")</f>
        <v/>
      </c>
      <c r="U92" s="10" t="str">
        <f>IFERROR(VLOOKUP($B92,名椙大会2日目!$B$5:$G$338,2,FALSE),"")</f>
        <v/>
      </c>
      <c r="V92" s="10" t="str">
        <f>IFERROR(VLOOKUP($B92,名椙大会2日目!$B$5:$G$338,5,FALSE)*VLOOKUP(T92,大会ごとのスコア!$D$28:$E$31,2,FALSE),"")</f>
        <v/>
      </c>
    </row>
    <row r="93" spans="6:22" x14ac:dyDescent="0.15">
      <c r="F93" s="6"/>
      <c r="T93" s="9" t="str">
        <f>IFERROR(VLOOKUP($B93,名椙大会2日目!$B$5:$G$338,6,FALSE),"")</f>
        <v/>
      </c>
      <c r="U93" s="10" t="str">
        <f>IFERROR(VLOOKUP($B93,名椙大会2日目!$B$5:$G$338,2,FALSE),"")</f>
        <v/>
      </c>
      <c r="V93" s="10" t="str">
        <f>IFERROR(VLOOKUP($B93,名椙大会2日目!$B$5:$G$338,5,FALSE)*VLOOKUP(T93,大会ごとのスコア!$D$28:$E$31,2,FALSE),"")</f>
        <v/>
      </c>
    </row>
    <row r="94" spans="6:22" x14ac:dyDescent="0.15">
      <c r="F94" s="6"/>
      <c r="T94" s="9" t="str">
        <f>IFERROR(VLOOKUP($B94,名椙大会2日目!$B$5:$G$338,6,FALSE),"")</f>
        <v/>
      </c>
      <c r="U94" s="10" t="str">
        <f>IFERROR(VLOOKUP($B94,名椙大会2日目!$B$5:$G$338,2,FALSE),"")</f>
        <v/>
      </c>
      <c r="V94" s="10" t="str">
        <f>IFERROR(VLOOKUP($B94,名椙大会2日目!$B$5:$G$338,5,FALSE)*VLOOKUP(T94,大会ごとのスコア!$D$28:$E$31,2,FALSE),"")</f>
        <v/>
      </c>
    </row>
    <row r="95" spans="6:22" x14ac:dyDescent="0.15">
      <c r="F95" s="6"/>
      <c r="T95" s="9" t="str">
        <f>IFERROR(VLOOKUP($B95,名椙大会2日目!$B$5:$G$338,6,FALSE),"")</f>
        <v/>
      </c>
      <c r="U95" s="10" t="str">
        <f>IFERROR(VLOOKUP($B95,名椙大会2日目!$B$5:$G$338,2,FALSE),"")</f>
        <v/>
      </c>
      <c r="V95" s="10" t="str">
        <f>IFERROR(VLOOKUP($B95,名椙大会2日目!$B$5:$G$338,5,FALSE)*VLOOKUP(T95,大会ごとのスコア!$D$28:$E$31,2,FALSE),"")</f>
        <v/>
      </c>
    </row>
    <row r="96" spans="6:22" x14ac:dyDescent="0.15">
      <c r="F96" s="6"/>
      <c r="T96" s="9" t="str">
        <f>IFERROR(VLOOKUP($B96,名椙大会2日目!$B$5:$G$338,6,FALSE),"")</f>
        <v/>
      </c>
      <c r="U96" s="10" t="str">
        <f>IFERROR(VLOOKUP($B96,名椙大会2日目!$B$5:$G$338,2,FALSE),"")</f>
        <v/>
      </c>
      <c r="V96" s="10" t="str">
        <f>IFERROR(VLOOKUP($B96,名椙大会2日目!$B$5:$G$338,5,FALSE)*VLOOKUP(T96,大会ごとのスコア!$D$28:$E$31,2,FALSE),"")</f>
        <v/>
      </c>
    </row>
    <row r="97" spans="6:22" x14ac:dyDescent="0.15">
      <c r="F97" s="3"/>
      <c r="T97" s="9" t="str">
        <f>IFERROR(VLOOKUP($B97,名椙大会2日目!$B$5:$G$338,6,FALSE),"")</f>
        <v/>
      </c>
      <c r="U97" s="10" t="str">
        <f>IFERROR(VLOOKUP($B97,名椙大会2日目!$B$5:$G$338,2,FALSE),"")</f>
        <v/>
      </c>
      <c r="V97" s="10" t="str">
        <f>IFERROR(VLOOKUP($B97,名椙大会2日目!$B$5:$G$338,5,FALSE)*VLOOKUP(T97,大会ごとのスコア!$D$28:$E$31,2,FALSE),"")</f>
        <v/>
      </c>
    </row>
    <row r="98" spans="6:22" x14ac:dyDescent="0.15">
      <c r="F98" s="6"/>
      <c r="T98" s="9" t="str">
        <f>IFERROR(VLOOKUP($B98,名椙大会2日目!$B$5:$G$338,6,FALSE),"")</f>
        <v/>
      </c>
      <c r="U98" s="10" t="str">
        <f>IFERROR(VLOOKUP($B98,名椙大会2日目!$B$5:$G$338,2,FALSE),"")</f>
        <v/>
      </c>
      <c r="V98" s="10" t="str">
        <f>IFERROR(VLOOKUP($B98,名椙大会2日目!$B$5:$G$338,5,FALSE)*VLOOKUP(T98,大会ごとのスコア!$D$28:$E$31,2,FALSE),"")</f>
        <v/>
      </c>
    </row>
    <row r="99" spans="6:22" x14ac:dyDescent="0.15">
      <c r="F99" s="6"/>
      <c r="T99" s="9" t="str">
        <f>IFERROR(VLOOKUP($B99,名椙大会2日目!$B$5:$G$338,6,FALSE),"")</f>
        <v/>
      </c>
      <c r="U99" s="10" t="str">
        <f>IFERROR(VLOOKUP($B99,名椙大会2日目!$B$5:$G$338,2,FALSE),"")</f>
        <v/>
      </c>
      <c r="V99" s="10" t="str">
        <f>IFERROR(VLOOKUP($B99,名椙大会2日目!$B$5:$G$338,5,FALSE)*VLOOKUP(T99,大会ごとのスコア!$D$28:$E$31,2,FALSE),"")</f>
        <v/>
      </c>
    </row>
    <row r="100" spans="6:22" x14ac:dyDescent="0.15">
      <c r="F100" s="6"/>
      <c r="T100" s="9" t="str">
        <f>IFERROR(VLOOKUP($B100,名椙大会2日目!$B$5:$G$338,6,FALSE),"")</f>
        <v/>
      </c>
      <c r="U100" s="10" t="str">
        <f>IFERROR(VLOOKUP($B100,名椙大会2日目!$B$5:$G$338,2,FALSE),"")</f>
        <v/>
      </c>
      <c r="V100" s="10" t="str">
        <f>IFERROR(VLOOKUP($B100,名椙大会2日目!$B$5:$G$338,5,FALSE)*VLOOKUP(T100,大会ごとのスコア!$D$28:$E$31,2,FALSE),"")</f>
        <v/>
      </c>
    </row>
    <row r="101" spans="6:22" x14ac:dyDescent="0.15">
      <c r="F101" s="6"/>
      <c r="T101" s="9" t="str">
        <f>IFERROR(VLOOKUP($B101,名椙大会2日目!$B$5:$G$338,6,FALSE),"")</f>
        <v/>
      </c>
      <c r="U101" s="10" t="str">
        <f>IFERROR(VLOOKUP($B101,名椙大会2日目!$B$5:$G$338,2,FALSE),"")</f>
        <v/>
      </c>
      <c r="V101" s="10" t="str">
        <f>IFERROR(VLOOKUP($B101,名椙大会2日目!$B$5:$G$338,5,FALSE)*VLOOKUP(T101,大会ごとのスコア!$D$28:$E$31,2,FALSE),"")</f>
        <v/>
      </c>
    </row>
    <row r="102" spans="6:22" x14ac:dyDescent="0.15">
      <c r="F102" s="6"/>
      <c r="T102" s="9" t="str">
        <f>IFERROR(VLOOKUP($B102,名椙大会2日目!$B$5:$G$338,6,FALSE),"")</f>
        <v/>
      </c>
      <c r="U102" s="10" t="str">
        <f>IFERROR(VLOOKUP($B102,名椙大会2日目!$B$5:$G$338,2,FALSE),"")</f>
        <v/>
      </c>
      <c r="V102" s="10" t="str">
        <f>IFERROR(VLOOKUP($B102,名椙大会2日目!$B$5:$G$338,5,FALSE)*VLOOKUP(T102,大会ごとのスコア!$D$28:$E$31,2,FALSE),"")</f>
        <v/>
      </c>
    </row>
    <row r="103" spans="6:22" x14ac:dyDescent="0.15">
      <c r="F103" s="6"/>
      <c r="T103" s="9" t="str">
        <f>IFERROR(VLOOKUP($B103,名椙大会2日目!$B$5:$G$338,6,FALSE),"")</f>
        <v/>
      </c>
      <c r="U103" s="10" t="str">
        <f>IFERROR(VLOOKUP($B103,名椙大会2日目!$B$5:$G$338,2,FALSE),"")</f>
        <v/>
      </c>
      <c r="V103" s="10" t="str">
        <f>IFERROR(VLOOKUP($B103,名椙大会2日目!$B$5:$G$338,5,FALSE)*VLOOKUP(T103,大会ごとのスコア!$D$28:$E$31,2,FALSE),"")</f>
        <v/>
      </c>
    </row>
    <row r="104" spans="6:22" x14ac:dyDescent="0.15">
      <c r="F104" s="6"/>
      <c r="T104" s="9" t="str">
        <f>IFERROR(VLOOKUP($B104,名椙大会2日目!$B$5:$G$338,6,FALSE),"")</f>
        <v/>
      </c>
      <c r="U104" s="10" t="str">
        <f>IFERROR(VLOOKUP($B104,名椙大会2日目!$B$5:$G$338,2,FALSE),"")</f>
        <v/>
      </c>
      <c r="V104" s="10" t="str">
        <f>IFERROR(VLOOKUP($B104,名椙大会2日目!$B$5:$G$338,5,FALSE)*VLOOKUP(T104,大会ごとのスコア!$D$28:$E$31,2,FALSE),"")</f>
        <v/>
      </c>
    </row>
    <row r="105" spans="6:22" x14ac:dyDescent="0.15">
      <c r="F105" s="6"/>
      <c r="T105" s="9" t="str">
        <f>IFERROR(VLOOKUP($B105,名椙大会2日目!$B$5:$G$338,6,FALSE),"")</f>
        <v/>
      </c>
      <c r="U105" s="10" t="str">
        <f>IFERROR(VLOOKUP($B105,名椙大会2日目!$B$5:$G$338,2,FALSE),"")</f>
        <v/>
      </c>
      <c r="V105" s="10" t="str">
        <f>IFERROR(VLOOKUP($B105,名椙大会2日目!$B$5:$G$338,5,FALSE)*VLOOKUP(T105,大会ごとのスコア!$D$28:$E$31,2,FALSE),"")</f>
        <v/>
      </c>
    </row>
    <row r="106" spans="6:22" x14ac:dyDescent="0.15">
      <c r="F106" s="6"/>
      <c r="T106" s="9" t="str">
        <f>IFERROR(VLOOKUP($B106,名椙大会2日目!$B$5:$G$338,6,FALSE),"")</f>
        <v/>
      </c>
      <c r="U106" s="10" t="str">
        <f>IFERROR(VLOOKUP($B106,名椙大会2日目!$B$5:$G$338,2,FALSE),"")</f>
        <v/>
      </c>
      <c r="V106" s="10" t="str">
        <f>IFERROR(VLOOKUP($B106,名椙大会2日目!$B$5:$G$338,5,FALSE)*VLOOKUP(T106,大会ごとのスコア!$D$28:$E$31,2,FALSE),"")</f>
        <v/>
      </c>
    </row>
    <row r="107" spans="6:22" x14ac:dyDescent="0.15">
      <c r="F107" s="6"/>
      <c r="T107" s="9" t="str">
        <f>IFERROR(VLOOKUP($B107,名椙大会2日目!$B$5:$G$338,6,FALSE),"")</f>
        <v/>
      </c>
      <c r="U107" s="10" t="str">
        <f>IFERROR(VLOOKUP($B107,名椙大会2日目!$B$5:$G$338,2,FALSE),"")</f>
        <v/>
      </c>
      <c r="V107" s="10" t="str">
        <f>IFERROR(VLOOKUP($B107,名椙大会2日目!$B$5:$G$338,5,FALSE)*VLOOKUP(T107,大会ごとのスコア!$D$28:$E$31,2,FALSE),"")</f>
        <v/>
      </c>
    </row>
    <row r="108" spans="6:22" x14ac:dyDescent="0.15">
      <c r="T108" s="9" t="str">
        <f>IFERROR(VLOOKUP($B108,名椙大会2日目!$B$5:$G$338,6,FALSE),"")</f>
        <v/>
      </c>
      <c r="U108" s="10" t="str">
        <f>IFERROR(VLOOKUP($B108,名椙大会2日目!$B$5:$G$338,2,FALSE),"")</f>
        <v/>
      </c>
      <c r="V108" s="10" t="str">
        <f>IFERROR(VLOOKUP($B108,名椙大会2日目!$B$5:$G$338,5,FALSE)*VLOOKUP(T108,大会ごとのスコア!$D$28:$E$31,2,FALSE),"")</f>
        <v/>
      </c>
    </row>
    <row r="109" spans="6:22" x14ac:dyDescent="0.15">
      <c r="T109" s="9" t="str">
        <f>IFERROR(VLOOKUP($B109,名椙大会2日目!$B$5:$G$338,6,FALSE),"")</f>
        <v/>
      </c>
      <c r="U109" s="10" t="str">
        <f>IFERROR(VLOOKUP($B109,名椙大会2日目!$B$5:$G$338,2,FALSE),"")</f>
        <v/>
      </c>
      <c r="V109" s="10" t="str">
        <f>IFERROR(VLOOKUP($B109,名椙大会2日目!$B$5:$G$338,5,FALSE)*VLOOKUP(T109,大会ごとのスコア!$D$28:$E$31,2,FALSE),"")</f>
        <v/>
      </c>
    </row>
    <row r="110" spans="6:22" x14ac:dyDescent="0.15">
      <c r="T110" s="9" t="str">
        <f>IFERROR(VLOOKUP($B110,名椙大会2日目!$B$5:$G$338,6,FALSE),"")</f>
        <v/>
      </c>
      <c r="U110" s="10" t="str">
        <f>IFERROR(VLOOKUP($B110,名椙大会2日目!$B$5:$G$338,2,FALSE),"")</f>
        <v/>
      </c>
      <c r="V110" s="10" t="str">
        <f>IFERROR(VLOOKUP($B110,名椙大会2日目!$B$5:$G$338,5,FALSE)*VLOOKUP(T110,大会ごとのスコア!$D$28:$E$31,2,FALSE),"")</f>
        <v/>
      </c>
    </row>
    <row r="111" spans="6:22" x14ac:dyDescent="0.15">
      <c r="T111" s="9" t="str">
        <f>IFERROR(VLOOKUP($B111,名椙大会2日目!$B$5:$G$338,6,FALSE),"")</f>
        <v/>
      </c>
      <c r="U111" s="10" t="str">
        <f>IFERROR(VLOOKUP($B111,名椙大会2日目!$B$5:$G$338,2,FALSE),"")</f>
        <v/>
      </c>
      <c r="V111" s="10" t="str">
        <f>IFERROR(VLOOKUP($B111,名椙大会2日目!$B$5:$G$338,5,FALSE)*VLOOKUP(T111,大会ごとのスコア!$D$28:$E$31,2,FALSE),"")</f>
        <v/>
      </c>
    </row>
    <row r="112" spans="6:22" x14ac:dyDescent="0.15">
      <c r="T112" s="9" t="str">
        <f>IFERROR(VLOOKUP($B112,名椙大会2日目!$B$5:$G$338,6,FALSE),"")</f>
        <v/>
      </c>
      <c r="U112" s="10" t="str">
        <f>IFERROR(VLOOKUP($B112,名椙大会2日目!$B$5:$G$338,2,FALSE),"")</f>
        <v/>
      </c>
      <c r="V112" s="10" t="str">
        <f>IFERROR(VLOOKUP($B112,名椙大会2日目!$B$5:$G$338,5,FALSE)*VLOOKUP(T112,大会ごとのスコア!$D$28:$E$31,2,FALSE),"")</f>
        <v/>
      </c>
    </row>
    <row r="113" spans="20:22" x14ac:dyDescent="0.15">
      <c r="T113" s="9" t="str">
        <f>IFERROR(VLOOKUP($B113,名椙大会2日目!$B$5:$G$338,6,FALSE),"")</f>
        <v/>
      </c>
      <c r="U113" s="10" t="str">
        <f>IFERROR(VLOOKUP($B113,名椙大会2日目!$B$5:$G$338,2,FALSE),"")</f>
        <v/>
      </c>
      <c r="V113" s="10" t="str">
        <f>IFERROR(VLOOKUP($B113,名椙大会2日目!$B$5:$G$338,5,FALSE)*VLOOKUP(T113,大会ごとのスコア!$D$28:$E$31,2,FALSE),"")</f>
        <v/>
      </c>
    </row>
    <row r="114" spans="20:22" x14ac:dyDescent="0.15">
      <c r="T114" s="9" t="str">
        <f>IFERROR(VLOOKUP($B114,名椙大会2日目!$B$5:$G$338,6,FALSE),"")</f>
        <v/>
      </c>
      <c r="U114" s="10" t="str">
        <f>IFERROR(VLOOKUP($B114,名椙大会2日目!$B$5:$G$338,2,FALSE),"")</f>
        <v/>
      </c>
      <c r="V114" s="10" t="str">
        <f>IFERROR(VLOOKUP($B114,名椙大会2日目!$B$5:$G$338,5,FALSE)*VLOOKUP(T114,大会ごとのスコア!$D$28:$E$31,2,FALSE),"")</f>
        <v/>
      </c>
    </row>
    <row r="115" spans="20:22" x14ac:dyDescent="0.15">
      <c r="T115" s="9" t="str">
        <f>IFERROR(VLOOKUP($B115,名椙大会2日目!$B$5:$G$338,6,FALSE),"")</f>
        <v/>
      </c>
      <c r="U115" s="10" t="str">
        <f>IFERROR(VLOOKUP($B115,名椙大会2日目!$B$5:$G$338,2,FALSE),"")</f>
        <v/>
      </c>
      <c r="V115" s="10" t="str">
        <f>IFERROR(VLOOKUP($B115,名椙大会2日目!$B$5:$G$338,5,FALSE)*VLOOKUP(T115,大会ごとのスコア!$D$28:$E$31,2,FALSE),"")</f>
        <v/>
      </c>
    </row>
    <row r="116" spans="20:22" x14ac:dyDescent="0.15">
      <c r="T116" s="9" t="str">
        <f>IFERROR(VLOOKUP($B116,名椙大会2日目!$B$5:$G$338,6,FALSE),"")</f>
        <v/>
      </c>
      <c r="U116" s="10" t="str">
        <f>IFERROR(VLOOKUP($B116,名椙大会2日目!$B$5:$G$338,2,FALSE),"")</f>
        <v/>
      </c>
      <c r="V116" s="10" t="str">
        <f>IFERROR(VLOOKUP($B116,名椙大会2日目!$B$5:$G$338,5,FALSE)*VLOOKUP(T116,大会ごとのスコア!$D$28:$E$31,2,FALSE),"")</f>
        <v/>
      </c>
    </row>
    <row r="117" spans="20:22" x14ac:dyDescent="0.15">
      <c r="T117" s="9" t="str">
        <f>IFERROR(VLOOKUP($B117,名椙大会2日目!$B$5:$G$338,6,FALSE),"")</f>
        <v/>
      </c>
      <c r="U117" s="10" t="str">
        <f>IFERROR(VLOOKUP($B117,名椙大会2日目!$B$5:$G$338,2,FALSE),"")</f>
        <v/>
      </c>
      <c r="V117" s="10" t="str">
        <f>IFERROR(VLOOKUP($B117,名椙大会2日目!$B$5:$G$338,5,FALSE)*VLOOKUP(T117,大会ごとのスコア!$D$28:$E$31,2,FALSE),"")</f>
        <v/>
      </c>
    </row>
    <row r="118" spans="20:22" x14ac:dyDescent="0.15">
      <c r="T118" s="9" t="str">
        <f>IFERROR(VLOOKUP($B118,名椙大会2日目!$B$5:$G$338,6,FALSE),"")</f>
        <v/>
      </c>
      <c r="U118" s="10" t="str">
        <f>IFERROR(VLOOKUP($B118,名椙大会2日目!$B$5:$G$338,2,FALSE),"")</f>
        <v/>
      </c>
      <c r="V118" s="10" t="str">
        <f>IFERROR(VLOOKUP($B118,名椙大会2日目!$B$5:$G$338,5,FALSE)*VLOOKUP(T118,大会ごとのスコア!$D$28:$E$31,2,FALSE),"")</f>
        <v/>
      </c>
    </row>
    <row r="119" spans="20:22" x14ac:dyDescent="0.15">
      <c r="T119" s="9" t="str">
        <f>IFERROR(VLOOKUP($B119,名椙大会2日目!$B$5:$G$338,6,FALSE),"")</f>
        <v/>
      </c>
      <c r="U119" s="10" t="str">
        <f>IFERROR(VLOOKUP($B119,名椙大会2日目!$B$5:$G$338,2,FALSE),"")</f>
        <v/>
      </c>
      <c r="V119" s="10" t="str">
        <f>IFERROR(VLOOKUP($B119,名椙大会2日目!$B$5:$G$338,5,FALSE)*VLOOKUP(T119,大会ごとのスコア!$D$28:$E$31,2,FALSE),"")</f>
        <v/>
      </c>
    </row>
    <row r="120" spans="20:22" x14ac:dyDescent="0.15">
      <c r="T120" s="9" t="str">
        <f>IFERROR(VLOOKUP($B120,名椙大会2日目!$B$5:$G$338,6,FALSE),"")</f>
        <v/>
      </c>
      <c r="U120" s="10" t="str">
        <f>IFERROR(VLOOKUP($B120,名椙大会2日目!$B$5:$G$338,2,FALSE),"")</f>
        <v/>
      </c>
      <c r="V120" s="10" t="str">
        <f>IFERROR(VLOOKUP($B120,名椙大会2日目!$B$5:$G$338,5,FALSE)*VLOOKUP(T120,大会ごとのスコア!$D$28:$E$31,2,FALSE),"")</f>
        <v/>
      </c>
    </row>
    <row r="121" spans="20:22" x14ac:dyDescent="0.15">
      <c r="T121" s="9" t="str">
        <f>IFERROR(VLOOKUP($B121,名椙大会2日目!$B$5:$G$338,6,FALSE),"")</f>
        <v/>
      </c>
      <c r="U121" s="10" t="str">
        <f>IFERROR(VLOOKUP($B121,名椙大会2日目!$B$5:$G$338,2,FALSE),"")</f>
        <v/>
      </c>
      <c r="V121" s="10" t="str">
        <f>IFERROR(VLOOKUP($B121,名椙大会2日目!$B$5:$G$338,5,FALSE)*VLOOKUP(T121,大会ごとのスコア!$D$28:$E$31,2,FALSE),"")</f>
        <v/>
      </c>
    </row>
    <row r="122" spans="20:22" x14ac:dyDescent="0.15">
      <c r="T122" s="9" t="str">
        <f>IFERROR(VLOOKUP($B122,名椙大会2日目!$B$5:$G$338,6,FALSE),"")</f>
        <v/>
      </c>
      <c r="U122" s="10" t="str">
        <f>IFERROR(VLOOKUP($B122,名椙大会2日目!$B$5:$G$338,2,FALSE),"")</f>
        <v/>
      </c>
      <c r="V122" s="10" t="str">
        <f>IFERROR(VLOOKUP($B122,名椙大会2日目!$B$5:$G$338,5,FALSE)*VLOOKUP(T122,大会ごとのスコア!$D$28:$E$31,2,FALSE),"")</f>
        <v/>
      </c>
    </row>
    <row r="123" spans="20:22" x14ac:dyDescent="0.15">
      <c r="T123" s="9" t="str">
        <f>IFERROR(VLOOKUP($B123,名椙大会2日目!$B$5:$G$338,6,FALSE),"")</f>
        <v/>
      </c>
      <c r="U123" s="10" t="str">
        <f>IFERROR(VLOOKUP($B123,名椙大会2日目!$B$5:$G$338,2,FALSE),"")</f>
        <v/>
      </c>
      <c r="V123" s="10" t="str">
        <f>IFERROR(VLOOKUP($B123,名椙大会2日目!$B$5:$G$338,5,FALSE)*VLOOKUP(T123,大会ごとのスコア!$D$28:$E$31,2,FALSE),"")</f>
        <v/>
      </c>
    </row>
    <row r="124" spans="20:22" x14ac:dyDescent="0.15">
      <c r="T124" s="9" t="str">
        <f>IFERROR(VLOOKUP($B124,名椙大会2日目!$B$5:$G$338,6,FALSE),"")</f>
        <v/>
      </c>
      <c r="U124" s="10" t="str">
        <f>IFERROR(VLOOKUP($B124,名椙大会2日目!$B$5:$G$338,2,FALSE),"")</f>
        <v/>
      </c>
      <c r="V124" s="10" t="str">
        <f>IFERROR(VLOOKUP($B124,名椙大会2日目!$B$5:$G$338,5,FALSE)*VLOOKUP(T124,大会ごとのスコア!$D$28:$E$31,2,FALSE),"")</f>
        <v/>
      </c>
    </row>
    <row r="125" spans="20:22" x14ac:dyDescent="0.15">
      <c r="T125" s="9" t="str">
        <f>IFERROR(VLOOKUP($B125,名椙大会2日目!$B$5:$G$338,6,FALSE),"")</f>
        <v/>
      </c>
      <c r="U125" s="10" t="str">
        <f>IFERROR(VLOOKUP($B125,名椙大会2日目!$B$5:$G$338,2,FALSE),"")</f>
        <v/>
      </c>
      <c r="V125" s="10" t="str">
        <f>IFERROR(VLOOKUP($B125,名椙大会2日目!$B$5:$G$338,5,FALSE)*VLOOKUP(T125,大会ごとのスコア!$D$28:$E$31,2,FALSE),"")</f>
        <v/>
      </c>
    </row>
    <row r="126" spans="20:22" x14ac:dyDescent="0.15">
      <c r="T126" s="9" t="str">
        <f>IFERROR(VLOOKUP($B126,名椙大会2日目!$B$5:$G$338,6,FALSE),"")</f>
        <v/>
      </c>
      <c r="U126" s="10" t="str">
        <f>IFERROR(VLOOKUP($B126,名椙大会2日目!$B$5:$G$338,2,FALSE),"")</f>
        <v/>
      </c>
      <c r="V126" s="10" t="str">
        <f>IFERROR(VLOOKUP($B126,名椙大会2日目!$B$5:$G$338,5,FALSE)*VLOOKUP(T126,大会ごとのスコア!$D$28:$E$31,2,FALSE),"")</f>
        <v/>
      </c>
    </row>
    <row r="127" spans="20:22" x14ac:dyDescent="0.15">
      <c r="T127" s="9" t="str">
        <f>IFERROR(VLOOKUP($B127,名椙大会2日目!$B$5:$G$338,6,FALSE),"")</f>
        <v/>
      </c>
      <c r="U127" s="10" t="str">
        <f>IFERROR(VLOOKUP($B127,名椙大会2日目!$B$5:$G$338,2,FALSE),"")</f>
        <v/>
      </c>
      <c r="V127" s="10" t="str">
        <f>IFERROR(VLOOKUP($B127,名椙大会2日目!$B$5:$G$338,5,FALSE)*VLOOKUP(T127,大会ごとのスコア!$D$28:$E$31,2,FALSE),"")</f>
        <v/>
      </c>
    </row>
    <row r="128" spans="20:22" x14ac:dyDescent="0.15">
      <c r="T128" s="9" t="str">
        <f>IFERROR(VLOOKUP($B128,名椙大会2日目!$B$5:$G$338,6,FALSE),"")</f>
        <v/>
      </c>
      <c r="U128" s="10" t="str">
        <f>IFERROR(VLOOKUP($B128,名椙大会2日目!$B$5:$G$338,2,FALSE),"")</f>
        <v/>
      </c>
      <c r="V128" s="10" t="str">
        <f>IFERROR(VLOOKUP($B128,名椙大会2日目!$B$5:$G$338,5,FALSE)*VLOOKUP(T128,大会ごとのスコア!$D$28:$E$31,2,FALSE),"")</f>
        <v/>
      </c>
    </row>
    <row r="129" spans="20:22" x14ac:dyDescent="0.15">
      <c r="T129" s="9" t="str">
        <f>IFERROR(VLOOKUP($B129,名椙大会2日目!$B$5:$G$338,6,FALSE),"")</f>
        <v/>
      </c>
      <c r="U129" s="10" t="str">
        <f>IFERROR(VLOOKUP($B129,名椙大会2日目!$B$5:$G$338,2,FALSE),"")</f>
        <v/>
      </c>
      <c r="V129" s="10" t="str">
        <f>IFERROR(VLOOKUP($B129,名椙大会2日目!$B$5:$G$338,5,FALSE)*VLOOKUP(T129,大会ごとのスコア!$D$28:$E$31,2,FALSE),"")</f>
        <v/>
      </c>
    </row>
    <row r="130" spans="20:22" x14ac:dyDescent="0.15">
      <c r="T130" s="9" t="str">
        <f>IFERROR(VLOOKUP($B130,名椙大会2日目!$B$5:$G$338,6,FALSE),"")</f>
        <v/>
      </c>
      <c r="U130" s="10" t="str">
        <f>IFERROR(VLOOKUP($B130,名椙大会2日目!$B$5:$G$338,2,FALSE),"")</f>
        <v/>
      </c>
      <c r="V130" s="10" t="str">
        <f>IFERROR(VLOOKUP($B130,名椙大会2日目!$B$5:$G$338,5,FALSE)*VLOOKUP(T130,大会ごとのスコア!$D$28:$E$31,2,FALSE),"")</f>
        <v/>
      </c>
    </row>
    <row r="131" spans="20:22" x14ac:dyDescent="0.15">
      <c r="T131" s="9" t="str">
        <f>IFERROR(VLOOKUP($B131,名椙大会2日目!$B$5:$G$338,6,FALSE),"")</f>
        <v/>
      </c>
      <c r="U131" s="10" t="str">
        <f>IFERROR(VLOOKUP($B131,名椙大会2日目!$B$5:$G$338,2,FALSE),"")</f>
        <v/>
      </c>
      <c r="V131" s="10" t="str">
        <f>IFERROR(VLOOKUP($B131,名椙大会2日目!$B$5:$G$338,5,FALSE)*VLOOKUP(T131,大会ごとのスコア!$D$28:$E$31,2,FALSE),"")</f>
        <v/>
      </c>
    </row>
    <row r="132" spans="20:22" x14ac:dyDescent="0.15">
      <c r="T132" s="9" t="str">
        <f>IFERROR(VLOOKUP($B132,名椙大会2日目!$B$5:$G$338,6,FALSE),"")</f>
        <v/>
      </c>
      <c r="U132" s="10" t="str">
        <f>IFERROR(VLOOKUP($B132,名椙大会2日目!$B$5:$G$338,2,FALSE),"")</f>
        <v/>
      </c>
      <c r="V132" s="10" t="str">
        <f>IFERROR(VLOOKUP($B132,名椙大会2日目!$B$5:$G$338,5,FALSE)*VLOOKUP(T132,大会ごとのスコア!$D$28:$E$31,2,FALSE),"")</f>
        <v/>
      </c>
    </row>
    <row r="133" spans="20:22" x14ac:dyDescent="0.15">
      <c r="T133" s="9" t="str">
        <f>IFERROR(VLOOKUP($B133,名椙大会2日目!$B$5:$G$338,6,FALSE),"")</f>
        <v/>
      </c>
      <c r="U133" s="10" t="str">
        <f>IFERROR(VLOOKUP($B133,名椙大会2日目!$B$5:$G$338,2,FALSE),"")</f>
        <v/>
      </c>
      <c r="V133" s="10" t="str">
        <f>IFERROR(VLOOKUP($B133,名椙大会2日目!$B$5:$G$338,5,FALSE)*VLOOKUP(T133,大会ごとのスコア!$D$28:$E$31,2,FALSE),"")</f>
        <v/>
      </c>
    </row>
    <row r="134" spans="20:22" x14ac:dyDescent="0.15">
      <c r="T134" s="9" t="str">
        <f>IFERROR(VLOOKUP($B134,名椙大会2日目!$B$5:$G$338,6,FALSE),"")</f>
        <v/>
      </c>
      <c r="U134" s="10" t="str">
        <f>IFERROR(VLOOKUP($B134,名椙大会2日目!$B$5:$G$338,2,FALSE),"")</f>
        <v/>
      </c>
      <c r="V134" s="10" t="str">
        <f>IFERROR(VLOOKUP($B134,名椙大会2日目!$B$5:$G$338,5,FALSE)*VLOOKUP(T134,大会ごとのスコア!$D$28:$E$31,2,FALSE),"")</f>
        <v/>
      </c>
    </row>
    <row r="135" spans="20:22" x14ac:dyDescent="0.15">
      <c r="T135" s="9" t="str">
        <f>IFERROR(VLOOKUP($B135,名椙大会2日目!$B$5:$G$338,6,FALSE),"")</f>
        <v/>
      </c>
      <c r="U135" s="10" t="str">
        <f>IFERROR(VLOOKUP($B135,名椙大会2日目!$B$5:$G$338,2,FALSE),"")</f>
        <v/>
      </c>
      <c r="V135" s="10" t="str">
        <f>IFERROR(VLOOKUP($B135,名椙大会2日目!$B$5:$G$338,5,FALSE)*VLOOKUP(T135,大会ごとのスコア!$D$28:$E$31,2,FALSE),"")</f>
        <v/>
      </c>
    </row>
    <row r="136" spans="20:22" x14ac:dyDescent="0.15">
      <c r="T136" s="9" t="str">
        <f>IFERROR(VLOOKUP($B136,名椙大会2日目!$B$5:$G$338,6,FALSE),"")</f>
        <v/>
      </c>
      <c r="U136" s="10" t="str">
        <f>IFERROR(VLOOKUP($B136,名椙大会2日目!$B$5:$G$338,2,FALSE),"")</f>
        <v/>
      </c>
      <c r="V136" s="10" t="str">
        <f>IFERROR(VLOOKUP($B136,名椙大会2日目!$B$5:$G$338,5,FALSE)*VLOOKUP(T136,大会ごとのスコア!$D$28:$E$31,2,FALSE),"")</f>
        <v/>
      </c>
    </row>
    <row r="137" spans="20:22" x14ac:dyDescent="0.15">
      <c r="T137" s="9" t="str">
        <f>IFERROR(VLOOKUP($B137,名椙大会2日目!$B$5:$G$338,6,FALSE),"")</f>
        <v/>
      </c>
      <c r="U137" s="10" t="str">
        <f>IFERROR(VLOOKUP($B137,名椙大会2日目!$B$5:$G$338,2,FALSE),"")</f>
        <v/>
      </c>
      <c r="V137" s="10" t="str">
        <f>IFERROR(VLOOKUP($B137,名椙大会2日目!$B$5:$G$338,5,FALSE)*VLOOKUP(T137,大会ごとのスコア!$D$28:$E$31,2,FALSE),"")</f>
        <v/>
      </c>
    </row>
    <row r="138" spans="20:22" x14ac:dyDescent="0.15">
      <c r="T138" s="9" t="str">
        <f>IFERROR(VLOOKUP($B138,名椙大会2日目!$B$5:$G$338,6,FALSE),"")</f>
        <v/>
      </c>
      <c r="U138" s="10" t="str">
        <f>IFERROR(VLOOKUP($B138,名椙大会2日目!$B$5:$G$338,2,FALSE),"")</f>
        <v/>
      </c>
      <c r="V138" s="10" t="str">
        <f>IFERROR(VLOOKUP($B138,名椙大会2日目!$B$5:$G$338,5,FALSE)*VLOOKUP(T138,大会ごとのスコア!$D$28:$E$31,2,FALSE),"")</f>
        <v/>
      </c>
    </row>
    <row r="139" spans="20:22" x14ac:dyDescent="0.15">
      <c r="T139" s="9" t="str">
        <f>IFERROR(VLOOKUP($B139,名椙大会2日目!$B$5:$G$338,6,FALSE),"")</f>
        <v/>
      </c>
      <c r="U139" s="10" t="str">
        <f>IFERROR(VLOOKUP($B139,名椙大会2日目!$B$5:$G$338,2,FALSE),"")</f>
        <v/>
      </c>
      <c r="V139" s="10" t="str">
        <f>IFERROR(VLOOKUP($B139,名椙大会2日目!$B$5:$G$338,5,FALSE)*VLOOKUP(T139,大会ごとのスコア!$D$28:$E$31,2,FALSE),"")</f>
        <v/>
      </c>
    </row>
    <row r="140" spans="20:22" x14ac:dyDescent="0.15">
      <c r="T140" s="9" t="str">
        <f>IFERROR(VLOOKUP($B140,名椙大会2日目!$B$5:$G$338,6,FALSE),"")</f>
        <v/>
      </c>
      <c r="U140" s="10" t="str">
        <f>IFERROR(VLOOKUP($B140,名椙大会2日目!$B$5:$G$338,2,FALSE),"")</f>
        <v/>
      </c>
      <c r="V140" s="10" t="str">
        <f>IFERROR(VLOOKUP($B140,名椙大会2日目!$B$5:$G$338,5,FALSE)*VLOOKUP(T140,大会ごとのスコア!$D$28:$E$31,2,FALSE),"")</f>
        <v/>
      </c>
    </row>
    <row r="141" spans="20:22" x14ac:dyDescent="0.15">
      <c r="T141" s="9" t="str">
        <f>IFERROR(VLOOKUP($B141,名椙大会2日目!$B$5:$G$338,6,FALSE),"")</f>
        <v/>
      </c>
      <c r="U141" s="10" t="str">
        <f>IFERROR(VLOOKUP($B141,名椙大会2日目!$B$5:$G$338,2,FALSE),"")</f>
        <v/>
      </c>
      <c r="V141" s="10" t="str">
        <f>IFERROR(VLOOKUP($B141,名椙大会2日目!$B$5:$G$338,5,FALSE)*VLOOKUP(T141,大会ごとのスコア!$D$28:$E$31,2,FALSE),"")</f>
        <v/>
      </c>
    </row>
    <row r="142" spans="20:22" x14ac:dyDescent="0.15">
      <c r="T142" s="9" t="str">
        <f>IFERROR(VLOOKUP($B142,名椙大会2日目!$B$5:$G$338,6,FALSE),"")</f>
        <v/>
      </c>
      <c r="U142" s="10" t="str">
        <f>IFERROR(VLOOKUP($B142,名椙大会2日目!$B$5:$G$338,2,FALSE),"")</f>
        <v/>
      </c>
      <c r="V142" s="10" t="str">
        <f>IFERROR(VLOOKUP($B142,名椙大会2日目!$B$5:$G$338,5,FALSE)*VLOOKUP(T142,大会ごとのスコア!$D$28:$E$31,2,FALSE),"")</f>
        <v/>
      </c>
    </row>
    <row r="143" spans="20:22" x14ac:dyDescent="0.15">
      <c r="T143" s="9" t="str">
        <f>IFERROR(VLOOKUP($B143,名椙大会2日目!$B$5:$G$338,6,FALSE),"")</f>
        <v/>
      </c>
      <c r="U143" s="10" t="str">
        <f>IFERROR(VLOOKUP($B143,名椙大会2日目!$B$5:$G$338,2,FALSE),"")</f>
        <v/>
      </c>
      <c r="V143" s="10" t="str">
        <f>IFERROR(VLOOKUP($B143,名椙大会2日目!$B$5:$G$338,5,FALSE)*VLOOKUP(T143,大会ごとのスコア!$D$28:$E$31,2,FALSE),"")</f>
        <v/>
      </c>
    </row>
    <row r="144" spans="20:22" x14ac:dyDescent="0.15">
      <c r="T144" s="9" t="str">
        <f>IFERROR(VLOOKUP($B144,名椙大会2日目!$B$5:$G$338,6,FALSE),"")</f>
        <v/>
      </c>
      <c r="U144" s="10" t="str">
        <f>IFERROR(VLOOKUP($B144,名椙大会2日目!$B$5:$G$338,2,FALSE),"")</f>
        <v/>
      </c>
      <c r="V144" s="10" t="str">
        <f>IFERROR(VLOOKUP($B144,名椙大会2日目!$B$5:$G$338,5,FALSE)*VLOOKUP(T144,大会ごとのスコア!$D$28:$E$31,2,FALSE),"")</f>
        <v/>
      </c>
    </row>
    <row r="145" spans="20:22" x14ac:dyDescent="0.15">
      <c r="T145" s="9" t="str">
        <f>IFERROR(VLOOKUP($B145,名椙大会2日目!$B$5:$G$338,6,FALSE),"")</f>
        <v/>
      </c>
      <c r="U145" s="10" t="str">
        <f>IFERROR(VLOOKUP($B145,名椙大会2日目!$B$5:$G$338,2,FALSE),"")</f>
        <v/>
      </c>
      <c r="V145" s="10" t="str">
        <f>IFERROR(VLOOKUP($B145,名椙大会2日目!$B$5:$G$338,5,FALSE)*VLOOKUP(T145,大会ごとのスコア!$D$28:$E$31,2,FALSE),"")</f>
        <v/>
      </c>
    </row>
    <row r="146" spans="20:22" x14ac:dyDescent="0.15">
      <c r="T146" s="9" t="str">
        <f>IFERROR(VLOOKUP($B146,名椙大会2日目!$B$5:$G$338,6,FALSE),"")</f>
        <v/>
      </c>
      <c r="U146" s="10" t="str">
        <f>IFERROR(VLOOKUP($B146,名椙大会2日目!$B$5:$G$338,2,FALSE),"")</f>
        <v/>
      </c>
      <c r="V146" s="10" t="str">
        <f>IFERROR(VLOOKUP($B146,名椙大会2日目!$B$5:$G$338,5,FALSE)*VLOOKUP(T146,大会ごとのスコア!$D$28:$E$31,2,FALSE),"")</f>
        <v/>
      </c>
    </row>
    <row r="147" spans="20:22" x14ac:dyDescent="0.15">
      <c r="T147" s="9" t="str">
        <f>IFERROR(VLOOKUP($B147,名椙大会2日目!$B$5:$G$338,6,FALSE),"")</f>
        <v/>
      </c>
      <c r="U147" s="10" t="str">
        <f>IFERROR(VLOOKUP($B147,名椙大会2日目!$B$5:$G$338,2,FALSE),"")</f>
        <v/>
      </c>
      <c r="V147" s="10" t="str">
        <f>IFERROR(VLOOKUP($B147,名椙大会2日目!$B$5:$G$338,5,FALSE)*VLOOKUP(T147,大会ごとのスコア!$D$28:$E$31,2,FALSE),"")</f>
        <v/>
      </c>
    </row>
    <row r="148" spans="20:22" x14ac:dyDescent="0.15">
      <c r="T148" s="9" t="str">
        <f>IFERROR(VLOOKUP($B148,名椙大会2日目!$B$5:$G$338,6,FALSE),"")</f>
        <v/>
      </c>
      <c r="U148" s="10" t="str">
        <f>IFERROR(VLOOKUP($B148,名椙大会2日目!$B$5:$G$338,2,FALSE),"")</f>
        <v/>
      </c>
      <c r="V148" s="10" t="str">
        <f>IFERROR(VLOOKUP($B148,名椙大会2日目!$B$5:$G$338,5,FALSE)*VLOOKUP(T148,大会ごとのスコア!$D$28:$E$31,2,FALSE),"")</f>
        <v/>
      </c>
    </row>
    <row r="149" spans="20:22" x14ac:dyDescent="0.15">
      <c r="T149" s="9" t="str">
        <f>IFERROR(VLOOKUP($B149,名椙大会2日目!$B$5:$G$338,6,FALSE),"")</f>
        <v/>
      </c>
      <c r="U149" s="10" t="str">
        <f>IFERROR(VLOOKUP($B149,名椙大会2日目!$B$5:$G$338,2,FALSE),"")</f>
        <v/>
      </c>
      <c r="V149" s="10" t="str">
        <f>IFERROR(VLOOKUP($B149,名椙大会2日目!$B$5:$G$338,5,FALSE)*VLOOKUP(T149,大会ごとのスコア!$D$28:$E$31,2,FALSE),"")</f>
        <v/>
      </c>
    </row>
    <row r="150" spans="20:22" x14ac:dyDescent="0.15">
      <c r="T150" s="9" t="str">
        <f>IFERROR(VLOOKUP($B150,名椙大会2日目!$B$5:$G$338,6,FALSE),"")</f>
        <v/>
      </c>
      <c r="U150" s="10" t="str">
        <f>IFERROR(VLOOKUP($B150,名椙大会2日目!$B$5:$G$338,2,FALSE),"")</f>
        <v/>
      </c>
      <c r="V150" s="10" t="str">
        <f>IFERROR(VLOOKUP($B150,名椙大会2日目!$B$5:$G$338,5,FALSE)*VLOOKUP(T150,大会ごとのスコア!$D$28:$E$31,2,FALSE),"")</f>
        <v/>
      </c>
    </row>
    <row r="151" spans="20:22" x14ac:dyDescent="0.15">
      <c r="T151" s="9" t="str">
        <f>IFERROR(VLOOKUP($B151,名椙大会2日目!$B$5:$G$338,6,FALSE),"")</f>
        <v/>
      </c>
      <c r="U151" s="10" t="str">
        <f>IFERROR(VLOOKUP($B151,名椙大会2日目!$B$5:$G$338,2,FALSE),"")</f>
        <v/>
      </c>
      <c r="V151" s="10" t="str">
        <f>IFERROR(VLOOKUP($B151,名椙大会2日目!$B$5:$G$338,5,FALSE)*VLOOKUP(T151,大会ごとのスコア!$D$28:$E$31,2,FALSE),"")</f>
        <v/>
      </c>
    </row>
    <row r="152" spans="20:22" x14ac:dyDescent="0.15">
      <c r="T152" s="9" t="str">
        <f>IFERROR(VLOOKUP($B152,名椙大会2日目!$B$5:$G$338,6,FALSE),"")</f>
        <v/>
      </c>
      <c r="U152" s="10" t="str">
        <f>IFERROR(VLOOKUP($B152,名椙大会2日目!$B$5:$G$338,2,FALSE),"")</f>
        <v/>
      </c>
      <c r="V152" s="10" t="str">
        <f>IFERROR(VLOOKUP($B152,名椙大会2日目!$B$5:$G$338,5,FALSE)*VLOOKUP(T152,大会ごとのスコア!$D$28:$E$31,2,FALSE),"")</f>
        <v/>
      </c>
    </row>
    <row r="153" spans="20:22" x14ac:dyDescent="0.15">
      <c r="T153" s="9" t="str">
        <f>IFERROR(VLOOKUP($B153,名椙大会2日目!$B$5:$G$338,6,FALSE),"")</f>
        <v/>
      </c>
      <c r="U153" s="10" t="str">
        <f>IFERROR(VLOOKUP($B153,名椙大会2日目!$B$5:$G$338,2,FALSE),"")</f>
        <v/>
      </c>
      <c r="V153" s="10" t="str">
        <f>IFERROR(VLOOKUP($B153,名椙大会2日目!$B$5:$G$338,5,FALSE)*VLOOKUP(T153,大会ごとのスコア!$D$28:$E$31,2,FALSE),"")</f>
        <v/>
      </c>
    </row>
    <row r="154" spans="20:22" x14ac:dyDescent="0.15">
      <c r="T154" s="9" t="str">
        <f>IFERROR(VLOOKUP($B154,名椙大会2日目!$B$5:$G$338,6,FALSE),"")</f>
        <v/>
      </c>
      <c r="U154" s="10" t="str">
        <f>IFERROR(VLOOKUP($B154,名椙大会2日目!$B$5:$G$338,2,FALSE),"")</f>
        <v/>
      </c>
      <c r="V154" s="10" t="str">
        <f>IFERROR(VLOOKUP($B154,名椙大会2日目!$B$5:$G$338,5,FALSE)*VLOOKUP(T154,大会ごとのスコア!$D$28:$E$31,2,FALSE),"")</f>
        <v/>
      </c>
    </row>
    <row r="155" spans="20:22" x14ac:dyDescent="0.15">
      <c r="T155" s="9" t="str">
        <f>IFERROR(VLOOKUP($B155,名椙大会2日目!$B$5:$G$338,6,FALSE),"")</f>
        <v/>
      </c>
      <c r="U155" s="10" t="str">
        <f>IFERROR(VLOOKUP($B155,名椙大会2日目!$B$5:$G$338,2,FALSE),"")</f>
        <v/>
      </c>
      <c r="V155" s="10" t="str">
        <f>IFERROR(VLOOKUP($B155,名椙大会2日目!$B$5:$G$338,5,FALSE)*VLOOKUP(T155,大会ごとのスコア!$D$28:$E$31,2,FALSE),"")</f>
        <v/>
      </c>
    </row>
    <row r="156" spans="20:22" x14ac:dyDescent="0.15">
      <c r="T156" s="9" t="str">
        <f>IFERROR(VLOOKUP($B156,名椙大会2日目!$B$5:$G$338,6,FALSE),"")</f>
        <v/>
      </c>
      <c r="U156" s="10" t="str">
        <f>IFERROR(VLOOKUP($B156,名椙大会2日目!$B$5:$G$338,2,FALSE),"")</f>
        <v/>
      </c>
      <c r="V156" s="10" t="str">
        <f>IFERROR(VLOOKUP($B156,名椙大会2日目!$B$5:$G$338,5,FALSE)*VLOOKUP(T156,大会ごとのスコア!$D$28:$E$31,2,FALSE),"")</f>
        <v/>
      </c>
    </row>
    <row r="157" spans="20:22" x14ac:dyDescent="0.15">
      <c r="T157" s="9" t="str">
        <f>IFERROR(VLOOKUP($B157,名椙大会2日目!$B$5:$G$338,6,FALSE),"")</f>
        <v/>
      </c>
      <c r="U157" s="10" t="str">
        <f>IFERROR(VLOOKUP($B157,名椙大会2日目!$B$5:$G$338,2,FALSE),"")</f>
        <v/>
      </c>
      <c r="V157" s="10" t="str">
        <f>IFERROR(VLOOKUP($B157,名椙大会2日目!$B$5:$G$338,5,FALSE)*VLOOKUP(T157,大会ごとのスコア!$D$28:$E$31,2,FALSE),"")</f>
        <v/>
      </c>
    </row>
    <row r="158" spans="20:22" x14ac:dyDescent="0.15">
      <c r="T158" s="9" t="str">
        <f>IFERROR(VLOOKUP($B158,名椙大会2日目!$B$5:$G$338,6,FALSE),"")</f>
        <v/>
      </c>
      <c r="U158" s="10" t="str">
        <f>IFERROR(VLOOKUP($B158,名椙大会2日目!$B$5:$G$338,2,FALSE),"")</f>
        <v/>
      </c>
      <c r="V158" s="10" t="str">
        <f>IFERROR(VLOOKUP($B158,名椙大会2日目!$B$5:$G$338,5,FALSE)*VLOOKUP(T158,大会ごとのスコア!$D$28:$E$31,2,FALSE),"")</f>
        <v/>
      </c>
    </row>
    <row r="159" spans="20:22" x14ac:dyDescent="0.15">
      <c r="T159" s="9" t="str">
        <f>IFERROR(VLOOKUP($B159,名椙大会2日目!$B$5:$G$338,6,FALSE),"")</f>
        <v/>
      </c>
      <c r="U159" s="10" t="str">
        <f>IFERROR(VLOOKUP($B159,名椙大会2日目!$B$5:$G$338,2,FALSE),"")</f>
        <v/>
      </c>
      <c r="V159" s="10" t="str">
        <f>IFERROR(VLOOKUP($B159,名椙大会2日目!$B$5:$G$338,5,FALSE)*VLOOKUP(T159,大会ごとのスコア!$D$28:$E$31,2,FALSE),"")</f>
        <v/>
      </c>
    </row>
    <row r="160" spans="20:22" x14ac:dyDescent="0.15">
      <c r="T160" s="9" t="str">
        <f>IFERROR(VLOOKUP($B160,名椙大会2日目!$B$5:$G$338,6,FALSE),"")</f>
        <v/>
      </c>
      <c r="U160" s="10" t="str">
        <f>IFERROR(VLOOKUP($B160,名椙大会2日目!$B$5:$G$338,2,FALSE),"")</f>
        <v/>
      </c>
      <c r="V160" s="10" t="str">
        <f>IFERROR(VLOOKUP($B160,名椙大会2日目!$B$5:$G$338,5,FALSE)*VLOOKUP(T160,大会ごとのスコア!$D$28:$E$31,2,FALSE),"")</f>
        <v/>
      </c>
    </row>
    <row r="161" spans="20:22" x14ac:dyDescent="0.15">
      <c r="T161" s="9" t="str">
        <f>IFERROR(VLOOKUP($B161,名椙大会2日目!$B$5:$G$338,6,FALSE),"")</f>
        <v/>
      </c>
      <c r="U161" s="10" t="str">
        <f>IFERROR(VLOOKUP($B161,名椙大会2日目!$B$5:$G$338,2,FALSE),"")</f>
        <v/>
      </c>
      <c r="V161" s="10" t="str">
        <f>IFERROR(VLOOKUP($B161,名椙大会2日目!$B$5:$G$338,5,FALSE)*VLOOKUP(T161,大会ごとのスコア!$D$28:$E$31,2,FALSE),"")</f>
        <v/>
      </c>
    </row>
    <row r="162" spans="20:22" x14ac:dyDescent="0.15">
      <c r="T162" s="9" t="str">
        <f>IFERROR(VLOOKUP($B162,名椙大会2日目!$B$5:$G$338,6,FALSE),"")</f>
        <v/>
      </c>
      <c r="U162" s="10" t="str">
        <f>IFERROR(VLOOKUP($B162,名椙大会2日目!$B$5:$G$338,2,FALSE),"")</f>
        <v/>
      </c>
      <c r="V162" s="10" t="str">
        <f>IFERROR(VLOOKUP($B162,名椙大会2日目!$B$5:$G$338,5,FALSE)*VLOOKUP(T162,大会ごとのスコア!$D$28:$E$31,2,FALSE),"")</f>
        <v/>
      </c>
    </row>
    <row r="163" spans="20:22" x14ac:dyDescent="0.15">
      <c r="T163" s="9" t="str">
        <f>IFERROR(VLOOKUP($B163,名椙大会2日目!$B$5:$G$338,6,FALSE),"")</f>
        <v/>
      </c>
      <c r="U163" s="10" t="str">
        <f>IFERROR(VLOOKUP($B163,名椙大会2日目!$B$5:$G$338,2,FALSE),"")</f>
        <v/>
      </c>
      <c r="V163" s="10" t="str">
        <f>IFERROR(VLOOKUP($B163,名椙大会2日目!$B$5:$G$338,5,FALSE)*VLOOKUP(T163,大会ごとのスコア!$D$28:$E$31,2,FALSE),"")</f>
        <v/>
      </c>
    </row>
    <row r="164" spans="20:22" x14ac:dyDescent="0.15">
      <c r="T164" s="9" t="str">
        <f>IFERROR(VLOOKUP($B164,名椙大会2日目!$B$5:$G$338,6,FALSE),"")</f>
        <v/>
      </c>
      <c r="U164" s="10" t="str">
        <f>IFERROR(VLOOKUP($B164,名椙大会2日目!$B$5:$G$338,2,FALSE),"")</f>
        <v/>
      </c>
      <c r="V164" s="10" t="str">
        <f>IFERROR(VLOOKUP($B164,名椙大会2日目!$B$5:$G$338,5,FALSE)*VLOOKUP(T164,大会ごとのスコア!$D$28:$E$31,2,FALSE),"")</f>
        <v/>
      </c>
    </row>
    <row r="165" spans="20:22" x14ac:dyDescent="0.15">
      <c r="T165" s="9" t="str">
        <f>IFERROR(VLOOKUP($B165,名椙大会2日目!$B$5:$G$338,6,FALSE),"")</f>
        <v/>
      </c>
      <c r="U165" s="10" t="str">
        <f>IFERROR(VLOOKUP($B165,名椙大会2日目!$B$5:$G$338,2,FALSE),"")</f>
        <v/>
      </c>
      <c r="V165" s="10" t="str">
        <f>IFERROR(VLOOKUP($B165,名椙大会2日目!$B$5:$G$338,5,FALSE)*VLOOKUP(T165,大会ごとのスコア!$D$28:$E$31,2,FALSE),"")</f>
        <v/>
      </c>
    </row>
    <row r="166" spans="20:22" x14ac:dyDescent="0.15">
      <c r="T166" s="9" t="str">
        <f>IFERROR(VLOOKUP($B166,名椙大会2日目!$B$5:$G$338,6,FALSE),"")</f>
        <v/>
      </c>
      <c r="U166" s="10" t="str">
        <f>IFERROR(VLOOKUP($B166,名椙大会2日目!$B$5:$G$338,2,FALSE),"")</f>
        <v/>
      </c>
      <c r="V166" s="10" t="str">
        <f>IFERROR(VLOOKUP($B166,名椙大会2日目!$B$5:$G$338,5,FALSE)*VLOOKUP(T166,大会ごとのスコア!$D$28:$E$31,2,FALSE),"")</f>
        <v/>
      </c>
    </row>
    <row r="167" spans="20:22" x14ac:dyDescent="0.15">
      <c r="T167" s="9" t="str">
        <f>IFERROR(VLOOKUP($B167,名椙大会2日目!$B$5:$G$338,6,FALSE),"")</f>
        <v/>
      </c>
      <c r="U167" s="10" t="str">
        <f>IFERROR(VLOOKUP($B167,名椙大会2日目!$B$5:$G$338,2,FALSE),"")</f>
        <v/>
      </c>
      <c r="V167" s="10" t="str">
        <f>IFERROR(VLOOKUP($B167,名椙大会2日目!$B$5:$G$338,5,FALSE)*VLOOKUP(T167,大会ごとのスコア!$D$28:$E$31,2,FALSE),"")</f>
        <v/>
      </c>
    </row>
    <row r="168" spans="20:22" x14ac:dyDescent="0.15">
      <c r="T168" s="9" t="str">
        <f>IFERROR(VLOOKUP($B168,名椙大会2日目!$B$5:$G$338,6,FALSE),"")</f>
        <v/>
      </c>
      <c r="U168" s="10" t="str">
        <f>IFERROR(VLOOKUP($B168,名椙大会2日目!$B$5:$G$338,2,FALSE),"")</f>
        <v/>
      </c>
      <c r="V168" s="10" t="str">
        <f>IFERROR(VLOOKUP($B168,名椙大会2日目!$B$5:$G$338,5,FALSE)*VLOOKUP(T168,大会ごとのスコア!$D$28:$E$31,2,FALSE),"")</f>
        <v/>
      </c>
    </row>
    <row r="169" spans="20:22" x14ac:dyDescent="0.15">
      <c r="T169" s="9" t="str">
        <f>IFERROR(VLOOKUP($B169,名椙大会2日目!$B$5:$G$338,6,FALSE),"")</f>
        <v/>
      </c>
      <c r="U169" s="10" t="str">
        <f>IFERROR(VLOOKUP($B169,名椙大会2日目!$B$5:$G$338,2,FALSE),"")</f>
        <v/>
      </c>
      <c r="V169" s="10" t="str">
        <f>IFERROR(VLOOKUP($B169,名椙大会2日目!$B$5:$G$338,5,FALSE)*VLOOKUP(T169,大会ごとのスコア!$D$28:$E$31,2,FALSE),"")</f>
        <v/>
      </c>
    </row>
    <row r="170" spans="20:22" x14ac:dyDescent="0.15">
      <c r="T170" s="9" t="str">
        <f>IFERROR(VLOOKUP($B170,名椙大会2日目!$B$5:$G$338,6,FALSE),"")</f>
        <v/>
      </c>
      <c r="U170" s="10" t="str">
        <f>IFERROR(VLOOKUP($B170,名椙大会2日目!$B$5:$G$338,2,FALSE),"")</f>
        <v/>
      </c>
      <c r="V170" s="10" t="str">
        <f>IFERROR(VLOOKUP($B170,名椙大会2日目!$B$5:$G$338,5,FALSE)*VLOOKUP(T170,大会ごとのスコア!$D$28:$E$31,2,FALSE),"")</f>
        <v/>
      </c>
    </row>
    <row r="171" spans="20:22" x14ac:dyDescent="0.15">
      <c r="T171" s="9" t="str">
        <f>IFERROR(VLOOKUP($B171,名椙大会2日目!$B$5:$G$338,6,FALSE),"")</f>
        <v/>
      </c>
      <c r="U171" s="10" t="str">
        <f>IFERROR(VLOOKUP($B171,名椙大会2日目!$B$5:$G$338,2,FALSE),"")</f>
        <v/>
      </c>
      <c r="V171" s="10" t="str">
        <f>IFERROR(VLOOKUP($B171,名椙大会2日目!$B$5:$G$338,5,FALSE)*VLOOKUP(T171,大会ごとのスコア!$D$28:$E$31,2,FALSE),"")</f>
        <v/>
      </c>
    </row>
    <row r="172" spans="20:22" x14ac:dyDescent="0.15">
      <c r="T172" s="9" t="str">
        <f>IFERROR(VLOOKUP($B172,名椙大会2日目!$B$5:$G$338,6,FALSE),"")</f>
        <v/>
      </c>
      <c r="U172" s="10" t="str">
        <f>IFERROR(VLOOKUP($B172,名椙大会2日目!$B$5:$G$338,2,FALSE),"")</f>
        <v/>
      </c>
      <c r="V172" s="10" t="str">
        <f>IFERROR(VLOOKUP($B172,名椙大会2日目!$B$5:$G$338,5,FALSE)*VLOOKUP(T172,大会ごとのスコア!$D$28:$E$31,2,FALSE),"")</f>
        <v/>
      </c>
    </row>
    <row r="173" spans="20:22" x14ac:dyDescent="0.15">
      <c r="T173" s="9" t="str">
        <f>IFERROR(VLOOKUP($B173,名椙大会2日目!$B$5:$G$338,6,FALSE),"")</f>
        <v/>
      </c>
      <c r="U173" s="10" t="str">
        <f>IFERROR(VLOOKUP($B173,名椙大会2日目!$B$5:$G$338,2,FALSE),"")</f>
        <v/>
      </c>
      <c r="V173" s="10" t="str">
        <f>IFERROR(VLOOKUP($B173,名椙大会2日目!$B$5:$G$338,5,FALSE)*VLOOKUP(T173,大会ごとのスコア!$D$28:$E$31,2,FALSE),"")</f>
        <v/>
      </c>
    </row>
    <row r="174" spans="20:22" x14ac:dyDescent="0.15">
      <c r="T174" s="9" t="str">
        <f>IFERROR(VLOOKUP($B174,名椙大会2日目!$B$5:$G$338,6,FALSE),"")</f>
        <v/>
      </c>
      <c r="U174" s="10" t="str">
        <f>IFERROR(VLOOKUP($B174,名椙大会2日目!$B$5:$G$338,2,FALSE),"")</f>
        <v/>
      </c>
      <c r="V174" s="10" t="str">
        <f>IFERROR(VLOOKUP($B174,名椙大会2日目!$B$5:$G$338,5,FALSE)*VLOOKUP(T174,大会ごとのスコア!$D$28:$E$31,2,FALSE),"")</f>
        <v/>
      </c>
    </row>
    <row r="175" spans="20:22" x14ac:dyDescent="0.15">
      <c r="T175" s="9" t="str">
        <f>IFERROR(VLOOKUP($B175,名椙大会2日目!$B$5:$G$338,6,FALSE),"")</f>
        <v/>
      </c>
      <c r="U175" s="10" t="str">
        <f>IFERROR(VLOOKUP($B175,名椙大会2日目!$B$5:$G$338,2,FALSE),"")</f>
        <v/>
      </c>
      <c r="V175" s="10" t="str">
        <f>IFERROR(VLOOKUP($B175,名椙大会2日目!$B$5:$G$338,5,FALSE)*VLOOKUP(T175,大会ごとのスコア!$D$28:$E$31,2,FALSE),"")</f>
        <v/>
      </c>
    </row>
    <row r="176" spans="20:22" x14ac:dyDescent="0.15">
      <c r="T176" s="9" t="str">
        <f>IFERROR(VLOOKUP($B176,名椙大会2日目!$B$5:$G$338,6,FALSE),"")</f>
        <v/>
      </c>
      <c r="U176" s="10" t="str">
        <f>IFERROR(VLOOKUP($B176,名椙大会2日目!$B$5:$G$338,2,FALSE),"")</f>
        <v/>
      </c>
      <c r="V176" s="10" t="str">
        <f>IFERROR(VLOOKUP($B176,名椙大会2日目!$B$5:$G$338,5,FALSE)*VLOOKUP(T176,大会ごとのスコア!$D$28:$E$31,2,FALSE),"")</f>
        <v/>
      </c>
    </row>
    <row r="177" spans="20:22" x14ac:dyDescent="0.15">
      <c r="T177" s="9" t="str">
        <f>IFERROR(VLOOKUP($B177,名椙大会2日目!$B$5:$G$338,6,FALSE),"")</f>
        <v/>
      </c>
      <c r="U177" s="10" t="str">
        <f>IFERROR(VLOOKUP($B177,名椙大会2日目!$B$5:$G$338,2,FALSE),"")</f>
        <v/>
      </c>
      <c r="V177" s="10" t="str">
        <f>IFERROR(VLOOKUP($B177,名椙大会2日目!$B$5:$G$338,5,FALSE)*VLOOKUP(T177,大会ごとのスコア!$D$28:$E$31,2,FALSE),"")</f>
        <v/>
      </c>
    </row>
    <row r="178" spans="20:22" x14ac:dyDescent="0.15">
      <c r="T178" s="9" t="str">
        <f>IFERROR(VLOOKUP($B178,名椙大会2日目!$B$5:$G$338,6,FALSE),"")</f>
        <v/>
      </c>
      <c r="U178" s="10" t="str">
        <f>IFERROR(VLOOKUP($B178,名椙大会2日目!$B$5:$G$338,2,FALSE),"")</f>
        <v/>
      </c>
      <c r="V178" s="10" t="str">
        <f>IFERROR(VLOOKUP($B178,名椙大会2日目!$B$5:$G$338,5,FALSE)*VLOOKUP(T178,大会ごとのスコア!$D$28:$E$31,2,FALSE),"")</f>
        <v/>
      </c>
    </row>
    <row r="179" spans="20:22" x14ac:dyDescent="0.15">
      <c r="T179" s="9" t="str">
        <f>IFERROR(VLOOKUP($B179,名椙大会2日目!$B$5:$G$338,6,FALSE),"")</f>
        <v/>
      </c>
      <c r="U179" s="10" t="str">
        <f>IFERROR(VLOOKUP($B179,名椙大会2日目!$B$5:$G$338,2,FALSE),"")</f>
        <v/>
      </c>
      <c r="V179" s="10" t="str">
        <f>IFERROR(VLOOKUP($B179,名椙大会2日目!$B$5:$G$338,5,FALSE)*VLOOKUP(T179,大会ごとのスコア!$D$28:$E$31,2,FALSE),"")</f>
        <v/>
      </c>
    </row>
    <row r="180" spans="20:22" x14ac:dyDescent="0.15">
      <c r="T180" s="9" t="str">
        <f>IFERROR(VLOOKUP($B180,名椙大会2日目!$B$5:$G$338,6,FALSE),"")</f>
        <v/>
      </c>
      <c r="U180" s="10" t="str">
        <f>IFERROR(VLOOKUP($B180,名椙大会2日目!$B$5:$G$338,2,FALSE),"")</f>
        <v/>
      </c>
      <c r="V180" s="10" t="str">
        <f>IFERROR(VLOOKUP($B180,名椙大会2日目!$B$5:$G$338,5,FALSE)*VLOOKUP(T180,大会ごとのスコア!$D$28:$E$31,2,FALSE),"")</f>
        <v/>
      </c>
    </row>
    <row r="181" spans="20:22" x14ac:dyDescent="0.15">
      <c r="T181" s="9" t="str">
        <f>IFERROR(VLOOKUP($B181,名椙大会2日目!$B$5:$G$338,6,FALSE),"")</f>
        <v/>
      </c>
      <c r="U181" s="10" t="str">
        <f>IFERROR(VLOOKUP($B181,名椙大会2日目!$B$5:$G$338,2,FALSE),"")</f>
        <v/>
      </c>
      <c r="V181" s="10" t="str">
        <f>IFERROR(VLOOKUP($B181,名椙大会2日目!$B$5:$G$338,5,FALSE)*VLOOKUP(T181,大会ごとのスコア!$D$28:$E$31,2,FALSE),"")</f>
        <v/>
      </c>
    </row>
    <row r="182" spans="20:22" x14ac:dyDescent="0.15">
      <c r="T182" s="9" t="str">
        <f>IFERROR(VLOOKUP($B182,名椙大会2日目!$B$5:$G$338,6,FALSE),"")</f>
        <v/>
      </c>
      <c r="U182" s="10" t="str">
        <f>IFERROR(VLOOKUP($B182,名椙大会2日目!$B$5:$G$338,2,FALSE),"")</f>
        <v/>
      </c>
      <c r="V182" s="10" t="str">
        <f>IFERROR(VLOOKUP($B182,名椙大会2日目!$B$5:$G$338,5,FALSE)*VLOOKUP(T182,大会ごとのスコア!$D$28:$E$31,2,FALSE),"")</f>
        <v/>
      </c>
    </row>
    <row r="183" spans="20:22" x14ac:dyDescent="0.15">
      <c r="T183" s="9" t="str">
        <f>IFERROR(VLOOKUP($B183,名椙大会2日目!$B$5:$G$338,6,FALSE),"")</f>
        <v/>
      </c>
      <c r="U183" s="10" t="str">
        <f>IFERROR(VLOOKUP($B183,名椙大会2日目!$B$5:$G$338,2,FALSE),"")</f>
        <v/>
      </c>
      <c r="V183" s="10" t="str">
        <f>IFERROR(VLOOKUP($B183,名椙大会2日目!$B$5:$G$338,5,FALSE)*VLOOKUP(T183,大会ごとのスコア!$D$28:$E$31,2,FALSE),"")</f>
        <v/>
      </c>
    </row>
    <row r="184" spans="20:22" x14ac:dyDescent="0.15">
      <c r="T184" s="9" t="str">
        <f>IFERROR(VLOOKUP($B184,名椙大会2日目!$B$5:$G$338,6,FALSE),"")</f>
        <v/>
      </c>
      <c r="U184" s="10" t="str">
        <f>IFERROR(VLOOKUP($B184,名椙大会2日目!$B$5:$G$338,2,FALSE),"")</f>
        <v/>
      </c>
      <c r="V184" s="10" t="str">
        <f>IFERROR(VLOOKUP($B184,名椙大会2日目!$B$5:$G$338,5,FALSE)*VLOOKUP(T184,大会ごとのスコア!$D$28:$E$31,2,FALSE),"")</f>
        <v/>
      </c>
    </row>
    <row r="185" spans="20:22" x14ac:dyDescent="0.15">
      <c r="T185" s="9" t="str">
        <f>IFERROR(VLOOKUP($B185,名椙大会2日目!$B$5:$G$338,6,FALSE),"")</f>
        <v/>
      </c>
      <c r="U185" s="10" t="str">
        <f>IFERROR(VLOOKUP($B185,名椙大会2日目!$B$5:$G$338,2,FALSE),"")</f>
        <v/>
      </c>
      <c r="V185" s="10" t="str">
        <f>IFERROR(VLOOKUP($B185,名椙大会2日目!$B$5:$G$338,5,FALSE)*VLOOKUP(T185,大会ごとのスコア!$D$28:$E$31,2,FALSE),"")</f>
        <v/>
      </c>
    </row>
    <row r="186" spans="20:22" x14ac:dyDescent="0.15">
      <c r="T186" s="9" t="str">
        <f>IFERROR(VLOOKUP($B186,名椙大会2日目!$B$5:$G$338,6,FALSE),"")</f>
        <v/>
      </c>
      <c r="U186" s="10" t="str">
        <f>IFERROR(VLOOKUP($B186,名椙大会2日目!$B$5:$G$338,2,FALSE),"")</f>
        <v/>
      </c>
      <c r="V186" s="10" t="str">
        <f>IFERROR(VLOOKUP($B186,名椙大会2日目!$B$5:$G$338,5,FALSE)*VLOOKUP(T186,大会ごとのスコア!$D$28:$E$31,2,FALSE),"")</f>
        <v/>
      </c>
    </row>
    <row r="187" spans="20:22" x14ac:dyDescent="0.15">
      <c r="T187" s="9" t="str">
        <f>IFERROR(VLOOKUP($B187,名椙大会2日目!$B$5:$G$338,6,FALSE),"")</f>
        <v/>
      </c>
      <c r="U187" s="10" t="str">
        <f>IFERROR(VLOOKUP($B187,名椙大会2日目!$B$5:$G$338,2,FALSE),"")</f>
        <v/>
      </c>
      <c r="V187" s="10" t="str">
        <f>IFERROR(VLOOKUP($B187,名椙大会2日目!$B$5:$G$338,5,FALSE)*VLOOKUP(T187,大会ごとのスコア!$D$28:$E$31,2,FALSE),"")</f>
        <v/>
      </c>
    </row>
    <row r="188" spans="20:22" x14ac:dyDescent="0.15">
      <c r="T188" s="9" t="str">
        <f>IFERROR(VLOOKUP($B188,名椙大会2日目!$B$5:$G$338,6,FALSE),"")</f>
        <v/>
      </c>
      <c r="U188" s="10" t="str">
        <f>IFERROR(VLOOKUP($B188,名椙大会2日目!$B$5:$G$338,2,FALSE),"")</f>
        <v/>
      </c>
      <c r="V188" s="10" t="str">
        <f>IFERROR(VLOOKUP($B188,名椙大会2日目!$B$5:$G$338,5,FALSE)*VLOOKUP(T188,大会ごとのスコア!$D$28:$E$31,2,FALSE),"")</f>
        <v/>
      </c>
    </row>
    <row r="189" spans="20:22" x14ac:dyDescent="0.15">
      <c r="T189" s="9" t="str">
        <f>IFERROR(VLOOKUP($B189,名椙大会2日目!$B$5:$G$338,6,FALSE),"")</f>
        <v/>
      </c>
      <c r="U189" s="10" t="str">
        <f>IFERROR(VLOOKUP($B189,名椙大会2日目!$B$5:$G$338,2,FALSE),"")</f>
        <v/>
      </c>
      <c r="V189" s="10" t="str">
        <f>IFERROR(VLOOKUP($B189,名椙大会2日目!$B$5:$G$338,5,FALSE)*VLOOKUP(T189,大会ごとのスコア!$D$28:$E$31,2,FALSE),"")</f>
        <v/>
      </c>
    </row>
    <row r="190" spans="20:22" x14ac:dyDescent="0.15">
      <c r="T190" s="9" t="str">
        <f>IFERROR(VLOOKUP($B190,名椙大会2日目!$B$5:$G$338,6,FALSE),"")</f>
        <v/>
      </c>
      <c r="U190" s="10" t="str">
        <f>IFERROR(VLOOKUP($B190,名椙大会2日目!$B$5:$G$338,2,FALSE),"")</f>
        <v/>
      </c>
      <c r="V190" s="10" t="str">
        <f>IFERROR(VLOOKUP($B190,名椙大会2日目!$B$5:$G$338,5,FALSE)*VLOOKUP(T190,大会ごとのスコア!$D$28:$E$31,2,FALSE),"")</f>
        <v/>
      </c>
    </row>
    <row r="191" spans="20:22" x14ac:dyDescent="0.15">
      <c r="T191" s="9" t="str">
        <f>IFERROR(VLOOKUP($B191,名椙大会2日目!$B$5:$G$338,6,FALSE),"")</f>
        <v/>
      </c>
      <c r="U191" s="10" t="str">
        <f>IFERROR(VLOOKUP($B191,名椙大会2日目!$B$5:$G$338,2,FALSE),"")</f>
        <v/>
      </c>
      <c r="V191" s="10" t="str">
        <f>IFERROR(VLOOKUP($B191,名椙大会2日目!$B$5:$G$338,5,FALSE)*VLOOKUP(T191,大会ごとのスコア!$D$28:$E$31,2,FALSE),"")</f>
        <v/>
      </c>
    </row>
    <row r="192" spans="20:22" x14ac:dyDescent="0.15">
      <c r="T192" s="9" t="str">
        <f>IFERROR(VLOOKUP($B192,名椙大会2日目!$B$5:$G$338,6,FALSE),"")</f>
        <v/>
      </c>
      <c r="U192" s="10" t="str">
        <f>IFERROR(VLOOKUP($B192,名椙大会2日目!$B$5:$G$338,2,FALSE),"")</f>
        <v/>
      </c>
      <c r="V192" s="10" t="str">
        <f>IFERROR(VLOOKUP($B192,名椙大会2日目!$B$5:$G$338,5,FALSE)*VLOOKUP(T192,大会ごとのスコア!$D$28:$E$31,2,FALSE),"")</f>
        <v/>
      </c>
    </row>
    <row r="193" spans="20:22" x14ac:dyDescent="0.15">
      <c r="T193" s="9" t="str">
        <f>IFERROR(VLOOKUP($B193,名椙大会2日目!$B$5:$G$338,6,FALSE),"")</f>
        <v/>
      </c>
      <c r="U193" s="10" t="str">
        <f>IFERROR(VLOOKUP($B193,名椙大会2日目!$B$5:$G$338,2,FALSE),"")</f>
        <v/>
      </c>
      <c r="V193" s="10" t="str">
        <f>IFERROR(VLOOKUP($B193,名椙大会2日目!$B$5:$G$338,5,FALSE)*VLOOKUP(T193,大会ごとのスコア!$D$28:$E$31,2,FALSE),"")</f>
        <v/>
      </c>
    </row>
    <row r="194" spans="20:22" x14ac:dyDescent="0.15">
      <c r="T194" s="9" t="str">
        <f>IFERROR(VLOOKUP($B194,名椙大会2日目!$B$5:$G$338,6,FALSE),"")</f>
        <v/>
      </c>
      <c r="U194" s="10" t="str">
        <f>IFERROR(VLOOKUP($B194,名椙大会2日目!$B$5:$G$338,2,FALSE),"")</f>
        <v/>
      </c>
      <c r="V194" s="10" t="str">
        <f>IFERROR(VLOOKUP($B194,名椙大会2日目!$B$5:$G$338,5,FALSE)*VLOOKUP(T194,大会ごとのスコア!$D$28:$E$31,2,FALSE),"")</f>
        <v/>
      </c>
    </row>
    <row r="195" spans="20:22" x14ac:dyDescent="0.15">
      <c r="T195" s="9" t="str">
        <f>IFERROR(VLOOKUP($B195,名椙大会2日目!$B$5:$G$338,6,FALSE),"")</f>
        <v/>
      </c>
      <c r="U195" s="10" t="str">
        <f>IFERROR(VLOOKUP($B195,名椙大会2日目!$B$5:$G$338,2,FALSE),"")</f>
        <v/>
      </c>
      <c r="V195" s="10" t="str">
        <f>IFERROR(VLOOKUP($B195,名椙大会2日目!$B$5:$G$338,5,FALSE)*VLOOKUP(T195,大会ごとのスコア!$D$28:$E$31,2,FALSE),"")</f>
        <v/>
      </c>
    </row>
    <row r="196" spans="20:22" x14ac:dyDescent="0.15">
      <c r="T196" s="9" t="str">
        <f>IFERROR(VLOOKUP($B196,名椙大会2日目!$B$5:$G$338,6,FALSE),"")</f>
        <v/>
      </c>
      <c r="U196" s="10" t="str">
        <f>IFERROR(VLOOKUP($B196,名椙大会2日目!$B$5:$G$338,2,FALSE),"")</f>
        <v/>
      </c>
      <c r="V196" s="10" t="str">
        <f>IFERROR(VLOOKUP($B196,名椙大会2日目!$B$5:$G$338,5,FALSE)*VLOOKUP(T196,大会ごとのスコア!$D$28:$E$31,2,FALSE),"")</f>
        <v/>
      </c>
    </row>
    <row r="197" spans="20:22" x14ac:dyDescent="0.15">
      <c r="T197" s="9" t="str">
        <f>IFERROR(VLOOKUP($B197,名椙大会2日目!$B$5:$G$338,6,FALSE),"")</f>
        <v/>
      </c>
      <c r="U197" s="10" t="str">
        <f>IFERROR(VLOOKUP($B197,名椙大会2日目!$B$5:$G$338,2,FALSE),"")</f>
        <v/>
      </c>
      <c r="V197" s="10" t="str">
        <f>IFERROR(VLOOKUP($B197,名椙大会2日目!$B$5:$G$338,5,FALSE)*VLOOKUP(T197,大会ごとのスコア!$D$28:$E$31,2,FALSE),"")</f>
        <v/>
      </c>
    </row>
    <row r="198" spans="20:22" x14ac:dyDescent="0.15">
      <c r="T198" s="9" t="str">
        <f>IFERROR(VLOOKUP($B198,名椙大会2日目!$B$5:$G$338,6,FALSE),"")</f>
        <v/>
      </c>
      <c r="U198" s="10" t="str">
        <f>IFERROR(VLOOKUP($B198,名椙大会2日目!$B$5:$G$338,2,FALSE),"")</f>
        <v/>
      </c>
      <c r="V198" s="10" t="str">
        <f>IFERROR(VLOOKUP($B198,名椙大会2日目!$B$5:$G$338,5,FALSE)*VLOOKUP(T198,大会ごとのスコア!$D$28:$E$31,2,FALSE),"")</f>
        <v/>
      </c>
    </row>
    <row r="199" spans="20:22" x14ac:dyDescent="0.15">
      <c r="T199" s="9" t="str">
        <f>IFERROR(VLOOKUP($B199,名椙大会2日目!$B$5:$G$338,6,FALSE),"")</f>
        <v/>
      </c>
      <c r="U199" s="10" t="str">
        <f>IFERROR(VLOOKUP($B199,名椙大会2日目!$B$5:$G$338,2,FALSE),"")</f>
        <v/>
      </c>
      <c r="V199" s="10" t="str">
        <f>IFERROR(VLOOKUP($B199,名椙大会2日目!$B$5:$G$338,5,FALSE)*VLOOKUP(T199,大会ごとのスコア!$D$28:$E$31,2,FALSE),"")</f>
        <v/>
      </c>
    </row>
    <row r="200" spans="20:22" x14ac:dyDescent="0.15">
      <c r="T200" s="9" t="str">
        <f>IFERROR(VLOOKUP($B200,名椙大会2日目!$B$5:$G$338,6,FALSE),"")</f>
        <v/>
      </c>
      <c r="U200" s="10" t="str">
        <f>IFERROR(VLOOKUP($B200,名椙大会2日目!$B$5:$G$338,2,FALSE),"")</f>
        <v/>
      </c>
      <c r="V200" s="10" t="str">
        <f>IFERROR(VLOOKUP($B200,名椙大会2日目!$B$5:$G$338,5,FALSE)*VLOOKUP(T200,大会ごとのスコア!$D$28:$E$31,2,FALSE),"")</f>
        <v/>
      </c>
    </row>
    <row r="201" spans="20:22" x14ac:dyDescent="0.15">
      <c r="T201" s="9" t="str">
        <f>IFERROR(VLOOKUP($B201,名椙大会2日目!$B$5:$G$338,6,FALSE),"")</f>
        <v/>
      </c>
      <c r="U201" s="10" t="str">
        <f>IFERROR(VLOOKUP($B201,名椙大会2日目!$B$5:$G$338,2,FALSE),"")</f>
        <v/>
      </c>
      <c r="V201" s="10" t="str">
        <f>IFERROR(VLOOKUP($B201,名椙大会2日目!$B$5:$G$338,5,FALSE)*VLOOKUP(T201,大会ごとのスコア!$D$28:$E$31,2,FALSE),"")</f>
        <v/>
      </c>
    </row>
    <row r="202" spans="20:22" x14ac:dyDescent="0.15">
      <c r="T202" s="9" t="str">
        <f>IFERROR(VLOOKUP($B202,名椙大会2日目!$B$5:$G$338,6,FALSE),"")</f>
        <v/>
      </c>
      <c r="U202" s="10" t="str">
        <f>IFERROR(VLOOKUP($B202,名椙大会2日目!$B$5:$G$338,2,FALSE),"")</f>
        <v/>
      </c>
      <c r="V202" s="10" t="str">
        <f>IFERROR(VLOOKUP($B202,名椙大会2日目!$B$5:$G$338,5,FALSE)*VLOOKUP(T202,大会ごとのスコア!$D$28:$E$31,2,FALSE),"")</f>
        <v/>
      </c>
    </row>
    <row r="203" spans="20:22" x14ac:dyDescent="0.15">
      <c r="T203" s="9" t="str">
        <f>IFERROR(VLOOKUP($B203,名椙大会2日目!$B$5:$G$338,6,FALSE),"")</f>
        <v/>
      </c>
      <c r="U203" s="10" t="str">
        <f>IFERROR(VLOOKUP($B203,名椙大会2日目!$B$5:$G$338,2,FALSE),"")</f>
        <v/>
      </c>
      <c r="V203" s="10" t="str">
        <f>IFERROR(VLOOKUP($B203,名椙大会2日目!$B$5:$G$338,5,FALSE)*VLOOKUP(T203,大会ごとのスコア!$D$28:$E$31,2,FALSE),"")</f>
        <v/>
      </c>
    </row>
    <row r="204" spans="20:22" x14ac:dyDescent="0.15">
      <c r="T204" s="9" t="str">
        <f>IFERROR(VLOOKUP($B204,名椙大会2日目!$B$5:$G$338,6,FALSE),"")</f>
        <v/>
      </c>
      <c r="U204" s="10" t="str">
        <f>IFERROR(VLOOKUP($B204,名椙大会2日目!$B$5:$G$338,2,FALSE),"")</f>
        <v/>
      </c>
      <c r="V204" s="10" t="str">
        <f>IFERROR(VLOOKUP($B204,名椙大会2日目!$B$5:$G$338,5,FALSE)*VLOOKUP(T204,大会ごとのスコア!$D$28:$E$31,2,FALSE),"")</f>
        <v/>
      </c>
    </row>
    <row r="205" spans="20:22" x14ac:dyDescent="0.15">
      <c r="T205" s="9" t="str">
        <f>IFERROR(VLOOKUP($B205,名椙大会2日目!$B$5:$G$338,6,FALSE),"")</f>
        <v/>
      </c>
      <c r="U205" s="10" t="str">
        <f>IFERROR(VLOOKUP($B205,名椙大会2日目!$B$5:$G$338,2,FALSE),"")</f>
        <v/>
      </c>
      <c r="V205" s="10" t="str">
        <f>IFERROR(VLOOKUP($B205,名椙大会2日目!$B$5:$G$338,5,FALSE)*VLOOKUP(T205,大会ごとのスコア!$D$28:$E$31,2,FALSE),"")</f>
        <v/>
      </c>
    </row>
    <row r="206" spans="20:22" x14ac:dyDescent="0.15">
      <c r="T206" s="9" t="str">
        <f>IFERROR(VLOOKUP($B206,名椙大会2日目!$B$5:$G$338,6,FALSE),"")</f>
        <v/>
      </c>
      <c r="U206" s="10" t="str">
        <f>IFERROR(VLOOKUP($B206,名椙大会2日目!$B$5:$G$338,2,FALSE),"")</f>
        <v/>
      </c>
      <c r="V206" s="10" t="str">
        <f>IFERROR(VLOOKUP($B206,名椙大会2日目!$B$5:$G$338,5,FALSE)*VLOOKUP(T206,大会ごとのスコア!$D$28:$E$31,2,FALSE),"")</f>
        <v/>
      </c>
    </row>
    <row r="207" spans="20:22" x14ac:dyDescent="0.15">
      <c r="T207" s="9" t="str">
        <f>IFERROR(VLOOKUP($B207,名椙大会2日目!$B$5:$G$338,6,FALSE),"")</f>
        <v/>
      </c>
      <c r="U207" s="10" t="str">
        <f>IFERROR(VLOOKUP($B207,名椙大会2日目!$B$5:$G$338,2,FALSE),"")</f>
        <v/>
      </c>
      <c r="V207" s="10" t="str">
        <f>IFERROR(VLOOKUP($B207,名椙大会2日目!$B$5:$G$338,5,FALSE)*VLOOKUP(T207,大会ごとのスコア!$D$28:$E$31,2,FALSE),"")</f>
        <v/>
      </c>
    </row>
    <row r="208" spans="20:22" x14ac:dyDescent="0.15">
      <c r="T208" s="9" t="str">
        <f>IFERROR(VLOOKUP($B208,名椙大会2日目!$B$5:$G$338,6,FALSE),"")</f>
        <v/>
      </c>
      <c r="U208" s="10" t="str">
        <f>IFERROR(VLOOKUP($B208,名椙大会2日目!$B$5:$G$338,2,FALSE),"")</f>
        <v/>
      </c>
      <c r="V208" s="10" t="str">
        <f>IFERROR(VLOOKUP($B208,名椙大会2日目!$B$5:$G$338,5,FALSE)*VLOOKUP(T208,大会ごとのスコア!$D$28:$E$31,2,FALSE),"")</f>
        <v/>
      </c>
    </row>
    <row r="209" spans="20:22" x14ac:dyDescent="0.15">
      <c r="T209" s="9" t="str">
        <f>IFERROR(VLOOKUP($B209,名椙大会2日目!$B$5:$G$338,6,FALSE),"")</f>
        <v/>
      </c>
      <c r="U209" s="10" t="str">
        <f>IFERROR(VLOOKUP($B209,名椙大会2日目!$B$5:$G$338,2,FALSE),"")</f>
        <v/>
      </c>
      <c r="V209" s="10" t="str">
        <f>IFERROR(VLOOKUP($B209,名椙大会2日目!$B$5:$G$338,5,FALSE)*VLOOKUP(T209,大会ごとのスコア!$D$28:$E$31,2,FALSE),"")</f>
        <v/>
      </c>
    </row>
    <row r="210" spans="20:22" x14ac:dyDescent="0.15">
      <c r="T210" s="9" t="str">
        <f>IFERROR(VLOOKUP($B210,名椙大会2日目!$B$5:$G$338,6,FALSE),"")</f>
        <v/>
      </c>
      <c r="U210" s="10" t="str">
        <f>IFERROR(VLOOKUP($B210,名椙大会2日目!$B$5:$G$338,2,FALSE),"")</f>
        <v/>
      </c>
      <c r="V210" s="10" t="str">
        <f>IFERROR(VLOOKUP($B210,名椙大会2日目!$B$5:$G$338,5,FALSE)*VLOOKUP(T210,大会ごとのスコア!$D$28:$E$31,2,FALSE),"")</f>
        <v/>
      </c>
    </row>
    <row r="211" spans="20:22" x14ac:dyDescent="0.15">
      <c r="T211" s="9" t="str">
        <f>IFERROR(VLOOKUP($B211,名椙大会2日目!$B$5:$G$338,6,FALSE),"")</f>
        <v/>
      </c>
      <c r="U211" s="10" t="str">
        <f>IFERROR(VLOOKUP($B211,名椙大会2日目!$B$5:$G$338,2,FALSE),"")</f>
        <v/>
      </c>
      <c r="V211" s="10" t="str">
        <f>IFERROR(VLOOKUP($B211,名椙大会2日目!$B$5:$G$338,5,FALSE)*VLOOKUP(T211,大会ごとのスコア!$D$28:$E$31,2,FALSE),"")</f>
        <v/>
      </c>
    </row>
    <row r="212" spans="20:22" x14ac:dyDescent="0.15">
      <c r="T212" s="9" t="str">
        <f>IFERROR(VLOOKUP($B212,名椙大会2日目!$B$5:$G$338,6,FALSE),"")</f>
        <v/>
      </c>
      <c r="U212" s="10" t="str">
        <f>IFERROR(VLOOKUP($B212,名椙大会2日目!$B$5:$G$338,2,FALSE),"")</f>
        <v/>
      </c>
      <c r="V212" s="10" t="str">
        <f>IFERROR(VLOOKUP($B212,名椙大会2日目!$B$5:$G$338,5,FALSE)*VLOOKUP(T212,大会ごとのスコア!$D$28:$E$31,2,FALSE),"")</f>
        <v/>
      </c>
    </row>
    <row r="213" spans="20:22" x14ac:dyDescent="0.15">
      <c r="T213" s="9" t="str">
        <f>IFERROR(VLOOKUP($B213,名椙大会2日目!$B$5:$G$338,6,FALSE),"")</f>
        <v/>
      </c>
      <c r="U213" s="10" t="str">
        <f>IFERROR(VLOOKUP($B213,名椙大会2日目!$B$5:$G$338,2,FALSE),"")</f>
        <v/>
      </c>
      <c r="V213" s="10" t="str">
        <f>IFERROR(VLOOKUP($B213,名椙大会2日目!$B$5:$G$338,5,FALSE)*VLOOKUP(T213,大会ごとのスコア!$D$28:$E$31,2,FALSE),"")</f>
        <v/>
      </c>
    </row>
    <row r="214" spans="20:22" x14ac:dyDescent="0.15">
      <c r="T214" s="9" t="str">
        <f>IFERROR(VLOOKUP($B214,名椙大会2日目!$B$5:$G$338,6,FALSE),"")</f>
        <v/>
      </c>
      <c r="U214" s="10" t="str">
        <f>IFERROR(VLOOKUP($B214,名椙大会2日目!$B$5:$G$338,2,FALSE),"")</f>
        <v/>
      </c>
      <c r="V214" s="10" t="str">
        <f>IFERROR(VLOOKUP($B214,名椙大会2日目!$B$5:$G$338,5,FALSE)*VLOOKUP(T214,大会ごとのスコア!$D$28:$E$31,2,FALSE),"")</f>
        <v/>
      </c>
    </row>
    <row r="215" spans="20:22" x14ac:dyDescent="0.15">
      <c r="T215" s="9" t="str">
        <f>IFERROR(VLOOKUP($B215,名椙大会2日目!$B$5:$G$338,6,FALSE),"")</f>
        <v/>
      </c>
      <c r="U215" s="10" t="str">
        <f>IFERROR(VLOOKUP($B215,名椙大会2日目!$B$5:$G$338,2,FALSE),"")</f>
        <v/>
      </c>
      <c r="V215" s="10" t="str">
        <f>IFERROR(VLOOKUP($B215,名椙大会2日目!$B$5:$G$338,5,FALSE)*VLOOKUP(T215,大会ごとのスコア!$D$28:$E$31,2,FALSE),"")</f>
        <v/>
      </c>
    </row>
    <row r="216" spans="20:22" x14ac:dyDescent="0.15">
      <c r="T216" s="9" t="str">
        <f>IFERROR(VLOOKUP($B216,名椙大会2日目!$B$5:$G$338,6,FALSE),"")</f>
        <v/>
      </c>
      <c r="U216" s="10" t="str">
        <f>IFERROR(VLOOKUP($B216,名椙大会2日目!$B$5:$G$338,2,FALSE),"")</f>
        <v/>
      </c>
      <c r="V216" s="10" t="str">
        <f>IFERROR(VLOOKUP($B216,名椙大会2日目!$B$5:$G$338,5,FALSE)*VLOOKUP(T216,大会ごとのスコア!$D$28:$E$31,2,FALSE),"")</f>
        <v/>
      </c>
    </row>
    <row r="217" spans="20:22" x14ac:dyDescent="0.15">
      <c r="T217" s="9" t="str">
        <f>IFERROR(VLOOKUP($B217,関東スプリントセレ!$B$5:$G$338,6,FALSE),"")</f>
        <v/>
      </c>
      <c r="U217" s="10" t="str">
        <f>IFERROR(VLOOKUP($B217,関東スプリントセレ!$B$5:$G$338,2,FALSE),"")</f>
        <v/>
      </c>
      <c r="V217" s="10" t="str">
        <f>IFERROR(VLOOKUP($B217,関東スプリントセレ!$B$5:$G$338,5,FALSE)*VLOOKUP(T217,大会ごとのスコア!$D$19:$E$21,2,FALSE),"")</f>
        <v/>
      </c>
    </row>
    <row r="218" spans="20:22" x14ac:dyDescent="0.15">
      <c r="T218" s="9" t="str">
        <f>IFERROR(VLOOKUP($B218,関東スプリントセレ!$B$5:$G$338,6,FALSE),"")</f>
        <v/>
      </c>
      <c r="U218" s="10" t="str">
        <f>IFERROR(VLOOKUP($B218,関東スプリントセレ!$B$5:$G$338,2,FALSE),"")</f>
        <v/>
      </c>
      <c r="V218" s="10" t="str">
        <f>IFERROR(VLOOKUP($B218,関東スプリントセレ!$B$5:$G$338,5,FALSE)*VLOOKUP(T218,大会ごとのスコア!$D$19:$E$21,2,FALSE),"")</f>
        <v/>
      </c>
    </row>
    <row r="219" spans="20:22" x14ac:dyDescent="0.15">
      <c r="T219" s="9" t="str">
        <f>IFERROR(VLOOKUP($B219,関東スプリントセレ!$B$5:$G$338,6,FALSE),"")</f>
        <v/>
      </c>
      <c r="U219" s="10" t="str">
        <f>IFERROR(VLOOKUP($B219,関東スプリントセレ!$B$5:$G$338,2,FALSE),"")</f>
        <v/>
      </c>
      <c r="V219" s="10" t="str">
        <f>IFERROR(VLOOKUP($B219,関東スプリントセレ!$B$5:$G$338,5,FALSE)*VLOOKUP(T219,大会ごとのスコア!$D$19:$E$21,2,FALSE),"")</f>
        <v/>
      </c>
    </row>
    <row r="220" spans="20:22" x14ac:dyDescent="0.15">
      <c r="T220" s="9" t="str">
        <f>IFERROR(VLOOKUP($B220,関東スプリントセレ!$B$5:$G$338,6,FALSE),"")</f>
        <v/>
      </c>
      <c r="U220" s="10" t="str">
        <f>IFERROR(VLOOKUP($B220,関東スプリントセレ!$B$5:$G$338,2,FALSE),"")</f>
        <v/>
      </c>
      <c r="V220" s="10" t="str">
        <f>IFERROR(VLOOKUP($B220,関東スプリントセレ!$B$5:$G$338,5,FALSE)*VLOOKUP(T220,大会ごとのスコア!$D$19:$E$21,2,FALSE),"")</f>
        <v/>
      </c>
    </row>
    <row r="221" spans="20:22" x14ac:dyDescent="0.15">
      <c r="T221" s="9" t="str">
        <f>IFERROR(VLOOKUP($B221,関東スプリントセレ!$B$5:$G$338,6,FALSE),"")</f>
        <v/>
      </c>
      <c r="U221" s="10" t="str">
        <f>IFERROR(VLOOKUP($B221,関東スプリントセレ!$B$5:$G$338,2,FALSE),"")</f>
        <v/>
      </c>
      <c r="V221" s="10" t="str">
        <f>IFERROR(VLOOKUP($B221,関東スプリントセレ!$B$5:$G$338,5,FALSE)*VLOOKUP(T221,大会ごとのスコア!$D$19:$E$21,2,FALSE),"")</f>
        <v/>
      </c>
    </row>
    <row r="222" spans="20:22" x14ac:dyDescent="0.15">
      <c r="T222" s="9" t="str">
        <f>IFERROR(VLOOKUP($B222,関東スプリントセレ!$B$5:$G$338,6,FALSE),"")</f>
        <v/>
      </c>
      <c r="U222" s="10" t="str">
        <f>IFERROR(VLOOKUP($B222,関東スプリントセレ!$B$5:$G$338,2,FALSE),"")</f>
        <v/>
      </c>
      <c r="V222" s="10" t="str">
        <f>IFERROR(VLOOKUP($B222,関東スプリントセレ!$B$5:$G$338,5,FALSE)*VLOOKUP(T222,大会ごとのスコア!$D$19:$E$21,2,FALSE),"")</f>
        <v/>
      </c>
    </row>
    <row r="223" spans="20:22" x14ac:dyDescent="0.15">
      <c r="T223" s="9" t="str">
        <f>IFERROR(VLOOKUP($B223,関東スプリントセレ!$B$5:$G$338,6,FALSE),"")</f>
        <v/>
      </c>
      <c r="U223" s="10" t="str">
        <f>IFERROR(VLOOKUP($B223,関東スプリントセレ!$B$5:$G$338,2,FALSE),"")</f>
        <v/>
      </c>
      <c r="V223" s="10" t="str">
        <f>IFERROR(VLOOKUP($B223,関東スプリントセレ!$B$5:$G$338,5,FALSE)*VLOOKUP(T223,大会ごとのスコア!$D$19:$E$21,2,FALSE),"")</f>
        <v/>
      </c>
    </row>
    <row r="224" spans="20:22" x14ac:dyDescent="0.15">
      <c r="T224" s="9" t="str">
        <f>IFERROR(VLOOKUP($B224,関東スプリントセレ!$B$5:$G$338,6,FALSE),"")</f>
        <v/>
      </c>
      <c r="U224" s="10" t="str">
        <f>IFERROR(VLOOKUP($B224,関東スプリントセレ!$B$5:$G$338,2,FALSE),"")</f>
        <v/>
      </c>
      <c r="V224" s="10" t="str">
        <f>IFERROR(VLOOKUP($B224,関東スプリントセレ!$B$5:$G$338,5,FALSE)*VLOOKUP(T224,大会ごとのスコア!$D$19:$E$21,2,FALSE),"")</f>
        <v/>
      </c>
    </row>
    <row r="225" spans="20:22" x14ac:dyDescent="0.15">
      <c r="T225" s="9" t="str">
        <f>IFERROR(VLOOKUP($B225,関東スプリントセレ!$B$5:$G$338,6,FALSE),"")</f>
        <v/>
      </c>
      <c r="U225" s="10" t="str">
        <f>IFERROR(VLOOKUP($B225,関東スプリントセレ!$B$5:$G$338,2,FALSE),"")</f>
        <v/>
      </c>
      <c r="V225" s="10" t="str">
        <f>IFERROR(VLOOKUP($B225,関東スプリントセレ!$B$5:$G$338,5,FALSE)*VLOOKUP(T225,大会ごとのスコア!$D$19:$E$21,2,FALSE),"")</f>
        <v/>
      </c>
    </row>
    <row r="226" spans="20:22" x14ac:dyDescent="0.15">
      <c r="T226" s="9" t="str">
        <f>IFERROR(VLOOKUP($B226,関東スプリントセレ!$B$5:$G$338,6,FALSE),"")</f>
        <v/>
      </c>
      <c r="U226" s="10" t="str">
        <f>IFERROR(VLOOKUP($B226,関東スプリントセレ!$B$5:$G$338,2,FALSE),"")</f>
        <v/>
      </c>
      <c r="V226" s="10" t="str">
        <f>IFERROR(VLOOKUP($B226,関東スプリントセレ!$B$5:$G$338,5,FALSE)*VLOOKUP(T226,大会ごとのスコア!$D$19:$E$21,2,FALSE),"")</f>
        <v/>
      </c>
    </row>
    <row r="227" spans="20:22" x14ac:dyDescent="0.15">
      <c r="T227" s="9" t="str">
        <f>IFERROR(VLOOKUP($B227,関東スプリントセレ!$B$5:$G$338,6,FALSE),"")</f>
        <v/>
      </c>
      <c r="U227" s="10" t="str">
        <f>IFERROR(VLOOKUP($B227,関東スプリントセレ!$B$5:$G$338,2,FALSE),"")</f>
        <v/>
      </c>
      <c r="V227" s="10" t="str">
        <f>IFERROR(VLOOKUP($B227,関東スプリントセレ!$B$5:$G$338,5,FALSE)*VLOOKUP(T227,大会ごとのスコア!$D$19:$E$21,2,FALSE),"")</f>
        <v/>
      </c>
    </row>
    <row r="228" spans="20:22" x14ac:dyDescent="0.15">
      <c r="T228" s="9" t="str">
        <f>IFERROR(VLOOKUP($B228,関東スプリントセレ!$B$5:$G$338,6,FALSE),"")</f>
        <v/>
      </c>
      <c r="U228" s="10" t="str">
        <f>IFERROR(VLOOKUP($B228,関東スプリントセレ!$B$5:$G$338,2,FALSE),"")</f>
        <v/>
      </c>
      <c r="V228" s="10" t="str">
        <f>IFERROR(VLOOKUP($B228,関東スプリントセレ!$B$5:$G$338,5,FALSE)*VLOOKUP(T228,大会ごとのスコア!$D$19:$E$21,2,FALSE),"")</f>
        <v/>
      </c>
    </row>
    <row r="229" spans="20:22" x14ac:dyDescent="0.15">
      <c r="T229" s="9" t="str">
        <f>IFERROR(VLOOKUP($B229,関東スプリントセレ!$B$5:$G$338,6,FALSE),"")</f>
        <v/>
      </c>
      <c r="U229" s="10" t="str">
        <f>IFERROR(VLOOKUP($B229,関東スプリントセレ!$B$5:$G$338,2,FALSE),"")</f>
        <v/>
      </c>
      <c r="V229" s="10" t="str">
        <f>IFERROR(VLOOKUP($B229,関東スプリントセレ!$B$5:$G$338,5,FALSE)*VLOOKUP(T229,大会ごとのスコア!$D$19:$E$21,2,FALSE),"")</f>
        <v/>
      </c>
    </row>
    <row r="230" spans="20:22" x14ac:dyDescent="0.15">
      <c r="T230" s="9" t="str">
        <f>IFERROR(VLOOKUP($B230,関東スプリントセレ!$B$5:$G$338,6,FALSE),"")</f>
        <v/>
      </c>
      <c r="U230" s="10" t="str">
        <f>IFERROR(VLOOKUP($B230,関東スプリントセレ!$B$5:$G$338,2,FALSE),"")</f>
        <v/>
      </c>
      <c r="V230" s="10" t="str">
        <f>IFERROR(VLOOKUP($B230,関東スプリントセレ!$B$5:$G$338,5,FALSE)*VLOOKUP(T230,大会ごとのスコア!$D$19:$E$21,2,FALSE),"")</f>
        <v/>
      </c>
    </row>
    <row r="231" spans="20:22" x14ac:dyDescent="0.15">
      <c r="T231" s="9" t="str">
        <f>IFERROR(VLOOKUP($B231,関東スプリントセレ!$B$5:$G$338,6,FALSE),"")</f>
        <v/>
      </c>
      <c r="U231" s="10" t="str">
        <f>IFERROR(VLOOKUP($B231,関東スプリントセレ!$B$5:$G$338,2,FALSE),"")</f>
        <v/>
      </c>
      <c r="V231" s="10" t="str">
        <f>IFERROR(VLOOKUP($B231,関東スプリントセレ!$B$5:$G$338,5,FALSE)*VLOOKUP(T231,大会ごとのスコア!$D$19:$E$21,2,FALSE),"")</f>
        <v/>
      </c>
    </row>
    <row r="232" spans="20:22" x14ac:dyDescent="0.15">
      <c r="T232" s="9" t="str">
        <f>IFERROR(VLOOKUP($B232,関東スプリントセレ!$B$5:$G$338,6,FALSE),"")</f>
        <v/>
      </c>
      <c r="U232" s="10" t="str">
        <f>IFERROR(VLOOKUP($B232,関東スプリントセレ!$B$5:$G$338,2,FALSE),"")</f>
        <v/>
      </c>
      <c r="V232" s="10" t="str">
        <f>IFERROR(VLOOKUP($B232,関東スプリントセレ!$B$5:$G$338,5,FALSE)*VLOOKUP(T232,大会ごとのスコア!$D$19:$E$21,2,FALSE),"")</f>
        <v/>
      </c>
    </row>
    <row r="233" spans="20:22" x14ac:dyDescent="0.15">
      <c r="T233" s="9" t="str">
        <f>IFERROR(VLOOKUP($B233,関東スプリントセレ!$B$5:$G$338,6,FALSE),"")</f>
        <v/>
      </c>
      <c r="U233" s="10" t="str">
        <f>IFERROR(VLOOKUP($B233,関東スプリントセレ!$B$5:$G$338,2,FALSE),"")</f>
        <v/>
      </c>
      <c r="V233" s="10" t="str">
        <f>IFERROR(VLOOKUP($B233,関東スプリントセレ!$B$5:$G$338,5,FALSE)*VLOOKUP(T233,大会ごとのスコア!$D$19:$E$21,2,FALSE),"")</f>
        <v/>
      </c>
    </row>
    <row r="234" spans="20:22" x14ac:dyDescent="0.15">
      <c r="T234" s="9" t="str">
        <f>IFERROR(VLOOKUP($B234,関東スプリントセレ!$B$5:$G$338,6,FALSE),"")</f>
        <v/>
      </c>
      <c r="U234" s="10" t="str">
        <f>IFERROR(VLOOKUP($B234,関東スプリントセレ!$B$5:$G$338,2,FALSE),"")</f>
        <v/>
      </c>
      <c r="V234" s="10" t="str">
        <f>IFERROR(VLOOKUP($B234,関東スプリントセレ!$B$5:$G$338,5,FALSE)*VLOOKUP(T234,大会ごとのスコア!$D$19:$E$21,2,FALSE),"")</f>
        <v/>
      </c>
    </row>
    <row r="235" spans="20:22" x14ac:dyDescent="0.15">
      <c r="T235" s="9" t="str">
        <f>IFERROR(VLOOKUP($B235,関東スプリントセレ!$B$5:$G$338,6,FALSE),"")</f>
        <v/>
      </c>
    </row>
  </sheetData>
  <sortState ref="B3:AY49">
    <sortCondition descending="1" ref="AV3:AV49"/>
  </sortState>
  <phoneticPr fontId="3"/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242"/>
  <sheetViews>
    <sheetView zoomScaleNormal="100" workbookViewId="0">
      <pane xSplit="4" topLeftCell="AO1" activePane="topRight" state="frozen"/>
      <selection activeCell="A26" sqref="A26"/>
      <selection pane="topRight" activeCell="B1" sqref="B1:B1048576"/>
    </sheetView>
  </sheetViews>
  <sheetFormatPr defaultRowHeight="13.5" x14ac:dyDescent="0.15"/>
  <cols>
    <col min="2" max="2" width="12" customWidth="1"/>
    <col min="3" max="3" width="11.375" customWidth="1"/>
    <col min="4" max="4" width="4.5" style="21" customWidth="1"/>
    <col min="5" max="5" width="4.75" style="9" customWidth="1"/>
    <col min="6" max="6" width="5.875" style="10" customWidth="1"/>
    <col min="7" max="7" width="7.875" customWidth="1"/>
    <col min="8" max="8" width="7.25" style="9" customWidth="1"/>
    <col min="9" max="9" width="6.875" customWidth="1"/>
    <col min="10" max="10" width="8.125" customWidth="1"/>
    <col min="11" max="11" width="8.75" style="9" customWidth="1"/>
    <col min="12" max="12" width="6" customWidth="1"/>
    <col min="13" max="13" width="7.625" customWidth="1"/>
    <col min="14" max="14" width="7.625" style="9" customWidth="1"/>
    <col min="15" max="15" width="5.375" style="10" customWidth="1"/>
    <col min="16" max="16" width="8.875" customWidth="1"/>
    <col min="17" max="17" width="8.875" style="9" customWidth="1"/>
    <col min="18" max="18" width="5.875" style="10" customWidth="1"/>
    <col min="19" max="19" width="9.625" customWidth="1"/>
    <col min="20" max="20" width="7.625" style="9" customWidth="1"/>
    <col min="21" max="21" width="5.375" style="10" customWidth="1"/>
    <col min="22" max="22" width="8.875" customWidth="1"/>
    <col min="23" max="23" width="7.25" style="9" customWidth="1"/>
    <col min="24" max="24" width="5.875" style="10" customWidth="1"/>
    <col min="25" max="25" width="10.625" customWidth="1"/>
    <col min="26" max="26" width="5.875" style="9" customWidth="1"/>
    <col min="27" max="27" width="5.75" style="10" customWidth="1"/>
    <col min="28" max="28" width="8.375" customWidth="1"/>
    <col min="29" max="29" width="5.625" style="9" customWidth="1"/>
    <col min="30" max="30" width="5.625" customWidth="1"/>
    <col min="32" max="32" width="5.625" style="9" customWidth="1"/>
    <col min="33" max="33" width="5.625" customWidth="1"/>
    <col min="35" max="35" width="7.125" style="9" customWidth="1"/>
    <col min="36" max="36" width="5.625" customWidth="1"/>
    <col min="37" max="37" width="10.625" customWidth="1"/>
    <col min="38" max="38" width="5.625" style="9" customWidth="1"/>
    <col min="39" max="39" width="5.625" customWidth="1"/>
    <col min="40" max="40" width="10.625" customWidth="1"/>
    <col min="41" max="41" width="5.625" style="9" customWidth="1"/>
    <col min="42" max="42" width="5.625" customWidth="1"/>
    <col min="43" max="43" width="10.625" customWidth="1"/>
    <col min="44" max="44" width="5.625" style="9" customWidth="1"/>
    <col min="45" max="45" width="5.625" customWidth="1"/>
    <col min="46" max="46" width="10.625" customWidth="1"/>
    <col min="47" max="47" width="5.625" style="9" customWidth="1"/>
    <col min="48" max="48" width="5.625" customWidth="1"/>
    <col min="49" max="49" width="12.375" customWidth="1"/>
    <col min="51" max="51" width="9.625" style="9" customWidth="1"/>
    <col min="52" max="52" width="9.625" style="10" customWidth="1"/>
    <col min="53" max="53" width="7.875" style="10" customWidth="1"/>
    <col min="54" max="54" width="9.125" customWidth="1"/>
    <col min="55" max="55" width="11.5" customWidth="1"/>
  </cols>
  <sheetData>
    <row r="2" spans="2:56" x14ac:dyDescent="0.15">
      <c r="G2" t="s">
        <v>486</v>
      </c>
      <c r="J2" t="s">
        <v>553</v>
      </c>
      <c r="M2" t="s">
        <v>441</v>
      </c>
      <c r="P2" t="s">
        <v>436</v>
      </c>
      <c r="S2" t="s">
        <v>437</v>
      </c>
      <c r="V2" t="s">
        <v>796</v>
      </c>
      <c r="Y2" t="s">
        <v>1079</v>
      </c>
      <c r="Z2" s="12"/>
      <c r="AA2" s="13"/>
      <c r="AB2" s="13" t="s">
        <v>438</v>
      </c>
      <c r="AC2" s="12"/>
      <c r="AE2" s="13" t="s">
        <v>439</v>
      </c>
      <c r="AF2" s="12"/>
      <c r="AH2" s="13" t="s">
        <v>1109</v>
      </c>
      <c r="AI2" s="12"/>
      <c r="AK2" s="13" t="s">
        <v>1195</v>
      </c>
      <c r="AL2" s="12"/>
      <c r="AN2" s="13" t="s">
        <v>1276</v>
      </c>
      <c r="AO2" s="12"/>
      <c r="AQ2" s="13" t="s">
        <v>1278</v>
      </c>
      <c r="AR2" s="12"/>
      <c r="AT2" s="13" t="s">
        <v>1306</v>
      </c>
      <c r="AU2" s="12"/>
      <c r="AW2" s="13" t="s">
        <v>1389</v>
      </c>
      <c r="AX2" s="13"/>
    </row>
    <row r="3" spans="2:56" s="22" customFormat="1" ht="14.25" thickBot="1" x14ac:dyDescent="0.2">
      <c r="B3" s="22" t="s">
        <v>897</v>
      </c>
      <c r="C3" s="22" t="s">
        <v>898</v>
      </c>
      <c r="D3" s="23" t="s">
        <v>893</v>
      </c>
      <c r="E3" s="24" t="s">
        <v>448</v>
      </c>
      <c r="F3" s="22" t="s">
        <v>435</v>
      </c>
      <c r="G3" s="22" t="s">
        <v>440</v>
      </c>
      <c r="H3" s="24" t="s">
        <v>448</v>
      </c>
      <c r="I3" s="25" t="s">
        <v>435</v>
      </c>
      <c r="J3" s="25" t="s">
        <v>440</v>
      </c>
      <c r="K3" s="24" t="s">
        <v>448</v>
      </c>
      <c r="L3" s="22" t="s">
        <v>435</v>
      </c>
      <c r="M3" s="22" t="s">
        <v>440</v>
      </c>
      <c r="N3" s="24" t="s">
        <v>891</v>
      </c>
      <c r="O3" s="22" t="s">
        <v>435</v>
      </c>
      <c r="P3" s="22" t="s">
        <v>440</v>
      </c>
      <c r="Q3" s="24" t="s">
        <v>891</v>
      </c>
      <c r="R3" s="22" t="s">
        <v>435</v>
      </c>
      <c r="S3" s="22" t="s">
        <v>440</v>
      </c>
      <c r="T3" s="24" t="s">
        <v>448</v>
      </c>
      <c r="U3" s="22" t="s">
        <v>435</v>
      </c>
      <c r="V3" s="22" t="s">
        <v>440</v>
      </c>
      <c r="W3" s="24" t="s">
        <v>448</v>
      </c>
      <c r="X3" s="22" t="s">
        <v>435</v>
      </c>
      <c r="Y3" s="22" t="s">
        <v>440</v>
      </c>
      <c r="Z3" s="24" t="s">
        <v>448</v>
      </c>
      <c r="AA3" s="25" t="s">
        <v>435</v>
      </c>
      <c r="AB3" s="22" t="s">
        <v>440</v>
      </c>
      <c r="AC3" s="24" t="s">
        <v>448</v>
      </c>
      <c r="AD3" s="25" t="s">
        <v>435</v>
      </c>
      <c r="AE3" s="22" t="s">
        <v>440</v>
      </c>
      <c r="AF3" s="24" t="s">
        <v>448</v>
      </c>
      <c r="AG3" s="25" t="s">
        <v>435</v>
      </c>
      <c r="AH3" s="22" t="s">
        <v>440</v>
      </c>
      <c r="AI3" s="24" t="s">
        <v>448</v>
      </c>
      <c r="AJ3" s="25" t="s">
        <v>435</v>
      </c>
      <c r="AK3" s="22" t="s">
        <v>440</v>
      </c>
      <c r="AL3" s="24" t="s">
        <v>448</v>
      </c>
      <c r="AM3" s="25" t="s">
        <v>435</v>
      </c>
      <c r="AN3" s="22" t="s">
        <v>440</v>
      </c>
      <c r="AO3" s="24" t="s">
        <v>448</v>
      </c>
      <c r="AP3" s="25" t="s">
        <v>435</v>
      </c>
      <c r="AQ3" s="22" t="s">
        <v>440</v>
      </c>
      <c r="AR3" s="24" t="s">
        <v>448</v>
      </c>
      <c r="AS3" s="25" t="s">
        <v>435</v>
      </c>
      <c r="AT3" s="22" t="s">
        <v>440</v>
      </c>
      <c r="AU3" s="24" t="s">
        <v>448</v>
      </c>
      <c r="AV3" s="25" t="s">
        <v>435</v>
      </c>
      <c r="AW3" s="22" t="s">
        <v>440</v>
      </c>
      <c r="AY3" s="24" t="s">
        <v>768</v>
      </c>
      <c r="AZ3" s="22" t="s">
        <v>1281</v>
      </c>
      <c r="BA3" s="26" t="s">
        <v>1282</v>
      </c>
      <c r="BB3" s="22" t="s">
        <v>446</v>
      </c>
      <c r="BC3" s="22" t="s">
        <v>447</v>
      </c>
      <c r="BD3" s="22" t="s">
        <v>1086</v>
      </c>
    </row>
    <row r="4" spans="2:56" x14ac:dyDescent="0.15">
      <c r="B4" t="s">
        <v>41</v>
      </c>
      <c r="C4" t="s">
        <v>899</v>
      </c>
      <c r="D4" s="21">
        <v>4</v>
      </c>
      <c r="E4" s="9" t="str">
        <f>IFERROR(VLOOKUP($B4,根ノ上高原!$B$5:$G$338,6,FALSE),"")</f>
        <v>MA</v>
      </c>
      <c r="F4" s="10">
        <f>IFERROR(VLOOKUP($B4,根ノ上高原!$B$5:$G$338,2,FALSE),"")</f>
        <v>4</v>
      </c>
      <c r="G4" s="10">
        <f>IFERROR(VLOOKUP($B4,根ノ上高原!$B$5:$G$338,5,FALSE)*VLOOKUP(E4,大会ごとのスコア!$D$4:$E$5,2,FALSE),"")</f>
        <v>61.693999999999996</v>
      </c>
      <c r="H4" s="9" t="str">
        <f>IFERROR(VLOOKUP($B4,東大OLK大会!$B$5:$G$338,6,FALSE),"")</f>
        <v>M21A1</v>
      </c>
      <c r="I4" s="10">
        <f>IFERROR(VLOOKUP($B4,東大OLK大会!$B$5:$G$338,2,FALSE),"")</f>
        <v>1</v>
      </c>
      <c r="J4" s="10">
        <f>IFERROR(VLOOKUP($B4,東大OLK大会!$B$5:$G$338,5,FALSE)*VLOOKUP(H4,大会ごとのスコア!$D$7:$E$11,2,FALSE),"")</f>
        <v>63.613999999999997</v>
      </c>
      <c r="K4" s="9" t="str">
        <f>IFERROR(VLOOKUP($B4,全日本ロング!$B$5:$G$338,6,FALSE),"")</f>
        <v/>
      </c>
      <c r="L4" s="10" t="str">
        <f>IFERROR(VLOOKUP($B4,全日本ロング!$B$5:$G$338,2,FALSE),"")</f>
        <v/>
      </c>
      <c r="M4" s="10" t="str">
        <f>IFERROR(VLOOKUP($B4,全日本ロング!$B$5:$G$338,5,FALSE)*VLOOKUP(K4,大会ごとのスコア!$D$12:$E$17,2,FALSE),"")</f>
        <v/>
      </c>
      <c r="N4" s="9" t="str">
        <f>IFERROR(VLOOKUP($B4,東海スプリントセレ!$B$5:$G$338,6,FALSE),"")</f>
        <v>MS</v>
      </c>
      <c r="O4" s="10">
        <f>IFERROR(VLOOKUP($B4,東海スプリントセレ!$B$5:$G$338,2,FALSE),"")</f>
        <v>3</v>
      </c>
      <c r="P4" s="10">
        <f>IFERROR(VLOOKUP($B4,東海スプリントセレ!$B$5:$G$338,5,FALSE)*VLOOKUP(N4,大会ごとのスコア!$D$24:$E$24,2,FALSE),"")</f>
        <v>62.275999999999996</v>
      </c>
      <c r="Q4" s="9" t="str">
        <f>IFERROR(VLOOKUP($B4,東海インカレ!$B$5:$G$338,6,FALSE),"")</f>
        <v>ME</v>
      </c>
      <c r="R4" s="10">
        <f>IFERROR(VLOOKUP($B4,東海インカレ!$B$5:$G$338,2,FALSE),"")</f>
        <v>1</v>
      </c>
      <c r="S4" s="10">
        <f>IFERROR(VLOOKUP($B4,東海インカレ!$B$5:$G$338,5,FALSE)*VLOOKUP(Q4,大会ごとのスコア!$D$23:$E$23,2,FALSE),"")</f>
        <v>67.249000000000009</v>
      </c>
      <c r="T4" s="9" t="str">
        <f>IFERROR(VLOOKUP($B4,関西スプリントセレ!$B$5:$G$400,6,FALSE),"")</f>
        <v>MA</v>
      </c>
      <c r="U4" s="10">
        <f>IFERROR(VLOOKUP($B4,関西スプリントセレ!$B$5:$G$400,2,FALSE),"")</f>
        <v>1</v>
      </c>
      <c r="V4" s="10">
        <f>IFERROR(VLOOKUP($B4,関西スプリントセレ!$B$5:$G$400,5,FALSE)*VLOOKUP(T4,大会ごとのスコア!$D$26:$E$26,2,FALSE),"")</f>
        <v>63.44</v>
      </c>
      <c r="W4" s="9" t="str">
        <f>IFERROR(VLOOKUP($B4,名椙大会2日目!$B$5:$G$338,6,FALSE),"")</f>
        <v>ME</v>
      </c>
      <c r="X4" s="10">
        <f>IFERROR(VLOOKUP($B4,名椙大会2日目!$B$5:$G$338,2,FALSE),"")</f>
        <v>15</v>
      </c>
      <c r="Y4" s="10">
        <f>IFERROR(VLOOKUP($B4,名椙大会2日目!$B$5:$G$338,5,FALSE)*VLOOKUP(W4,大会ごとのスコア!$D$28:$E$31,2,FALSE),"")</f>
        <v>68.529599999999988</v>
      </c>
      <c r="Z4" s="9" t="str">
        <f>IFERROR(VLOOKUP($B4,インカレスプリント2018!$B$5:$G$400,6,FALSE),"")</f>
        <v>ME</v>
      </c>
      <c r="AA4" s="10">
        <f>IFERROR(VLOOKUP($B4,インカレスプリント2018!$B$5:$G$400,2,FALSE),"")</f>
        <v>8</v>
      </c>
      <c r="AB4" s="10">
        <f>IFERROR(VLOOKUP($B4,インカレスプリント2018!$B$5:$G$400,5,FALSE)*VLOOKUP(Z4,大会ごとのスコア!$D$33:$E$36,2,FALSE),"")</f>
        <v>72.253199999999993</v>
      </c>
      <c r="AC4" s="9" t="str">
        <f>IFERROR(VLOOKUP($B4,インカレロング2018!$B$4:$G$400,6,FALSE),"")</f>
        <v>ME</v>
      </c>
      <c r="AD4" s="10">
        <f>IFERROR(VLOOKUP($B4,インカレロング2018!$B$4:$G$400,2,FALSE),"")</f>
        <v>11</v>
      </c>
      <c r="AE4" s="10">
        <f ca="1">IFERROR(VLOOKUP($B4,インカレロング2018!$B$4:$G$400,5,FALSE)*VLOOKUP(AC4,大会ごとのスコア!$D$38:$E$42,2,FALSE),"")</f>
        <v>69.4572</v>
      </c>
      <c r="AF4" s="9" t="str">
        <f>IFERROR(VLOOKUP($B4,クラブカップミドル!$B$4:$G$400,6,FALSE),"")</f>
        <v>ME</v>
      </c>
      <c r="AG4" s="10">
        <f>IFERROR(VLOOKUP($B4,クラブカップミドル!$B$4:$G$400,2,FALSE),"")</f>
        <v>16</v>
      </c>
      <c r="AH4" s="10">
        <f>IFERROR(VLOOKUP($B4,クラブカップミドル!$B$4:$G$400,5,FALSE)*VLOOKUP(AF4,大会ごとのスコア!$D$44:$E$55,2,FALSE),"")</f>
        <v>64.69919999999999</v>
      </c>
      <c r="AI4" s="9" t="str">
        <f>IFERROR(VLOOKUP($B4,全日本ミドル!$B$4:$G$400,6,FALSE),"")</f>
        <v/>
      </c>
      <c r="AJ4" s="10" t="str">
        <f>IFERROR(VLOOKUP($B4,全日本ミドル!$B$4:$G$400,2,FALSE),"")</f>
        <v/>
      </c>
      <c r="AK4" s="10" t="str">
        <f>IFERROR(VLOOKUP($B4,全日本ミドル!$B$4:$G$400,5,FALSE)*VLOOKUP(AI4,大会ごとのスコア!$D$62:$E$68,2,FALSE),"")</f>
        <v/>
      </c>
      <c r="AL4" s="9" t="str">
        <f>IFERROR(VLOOKUP($B4,KOLC大会!$B$4:$G$400,6,FALSE),"")</f>
        <v>M21E</v>
      </c>
      <c r="AM4" s="10">
        <f>IFERROR(VLOOKUP($B4,KOLC大会!$B$4:$G$400,2,FALSE),"")</f>
        <v>8</v>
      </c>
      <c r="AN4" s="10">
        <f>IFERROR(VLOOKUP($B4,KOLC大会!$B$4:$G$400,5,FALSE)*VLOOKUP(AL4,大会ごとのスコア!$D$44:$E$55,2,FALSE),"")</f>
        <v>71.038799999999995</v>
      </c>
      <c r="AO4" s="9" t="str">
        <f>IFERROR(VLOOKUP($B4,早大OC大会!$B$4:$G$400,6,FALSE),"")</f>
        <v>M21E</v>
      </c>
      <c r="AP4" s="10">
        <f>IFERROR(VLOOKUP($B4,早大OC大会!$B$4:$G$400,2,FALSE),"")</f>
        <v>48</v>
      </c>
      <c r="AQ4" s="10">
        <f>IFERROR(VLOOKUP($B4,早大OC大会!$B$4:$G$400,5,FALSE)*VLOOKUP(AO4,大会ごとのスコア!$D$44:$E$55,2,FALSE),"")</f>
        <v>42.377999999999993</v>
      </c>
      <c r="AR4" s="9" t="str">
        <f>IFERROR(VLOOKUP($B4,京大京女大会!$B$4:$G$400,6,FALSE),"")</f>
        <v>M21E</v>
      </c>
      <c r="AS4" s="10">
        <f>IFERROR(VLOOKUP($B4,京大京女大会!$B$4:$G$400,2,FALSE),"")</f>
        <v>20</v>
      </c>
      <c r="AT4" s="10">
        <f>IFERROR(VLOOKUP($B4,京大京女大会!$B$4:$G$400,5,FALSE)*VLOOKUP(AR4,大会ごとのスコア!$D$44:$E$55,2,FALSE),"")</f>
        <v>59.816399999999987</v>
      </c>
      <c r="AU4" s="9" t="str">
        <f>IFERROR(VLOOKUP($B4,東海ミドルセレ!$B$4:$G$400,6,FALSE),"")</f>
        <v>MS</v>
      </c>
      <c r="AV4" s="10">
        <f>IFERROR(VLOOKUP($B4,東海ミドルセレ!$B$4:$G$400,2,FALSE),"")</f>
        <v>3</v>
      </c>
      <c r="AW4" s="10">
        <f>IFERROR(VLOOKUP($B4,東海ミドルセレ!$B$4:$G$400,5,FALSE)*VLOOKUP(AU4,大会ごとのスコア!$D$44:$E$60,2,FALSE),"")</f>
        <v>63.449999999999996</v>
      </c>
      <c r="AY4" s="9">
        <f t="array" aca="1" ref="AY4" ca="1">IFERROR(ROUNDUP(AVERAGE(LARGE(IF($A$3:$AX$3="スコア",$A4:$AX4,""),{1,2,3})),2),0)</f>
        <v>70.92</v>
      </c>
      <c r="AZ4" s="10">
        <f t="array" aca="1" ref="AZ4" ca="1">IFERROR(ROUNDUP(AVERAGE(LARGE(IF($A$3:$AX$3="スコア",$A4:$AX4,""),{1,2,3,4,5,6})),2),0)</f>
        <v>68.88000000000001</v>
      </c>
      <c r="BA4" s="10">
        <f ca="1">$AY4-$AZ4</f>
        <v>2.039999999999992</v>
      </c>
      <c r="BB4">
        <f t="array" aca="1" ref="BB4" ca="1">IFERROR(LARGE(IF($A$3:$AX$3="スコア",$A4:$AX4,""),1),"")</f>
        <v>72.253199999999993</v>
      </c>
      <c r="BC4" t="str">
        <f t="shared" ref="BC4:BC35" ca="1" si="0">IFERROR(INDEX($B$2:$AX$3,1,MATCH(BB4,B4:AX4,0)),"")</f>
        <v>ICS</v>
      </c>
      <c r="BD4" t="str">
        <f t="shared" ref="BD4:BD35" ca="1" si="1">IFERROR(INDEX($B4:$AX4,1,-2+MATCH(BB4,B4:AX4,0)),"")</f>
        <v>ME</v>
      </c>
    </row>
    <row r="5" spans="2:56" x14ac:dyDescent="0.15">
      <c r="B5" t="s">
        <v>45</v>
      </c>
      <c r="C5" t="s">
        <v>899</v>
      </c>
      <c r="D5" s="21">
        <v>4</v>
      </c>
      <c r="E5" s="9" t="str">
        <f>IFERROR(VLOOKUP($B5,根ノ上高原!$B$5:$G$338,6,FALSE),"")</f>
        <v/>
      </c>
      <c r="F5" s="10" t="str">
        <f>IFERROR(VLOOKUP($B5,根ノ上高原!$B$5:$G$338,2,FALSE),"")</f>
        <v/>
      </c>
      <c r="G5" s="10" t="str">
        <f>IFERROR(VLOOKUP($B5,根ノ上高原!$B$5:$G$338,5,FALSE)*VLOOKUP(E5,大会ごとのスコア!$D$4:$E$5,2,FALSE),"")</f>
        <v/>
      </c>
      <c r="H5" s="9" t="str">
        <f>IFERROR(VLOOKUP($B5,東大OLK大会!$B$5:$G$338,6,FALSE),"")</f>
        <v>M21A1</v>
      </c>
      <c r="I5" s="10">
        <f>IFERROR(VLOOKUP($B5,東大OLK大会!$B$5:$G$338,2,FALSE),"")</f>
        <v>10</v>
      </c>
      <c r="J5" s="10">
        <f>IFERROR(VLOOKUP($B5,東大OLK大会!$B$5:$G$338,5,FALSE)*VLOOKUP(H5,大会ごとのスコア!$D$7:$E$11,2,FALSE),"")</f>
        <v>58.820999999999998</v>
      </c>
      <c r="K5" s="9" t="str">
        <f>IFERROR(VLOOKUP($B5,全日本ロング!$B$5:$G$338,6,FALSE),"")</f>
        <v>M21A2</v>
      </c>
      <c r="L5" s="10">
        <f>IFERROR(VLOOKUP($B5,全日本ロング!$B$5:$G$338,2,FALSE),"")</f>
        <v>15</v>
      </c>
      <c r="M5" s="10">
        <f>IFERROR(VLOOKUP($B5,全日本ロング!$B$5:$G$338,5,FALSE)*VLOOKUP(K5,大会ごとのスコア!$D$12:$E$17,2,FALSE),"")</f>
        <v>58.080999999999996</v>
      </c>
      <c r="N5" s="9" t="str">
        <f>IFERROR(VLOOKUP($B5,東海スプリントセレ!$B$5:$G$338,6,FALSE),"")</f>
        <v>MS</v>
      </c>
      <c r="O5" s="10">
        <f>IFERROR(VLOOKUP($B5,東海スプリントセレ!$B$5:$G$338,2,FALSE),"")</f>
        <v>1</v>
      </c>
      <c r="P5" s="10">
        <f>IFERROR(VLOOKUP($B5,東海スプリントセレ!$B$5:$G$338,5,FALSE)*VLOOKUP(N5,大会ごとのスコア!$D$24:$E$24,2,FALSE),"")</f>
        <v>63.19</v>
      </c>
      <c r="Q5" s="9" t="str">
        <f>IFERROR(VLOOKUP($B5,東海インカレ!$B$5:$G$338,6,FALSE),"")</f>
        <v>ME</v>
      </c>
      <c r="R5" s="10">
        <f>IFERROR(VLOOKUP($B5,東海インカレ!$B$5:$G$338,2,FALSE),"")</f>
        <v>4</v>
      </c>
      <c r="S5" s="10">
        <f>IFERROR(VLOOKUP($B5,東海インカレ!$B$5:$G$338,5,FALSE)*VLOOKUP(Q5,大会ごとのスコア!$D$23:$E$23,2,FALSE),"")</f>
        <v>65.234999999999999</v>
      </c>
      <c r="T5" s="9" t="str">
        <f>IFERROR(VLOOKUP($B5,関西スプリントセレ!$B$5:$G$400,6,FALSE),"")</f>
        <v>MA</v>
      </c>
      <c r="U5" s="10">
        <f>IFERROR(VLOOKUP($B5,関西スプリントセレ!$B$5:$G$400,2,FALSE),"")</f>
        <v>19</v>
      </c>
      <c r="V5" s="10">
        <f>IFERROR(VLOOKUP($B5,関西スプリントセレ!$B$5:$G$400,5,FALSE)*VLOOKUP(T5,大会ごとのスコア!$D$26:$E$26,2,FALSE),"")</f>
        <v>55.512999999999998</v>
      </c>
      <c r="W5" s="9" t="str">
        <f>IFERROR(VLOOKUP($B5,名椙大会2日目!$B$5:$G$338,6,FALSE),"")</f>
        <v/>
      </c>
      <c r="X5" s="10" t="str">
        <f>IFERROR(VLOOKUP($B5,名椙大会2日目!$B$5:$G$338,2,FALSE),"")</f>
        <v/>
      </c>
      <c r="Y5" s="10" t="str">
        <f>IFERROR(VLOOKUP($B5,名椙大会2日目!$B$5:$G$338,5,FALSE)*VLOOKUP(W5,大会ごとのスコア!$D$28:$E$31,2,FALSE),"")</f>
        <v/>
      </c>
      <c r="Z5" s="9" t="str">
        <f>IFERROR(VLOOKUP($B5,インカレスプリント2018!$B$5:$G$400,6,FALSE),"")</f>
        <v>ME</v>
      </c>
      <c r="AA5" s="10">
        <f>IFERROR(VLOOKUP($B5,インカレスプリント2018!$B$5:$G$400,2,FALSE),"")</f>
        <v>7</v>
      </c>
      <c r="AB5" s="10">
        <f>IFERROR(VLOOKUP($B5,インカレスプリント2018!$B$5:$G$400,5,FALSE)*VLOOKUP(Z5,大会ごとのスコア!$D$33:$E$36,2,FALSE),"")</f>
        <v>73.405199999999994</v>
      </c>
      <c r="AC5" s="9" t="str">
        <f>IFERROR(VLOOKUP($B5,インカレロング2018!$B$4:$G$400,6,FALSE),"")</f>
        <v>ME</v>
      </c>
      <c r="AD5" s="10">
        <f>IFERROR(VLOOKUP($B5,インカレロング2018!$B$4:$G$400,2,FALSE),"")</f>
        <v>18</v>
      </c>
      <c r="AE5" s="10">
        <f ca="1">IFERROR(VLOOKUP($B5,インカレロング2018!$B$4:$G$400,5,FALSE)*VLOOKUP(AC5,大会ごとのスコア!$D$38:$E$42,2,FALSE),"")</f>
        <v>67.885199999999998</v>
      </c>
      <c r="AF5" s="9" t="str">
        <f>IFERROR(VLOOKUP($B5,クラブカップミドル!$B$4:$G$400,6,FALSE),"")</f>
        <v>MA-2</v>
      </c>
      <c r="AG5" s="10">
        <f>IFERROR(VLOOKUP($B5,クラブカップミドル!$B$4:$G$400,2,FALSE),"")</f>
        <v>28</v>
      </c>
      <c r="AH5" s="10">
        <f>IFERROR(VLOOKUP($B5,クラブカップミドル!$B$4:$G$400,5,FALSE)*VLOOKUP(AF5,大会ごとのスコア!$D$44:$E$55,2,FALSE),"")</f>
        <v>54.726999999999997</v>
      </c>
      <c r="AI5" s="9" t="str">
        <f>IFERROR(VLOOKUP($B5,全日本ミドル!$B$4:$G$400,6,FALSE),"")</f>
        <v>M21A2</v>
      </c>
      <c r="AJ5" s="10">
        <f>IFERROR(VLOOKUP($B5,全日本ミドル!$B$4:$G$400,2,FALSE),"")</f>
        <v>20</v>
      </c>
      <c r="AK5" s="10">
        <f>IFERROR(VLOOKUP($B5,全日本ミドル!$B$4:$G$400,5,FALSE)*VLOOKUP(AI5,大会ごとのスコア!$D$62:$E$69,2,FALSE),"")</f>
        <v>56.524999999999999</v>
      </c>
      <c r="AL5" s="9" t="str">
        <f>IFERROR(VLOOKUP($B5,KOLC大会!$B$4:$G$400,6,FALSE),"")</f>
        <v>M21A2</v>
      </c>
      <c r="AM5" s="10">
        <f>IFERROR(VLOOKUP($B5,KOLC大会!$B$4:$G$400,2,FALSE),"")</f>
        <v>2</v>
      </c>
      <c r="AN5" s="10">
        <f>IFERROR(VLOOKUP($B5,KOLC大会!$B$4:$G$400,5,FALSE)*VLOOKUP(AL5,大会ごとのスコア!$D$44:$E$55,2,FALSE),"")</f>
        <v>63.015999999999998</v>
      </c>
      <c r="AO5" s="9" t="str">
        <f>IFERROR(VLOOKUP($B5,早大OC大会!$B$4:$G$400,6,FALSE),"")</f>
        <v>M21A1</v>
      </c>
      <c r="AP5" s="10">
        <f>IFERROR(VLOOKUP($B5,早大OC大会!$B$4:$G$400,2,FALSE),"")</f>
        <v>10</v>
      </c>
      <c r="AQ5" s="10">
        <f>IFERROR(VLOOKUP($B5,早大OC大会!$B$4:$G$400,5,FALSE)*VLOOKUP(AO5,大会ごとのスコア!$D$44:$E$55,2,FALSE),"")</f>
        <v>59.454000000000001</v>
      </c>
      <c r="AR5" s="9" t="str">
        <f>IFERROR(VLOOKUP($B5,京大京女大会!$B$4:$G$400,6,FALSE),"")</f>
        <v>M21A</v>
      </c>
      <c r="AS5" s="10">
        <f>IFERROR(VLOOKUP($B5,京大京女大会!$B$4:$G$400,2,FALSE),"")</f>
        <v>1</v>
      </c>
      <c r="AT5" s="10">
        <f>IFERROR(VLOOKUP($B5,京大京女大会!$B$4:$G$400,5,FALSE)*VLOOKUP(AR5,大会ごとのスコア!$D$44:$E$55,2,FALSE),"")</f>
        <v>62.966000000000001</v>
      </c>
      <c r="AU5" s="9" t="str">
        <f>IFERROR(VLOOKUP($B5,東海ミドルセレ!$B$4:$G$400,6,FALSE),"")</f>
        <v>MS</v>
      </c>
      <c r="AV5" s="10">
        <f>IFERROR(VLOOKUP($B5,東海ミドルセレ!$B$4:$G$400,2,FALSE),"")</f>
        <v>6</v>
      </c>
      <c r="AW5" s="10">
        <f>IFERROR(VLOOKUP($B5,東海ミドルセレ!$B$4:$G$400,5,FALSE)*VLOOKUP(AU5,大会ごとのスコア!$D$44:$E$60,2,FALSE),"")</f>
        <v>61.047999999999995</v>
      </c>
      <c r="AY5" s="9">
        <f t="array" aca="1" ref="AY5" ca="1">IFERROR(ROUNDUP(AVERAGE(LARGE(IF($A$3:$AX$3="スコア",$A5:$AX5,""),{1,2,3})),2),0)</f>
        <v>68.850000000000009</v>
      </c>
      <c r="AZ5" s="10">
        <f t="array" aca="1" ref="AZ5" ca="1">IFERROR(ROUNDUP(AVERAGE(LARGE(IF($A$3:$AX$3="スコア",$A5:$AX5,""),{1,2,3,4,5,6})),2),0)</f>
        <v>65.95</v>
      </c>
      <c r="BA5" s="10">
        <f t="shared" ref="BA5:BA60" ca="1" si="2">$AY5-$AZ5</f>
        <v>2.9000000000000057</v>
      </c>
      <c r="BB5">
        <f t="array" aca="1" ref="BB5" ca="1">IFERROR(LARGE(IF($A$3:$AX$3="スコア",$A5:$AX5,""),1),"")</f>
        <v>73.405199999999994</v>
      </c>
      <c r="BC5" t="str">
        <f t="shared" ca="1" si="0"/>
        <v>ICS</v>
      </c>
      <c r="BD5" t="str">
        <f t="shared" ca="1" si="1"/>
        <v>ME</v>
      </c>
    </row>
    <row r="6" spans="2:56" x14ac:dyDescent="0.15">
      <c r="B6" t="s">
        <v>132</v>
      </c>
      <c r="C6" t="s">
        <v>899</v>
      </c>
      <c r="D6" s="21">
        <v>3</v>
      </c>
      <c r="E6" s="9" t="str">
        <f>IFERROR(VLOOKUP($B6,根ノ上高原!$B$5:$G$338,6,FALSE),"")</f>
        <v>MA</v>
      </c>
      <c r="F6" s="10">
        <f>IFERROR(VLOOKUP($B6,根ノ上高原!$B$5:$G$338,2,FALSE),"")</f>
        <v>2</v>
      </c>
      <c r="G6" s="10">
        <f>IFERROR(VLOOKUP($B6,根ノ上高原!$B$5:$G$338,5,FALSE)*VLOOKUP(E6,大会ごとのスコア!$D$4:$E$5,2,FALSE),"")</f>
        <v>62.692999999999998</v>
      </c>
      <c r="H6" s="9" t="str">
        <f>IFERROR(VLOOKUP($B6,東大OLK大会!$B$5:$G$338,6,FALSE),"")</f>
        <v>M21A1</v>
      </c>
      <c r="I6" s="10">
        <f>IFERROR(VLOOKUP($B6,東大OLK大会!$B$5:$G$338,2,FALSE),"")</f>
        <v>3</v>
      </c>
      <c r="J6" s="10">
        <f>IFERROR(VLOOKUP($B6,東大OLK大会!$B$5:$G$338,5,FALSE)*VLOOKUP(H6,大会ごとのスコア!$D$7:$E$11,2,FALSE),"")</f>
        <v>63.510999999999996</v>
      </c>
      <c r="K6" s="9" t="str">
        <f>IFERROR(VLOOKUP($B6,全日本ロング!$B$5:$G$338,6,FALSE),"")</f>
        <v>M20E</v>
      </c>
      <c r="L6" s="10">
        <f>IFERROR(VLOOKUP($B6,全日本ロング!$B$5:$G$338,2,FALSE),"")</f>
        <v>2</v>
      </c>
      <c r="M6" s="10">
        <f>IFERROR(VLOOKUP($B6,全日本ロング!$B$5:$G$338,5,FALSE)*VLOOKUP(K6,大会ごとのスコア!$D$12:$E$17,2,FALSE),"")</f>
        <v>57.236549999999994</v>
      </c>
      <c r="N6" s="9" t="str">
        <f>IFERROR(VLOOKUP($B6,東海スプリントセレ!$B$5:$G$338,6,FALSE),"")</f>
        <v>MS</v>
      </c>
      <c r="O6" s="10">
        <f>IFERROR(VLOOKUP($B6,東海スプリントセレ!$B$5:$G$338,2,FALSE),"")</f>
        <v>4</v>
      </c>
      <c r="P6" s="10">
        <f>IFERROR(VLOOKUP($B6,東海スプリントセレ!$B$5:$G$338,5,FALSE)*VLOOKUP(N6,大会ごとのスコア!$D$24:$E$24,2,FALSE),"")</f>
        <v>62.175999999999995</v>
      </c>
      <c r="Q6" s="9" t="str">
        <f>IFERROR(VLOOKUP($B6,東海インカレ!$B$5:$G$338,6,FALSE),"")</f>
        <v>ME</v>
      </c>
      <c r="R6" s="10">
        <f>IFERROR(VLOOKUP($B6,東海インカレ!$B$5:$G$338,2,FALSE),"")</f>
        <v>2</v>
      </c>
      <c r="S6" s="10">
        <f>IFERROR(VLOOKUP($B6,東海インカレ!$B$5:$G$338,5,FALSE)*VLOOKUP(Q6,大会ごとのスコア!$D$23:$E$23,2,FALSE),"")</f>
        <v>66.822000000000003</v>
      </c>
      <c r="T6" s="9" t="str">
        <f>IFERROR(VLOOKUP($B6,関西スプリントセレ!$B$5:$G$400,6,FALSE),"")</f>
        <v/>
      </c>
      <c r="U6" s="10" t="str">
        <f>IFERROR(VLOOKUP($B6,関西スプリントセレ!$B$5:$G$400,2,FALSE),"")</f>
        <v/>
      </c>
      <c r="V6" s="10" t="str">
        <f>IFERROR(VLOOKUP($B6,関西スプリントセレ!$B$5:$G$400,5,FALSE)*VLOOKUP(T6,大会ごとのスコア!$D$26:$E$26,2,FALSE),"")</f>
        <v/>
      </c>
      <c r="W6" s="9" t="str">
        <f>IFERROR(VLOOKUP($B6,名椙大会2日目!$B$5:$G$338,6,FALSE),"")</f>
        <v/>
      </c>
      <c r="X6" s="10" t="str">
        <f>IFERROR(VLOOKUP($B6,名椙大会2日目!$B$5:$G$338,2,FALSE),"")</f>
        <v/>
      </c>
      <c r="Y6" s="10" t="str">
        <f>IFERROR(VLOOKUP($B6,名椙大会2日目!$B$5:$G$338,5,FALSE)*VLOOKUP(W6,大会ごとのスコア!$D$28:$E$31,2,FALSE),"")</f>
        <v/>
      </c>
      <c r="Z6" s="9" t="str">
        <f>IFERROR(VLOOKUP($B6,インカレスプリント2018!$B$5:$G$400,6,FALSE),"")</f>
        <v>ME</v>
      </c>
      <c r="AA6" s="10">
        <f>IFERROR(VLOOKUP($B6,インカレスプリント2018!$B$5:$G$400,2,FALSE),"")</f>
        <v>0</v>
      </c>
      <c r="AB6" s="10">
        <f>IFERROR(VLOOKUP($B6,インカレスプリント2018!$B$5:$G$400,5,FALSE)*VLOOKUP(Z6,大会ごとのスコア!$D$33:$E$36,2,FALSE),"")</f>
        <v>0</v>
      </c>
      <c r="AC6" s="9" t="str">
        <f>IFERROR(VLOOKUP($B6,インカレロング2018!$B$4:$G$400,6,FALSE),"")</f>
        <v>ME</v>
      </c>
      <c r="AD6" s="10">
        <f>IFERROR(VLOOKUP($B6,インカレロング2018!$B$4:$G$400,2,FALSE),"")</f>
        <v>53</v>
      </c>
      <c r="AE6" s="10">
        <f ca="1">IFERROR(VLOOKUP($B6,インカレロング2018!$B$4:$G$400,5,FALSE)*VLOOKUP(AC6,大会ごとのスコア!$D$38:$E$42,2,FALSE),"")</f>
        <v>51.946799999999989</v>
      </c>
      <c r="AF6" s="9" t="str">
        <f>IFERROR(VLOOKUP($B6,クラブカップミドル!$B$4:$G$400,6,FALSE),"")</f>
        <v>MA-2</v>
      </c>
      <c r="AG6" s="10">
        <f>IFERROR(VLOOKUP($B6,クラブカップミドル!$B$4:$G$400,2,FALSE),"")</f>
        <v>50</v>
      </c>
      <c r="AH6" s="10">
        <f>IFERROR(VLOOKUP($B6,クラブカップミドル!$B$4:$G$400,5,FALSE)*VLOOKUP(AF6,大会ごとのスコア!$D$44:$E$55,2,FALSE),"")</f>
        <v>46.370999999999995</v>
      </c>
      <c r="AI6" s="9" t="str">
        <f>IFERROR(VLOOKUP($B6,全日本ミドル!$B$4:$G$400,6,FALSE),"")</f>
        <v>M21A2</v>
      </c>
      <c r="AJ6" s="10">
        <f>IFERROR(VLOOKUP($B6,全日本ミドル!$B$4:$G$400,2,FALSE),"")</f>
        <v>1</v>
      </c>
      <c r="AK6" s="10">
        <f>IFERROR(VLOOKUP($B6,全日本ミドル!$B$4:$G$400,5,FALSE)*VLOOKUP(AI6,大会ごとのスコア!$D$62:$E$69,2,FALSE),"")</f>
        <v>63.201999999999998</v>
      </c>
      <c r="AL6" s="9" t="str">
        <f>IFERROR(VLOOKUP($B6,KOLC大会!$B$4:$G$400,6,FALSE),"")</f>
        <v>M21E</v>
      </c>
      <c r="AM6" s="10">
        <f>IFERROR(VLOOKUP($B6,KOLC大会!$B$4:$G$400,2,FALSE),"")</f>
        <v>30</v>
      </c>
      <c r="AN6" s="10">
        <f>IFERROR(VLOOKUP($B6,KOLC大会!$B$4:$G$400,5,FALSE)*VLOOKUP(AL6,大会ごとのスコア!$D$44:$E$55,2,FALSE),"")</f>
        <v>60.298799999999993</v>
      </c>
      <c r="AO6" s="9" t="str">
        <f>IFERROR(VLOOKUP($B6,早大OC大会!$B$4:$G$400,6,FALSE),"")</f>
        <v>M21E</v>
      </c>
      <c r="AP6" s="10">
        <f>IFERROR(VLOOKUP($B6,早大OC大会!$B$4:$G$400,2,FALSE),"")</f>
        <v>24</v>
      </c>
      <c r="AQ6" s="10">
        <f>IFERROR(VLOOKUP($B6,早大OC大会!$B$4:$G$400,5,FALSE)*VLOOKUP(AO6,大会ごとのスコア!$D$44:$E$55,2,FALSE),"")</f>
        <v>64.521599999999992</v>
      </c>
      <c r="AR6" s="9" t="str">
        <f>IFERROR(VLOOKUP($B6,京大京女大会!$B$4:$G$400,6,FALSE),"")</f>
        <v>M21E</v>
      </c>
      <c r="AS6" s="10">
        <f>IFERROR(VLOOKUP($B6,京大京女大会!$B$4:$G$400,2,FALSE),"")</f>
        <v>15</v>
      </c>
      <c r="AT6" s="10">
        <f>IFERROR(VLOOKUP($B6,京大京女大会!$B$4:$G$400,5,FALSE)*VLOOKUP(AR6,大会ごとのスコア!$D$44:$E$55,2,FALSE),"")</f>
        <v>64.430399999999992</v>
      </c>
      <c r="AU6" s="9" t="str">
        <f>IFERROR(VLOOKUP($B6,東海ミドルセレ!$B$4:$G$400,6,FALSE),"")</f>
        <v>MS</v>
      </c>
      <c r="AV6" s="10">
        <f>IFERROR(VLOOKUP($B6,東海ミドルセレ!$B$4:$G$400,2,FALSE),"")</f>
        <v>1</v>
      </c>
      <c r="AW6" s="10">
        <f>IFERROR(VLOOKUP($B6,東海ミドルセレ!$B$4:$G$400,5,FALSE)*VLOOKUP(AU6,大会ごとのスコア!$D$44:$E$60,2,FALSE),"")</f>
        <v>64.106999999999999</v>
      </c>
      <c r="AY6" s="9">
        <f t="array" aca="1" ref="AY6" ca="1">IFERROR(ROUNDUP(AVERAGE(LARGE(IF($A$3:$AX$3="スコア",$A6:$AX6,""),{1,2,3})),2),0)</f>
        <v>65.260000000000005</v>
      </c>
      <c r="AZ6" s="10">
        <f t="array" aca="1" ref="AZ6" ca="1">IFERROR(ROUNDUP(AVERAGE(LARGE(IF($A$3:$AX$3="スコア",$A6:$AX6,""),{1,2,3,4,5,6})),2),0)</f>
        <v>64.440000000000012</v>
      </c>
      <c r="BA6" s="10">
        <f t="shared" ca="1" si="2"/>
        <v>0.81999999999999318</v>
      </c>
      <c r="BB6">
        <f t="array" aca="1" ref="BB6" ca="1">IFERROR(LARGE(IF($A$3:$AX$3="スコア",$A6:$AX6,""),1),"")</f>
        <v>66.822000000000003</v>
      </c>
      <c r="BC6" t="str">
        <f t="shared" ca="1" si="0"/>
        <v>東海IC</v>
      </c>
      <c r="BD6" t="str">
        <f t="shared" ca="1" si="1"/>
        <v>ME</v>
      </c>
    </row>
    <row r="7" spans="2:56" x14ac:dyDescent="0.15">
      <c r="B7" t="s">
        <v>50</v>
      </c>
      <c r="C7" t="s">
        <v>899</v>
      </c>
      <c r="D7" s="21">
        <v>4</v>
      </c>
      <c r="E7" s="9" t="str">
        <f>IFERROR(VLOOKUP($B7,根ノ上高原!$B$5:$G$338,6,FALSE),"")</f>
        <v>MA</v>
      </c>
      <c r="F7" s="10">
        <f>IFERROR(VLOOKUP($B7,根ノ上高原!$B$5:$G$338,2,FALSE),"")</f>
        <v>5</v>
      </c>
      <c r="G7" s="10">
        <f>IFERROR(VLOOKUP($B7,根ノ上高原!$B$5:$G$338,5,FALSE)*VLOOKUP(E7,大会ごとのスコア!$D$4:$E$5,2,FALSE),"")</f>
        <v>59.855999999999995</v>
      </c>
      <c r="H7" s="9" t="str">
        <f>IFERROR(VLOOKUP($B7,東大OLK大会!$B$5:$G$338,6,FALSE),"")</f>
        <v>M21A1</v>
      </c>
      <c r="I7" s="10">
        <f>IFERROR(VLOOKUP($B7,東大OLK大会!$B$5:$G$338,2,FALSE),"")</f>
        <v>14</v>
      </c>
      <c r="J7" s="10">
        <f>IFERROR(VLOOKUP($B7,東大OLK大会!$B$5:$G$338,5,FALSE)*VLOOKUP(H7,大会ごとのスコア!$D$7:$E$11,2,FALSE),"")</f>
        <v>56.798999999999999</v>
      </c>
      <c r="K7" s="9" t="str">
        <f>IFERROR(VLOOKUP($B7,全日本ロング!$B$5:$G$338,6,FALSE),"")</f>
        <v>M21A1</v>
      </c>
      <c r="L7" s="10">
        <f>IFERROR(VLOOKUP($B7,全日本ロング!$B$5:$G$338,2,FALSE),"")</f>
        <v>33</v>
      </c>
      <c r="M7" s="10">
        <f>IFERROR(VLOOKUP($B7,全日本ロング!$B$5:$G$338,5,FALSE)*VLOOKUP(K7,大会ごとのスコア!$D$12:$E$17,2,FALSE),"")</f>
        <v>48.466000000000001</v>
      </c>
      <c r="N7" s="9" t="str">
        <f>IFERROR(VLOOKUP($B7,東海スプリントセレ!$B$5:$G$338,6,FALSE),"")</f>
        <v>MS</v>
      </c>
      <c r="O7" s="10">
        <f>IFERROR(VLOOKUP($B7,東海スプリントセレ!$B$5:$G$338,2,FALSE),"")</f>
        <v>8</v>
      </c>
      <c r="P7" s="10">
        <f>IFERROR(VLOOKUP($B7,東海スプリントセレ!$B$5:$G$338,5,FALSE)*VLOOKUP(N7,大会ごとのスコア!$D$24:$E$24,2,FALSE),"")</f>
        <v>60.015000000000001</v>
      </c>
      <c r="Q7" s="9" t="str">
        <f>IFERROR(VLOOKUP($B7,東海インカレ!$B$5:$G$338,6,FALSE),"")</f>
        <v>ME</v>
      </c>
      <c r="R7" s="10">
        <f>IFERROR(VLOOKUP($B7,東海インカレ!$B$5:$G$338,2,FALSE),"")</f>
        <v>3</v>
      </c>
      <c r="S7" s="10">
        <f>IFERROR(VLOOKUP($B7,東海インカレ!$B$5:$G$338,5,FALSE)*VLOOKUP(Q7,大会ごとのスコア!$D$23:$E$23,2,FALSE),"")</f>
        <v>66.031000000000006</v>
      </c>
      <c r="T7" s="9" t="str">
        <f>IFERROR(VLOOKUP($B7,関西スプリントセレ!$B$5:$G$400,6,FALSE),"")</f>
        <v/>
      </c>
      <c r="U7" s="10" t="str">
        <f>IFERROR(VLOOKUP($B7,関西スプリントセレ!$B$5:$G$400,2,FALSE),"")</f>
        <v/>
      </c>
      <c r="V7" s="10" t="str">
        <f>IFERROR(VLOOKUP($B7,関西スプリントセレ!$B$5:$G$400,5,FALSE)*VLOOKUP(T7,大会ごとのスコア!$D$26:$E$26,2,FALSE),"")</f>
        <v/>
      </c>
      <c r="W7" s="9" t="str">
        <f>IFERROR(VLOOKUP($B7,名椙大会2日目!$B$5:$G$338,6,FALSE),"")</f>
        <v>ME</v>
      </c>
      <c r="X7" s="10">
        <f>IFERROR(VLOOKUP($B7,名椙大会2日目!$B$5:$G$338,2,FALSE),"")</f>
        <v>20</v>
      </c>
      <c r="Y7" s="10">
        <f>IFERROR(VLOOKUP($B7,名椙大会2日目!$B$5:$G$338,5,FALSE)*VLOOKUP(W7,大会ごとのスコア!$D$28:$E$31,2,FALSE),"")</f>
        <v>64.631999999999991</v>
      </c>
      <c r="Z7" s="9" t="str">
        <f>IFERROR(VLOOKUP($B7,インカレスプリント2018!$B$5:$G$400,6,FALSE),"")</f>
        <v>ME</v>
      </c>
      <c r="AA7" s="10">
        <f>IFERROR(VLOOKUP($B7,インカレスプリント2018!$B$5:$G$400,2,FALSE),"")</f>
        <v>35</v>
      </c>
      <c r="AB7" s="10">
        <f>IFERROR(VLOOKUP($B7,インカレスプリント2018!$B$5:$G$400,5,FALSE)*VLOOKUP(Z7,大会ごとのスコア!$D$33:$E$36,2,FALSE),"")</f>
        <v>54.752399999999994</v>
      </c>
      <c r="AC7" s="9" t="str">
        <f>IFERROR(VLOOKUP($B7,インカレロング2018!$B$4:$G$400,6,FALSE),"")</f>
        <v>ME</v>
      </c>
      <c r="AD7" s="10">
        <f>IFERROR(VLOOKUP($B7,インカレロング2018!$B$4:$G$400,2,FALSE),"")</f>
        <v>41</v>
      </c>
      <c r="AE7" s="10">
        <f ca="1">IFERROR(VLOOKUP($B7,インカレロング2018!$B$4:$G$400,5,FALSE)*VLOOKUP(AC7,大会ごとのスコア!$D$38:$E$42,2,FALSE),"")</f>
        <v>58.961999999999996</v>
      </c>
      <c r="AF7" s="9" t="str">
        <f>IFERROR(VLOOKUP($B7,クラブカップミドル!$B$4:$G$400,6,FALSE),"")</f>
        <v>MA-2</v>
      </c>
      <c r="AG7" s="10">
        <f>IFERROR(VLOOKUP($B7,クラブカップミドル!$B$4:$G$400,2,FALSE),"")</f>
        <v>41</v>
      </c>
      <c r="AH7" s="10">
        <f>IFERROR(VLOOKUP($B7,クラブカップミドル!$B$4:$G$400,5,FALSE)*VLOOKUP(AF7,大会ごとのスコア!$D$44:$E$55,2,FALSE),"")</f>
        <v>51.067999999999998</v>
      </c>
      <c r="AI7" s="9" t="str">
        <f>IFERROR(VLOOKUP($B7,全日本ミドル!$B$4:$G$400,6,FALSE),"")</f>
        <v>M21A1</v>
      </c>
      <c r="AJ7" s="10">
        <f>IFERROR(VLOOKUP($B7,全日本ミドル!$B$4:$G$400,2,FALSE),"")</f>
        <v>41</v>
      </c>
      <c r="AK7" s="10">
        <f>IFERROR(VLOOKUP($B7,全日本ミドル!$B$4:$G$400,5,FALSE)*VLOOKUP(AI7,大会ごとのスコア!$D$62:$E$69,2,FALSE),"")</f>
        <v>50.597999999999999</v>
      </c>
      <c r="AL7" s="9" t="str">
        <f>IFERROR(VLOOKUP($B7,KOLC大会!$B$4:$G$400,6,FALSE),"")</f>
        <v>M21A1</v>
      </c>
      <c r="AM7" s="10">
        <f>IFERROR(VLOOKUP($B7,KOLC大会!$B$4:$G$400,2,FALSE),"")</f>
        <v>7</v>
      </c>
      <c r="AN7" s="10">
        <f>IFERROR(VLOOKUP($B7,KOLC大会!$B$4:$G$400,5,FALSE)*VLOOKUP(AL7,大会ごとのスコア!$D$44:$E$55,2,FALSE),"")</f>
        <v>59.591999999999999</v>
      </c>
      <c r="AO7" s="9" t="str">
        <f>IFERROR(VLOOKUP($B7,早大OC大会!$B$4:$G$400,6,FALSE),"")</f>
        <v>M21A2</v>
      </c>
      <c r="AP7" s="10">
        <f>IFERROR(VLOOKUP($B7,早大OC大会!$B$4:$G$400,2,FALSE),"")</f>
        <v>10</v>
      </c>
      <c r="AQ7" s="10">
        <f>IFERROR(VLOOKUP($B7,早大OC大会!$B$4:$G$400,5,FALSE)*VLOOKUP(AO7,大会ごとのスコア!$D$44:$E$55,2,FALSE),"")</f>
        <v>59.597999999999999</v>
      </c>
      <c r="AR7" s="9" t="str">
        <f>IFERROR(VLOOKUP($B7,京大京女大会!$B$4:$G$400,6,FALSE),"")</f>
        <v>M21A</v>
      </c>
      <c r="AS7" s="10">
        <f>IFERROR(VLOOKUP($B7,京大京女大会!$B$4:$G$400,2,FALSE),"")</f>
        <v>7</v>
      </c>
      <c r="AT7" s="10">
        <f>IFERROR(VLOOKUP($B7,京大京女大会!$B$4:$G$400,5,FALSE)*VLOOKUP(AR7,大会ごとのスコア!$D$44:$E$55,2,FALSE),"")</f>
        <v>60.376999999999995</v>
      </c>
      <c r="AU7" s="9" t="str">
        <f>IFERROR(VLOOKUP($B7,東海ミドルセレ!$B$4:$G$400,6,FALSE),"")</f>
        <v>MS</v>
      </c>
      <c r="AV7" s="10">
        <f>IFERROR(VLOOKUP($B7,東海ミドルセレ!$B$4:$G$400,2,FALSE),"")</f>
        <v>4</v>
      </c>
      <c r="AW7" s="10">
        <f>IFERROR(VLOOKUP($B7,東海ミドルセレ!$B$4:$G$400,5,FALSE)*VLOOKUP(AU7,大会ごとのスコア!$D$44:$E$60,2,FALSE),"")</f>
        <v>63.071999999999996</v>
      </c>
      <c r="AY7" s="9">
        <f t="array" aca="1" ref="AY7" ca="1">IFERROR(ROUNDUP(AVERAGE(LARGE(IF($A$3:$AX$3="スコア",$A7:$AX7,""),{1,2,3})),2),0)</f>
        <v>64.58</v>
      </c>
      <c r="AZ7" s="10">
        <f t="array" aca="1" ref="AZ7" ca="1">IFERROR(ROUNDUP(AVERAGE(LARGE(IF($A$3:$AX$3="スコア",$A7:$AX7,""),{1,2,3,4,5,6})),2),0)</f>
        <v>62.339999999999996</v>
      </c>
      <c r="BA7" s="10">
        <f t="shared" ca="1" si="2"/>
        <v>2.240000000000002</v>
      </c>
      <c r="BB7">
        <f t="array" aca="1" ref="BB7" ca="1">IFERROR(LARGE(IF($A$3:$AX$3="スコア",$A7:$AX7,""),1),"")</f>
        <v>66.031000000000006</v>
      </c>
      <c r="BC7" t="str">
        <f t="shared" ca="1" si="0"/>
        <v>東海IC</v>
      </c>
      <c r="BD7" t="str">
        <f t="shared" ca="1" si="1"/>
        <v>ME</v>
      </c>
    </row>
    <row r="8" spans="2:56" x14ac:dyDescent="0.15">
      <c r="B8" t="s">
        <v>47</v>
      </c>
      <c r="C8" t="s">
        <v>899</v>
      </c>
      <c r="D8" s="21">
        <v>3</v>
      </c>
      <c r="E8" s="9" t="str">
        <f>IFERROR(VLOOKUP($B8,根ノ上高原!$B$5:$G$338,6,FALSE),"")</f>
        <v>MA</v>
      </c>
      <c r="F8" s="10">
        <f>IFERROR(VLOOKUP($B8,根ノ上高原!$B$5:$G$338,2,FALSE),"")</f>
        <v>14</v>
      </c>
      <c r="G8" s="10">
        <f>IFERROR(VLOOKUP($B8,根ノ上高原!$B$5:$G$338,5,FALSE)*VLOOKUP(E8,大会ごとのスコア!$D$4:$E$5,2,FALSE),"")</f>
        <v>56.439</v>
      </c>
      <c r="H8" s="9" t="str">
        <f>IFERROR(VLOOKUP($B8,東大OLK大会!$B$5:$G$338,6,FALSE),"")</f>
        <v>M21A1</v>
      </c>
      <c r="I8" s="10">
        <f>IFERROR(VLOOKUP($B8,東大OLK大会!$B$5:$G$338,2,FALSE),"")</f>
        <v>7</v>
      </c>
      <c r="J8" s="10">
        <f>IFERROR(VLOOKUP($B8,東大OLK大会!$B$5:$G$338,5,FALSE)*VLOOKUP(H8,大会ごとのスコア!$D$7:$E$11,2,FALSE),"")</f>
        <v>61.390999999999998</v>
      </c>
      <c r="K8" s="9" t="str">
        <f>IFERROR(VLOOKUP($B8,全日本ロング!$B$5:$G$338,6,FALSE),"")</f>
        <v>M20E</v>
      </c>
      <c r="L8" s="10">
        <f>IFERROR(VLOOKUP($B8,全日本ロング!$B$5:$G$338,2,FALSE),"")</f>
        <v>4</v>
      </c>
      <c r="M8" s="10">
        <f>IFERROR(VLOOKUP($B8,全日本ロング!$B$5:$G$338,5,FALSE)*VLOOKUP(K8,大会ごとのスコア!$D$12:$E$17,2,FALSE),"")</f>
        <v>56.470849999999999</v>
      </c>
      <c r="N8" s="9" t="str">
        <f>IFERROR(VLOOKUP($B8,東海スプリントセレ!$B$5:$G$338,6,FALSE),"")</f>
        <v>MS</v>
      </c>
      <c r="O8" s="10">
        <f>IFERROR(VLOOKUP($B8,東海スプリントセレ!$B$5:$G$338,2,FALSE),"")</f>
        <v>5</v>
      </c>
      <c r="P8" s="10">
        <f>IFERROR(VLOOKUP($B8,東海スプリントセレ!$B$5:$G$338,5,FALSE)*VLOOKUP(N8,大会ごとのスコア!$D$24:$E$24,2,FALSE),"")</f>
        <v>61.826999999999998</v>
      </c>
      <c r="Q8" s="9" t="str">
        <f>IFERROR(VLOOKUP($B8,東海インカレ!$B$5:$G$338,6,FALSE),"")</f>
        <v>ME</v>
      </c>
      <c r="R8" s="10">
        <f>IFERROR(VLOOKUP($B8,東海インカレ!$B$5:$G$338,2,FALSE),"")</f>
        <v>5</v>
      </c>
      <c r="S8" s="10">
        <f>IFERROR(VLOOKUP($B8,東海インカレ!$B$5:$G$338,5,FALSE)*VLOOKUP(Q8,大会ごとのスコア!$D$23:$E$23,2,FALSE),"")</f>
        <v>64.956000000000003</v>
      </c>
      <c r="T8" s="9" t="str">
        <f>IFERROR(VLOOKUP($B8,関西スプリントセレ!$B$5:$G$400,6,FALSE),"")</f>
        <v/>
      </c>
      <c r="U8" s="10" t="str">
        <f>IFERROR(VLOOKUP($B8,関西スプリントセレ!$B$5:$G$400,2,FALSE),"")</f>
        <v/>
      </c>
      <c r="V8" s="10" t="str">
        <f>IFERROR(VLOOKUP($B8,関西スプリントセレ!$B$5:$G$400,5,FALSE)*VLOOKUP(T8,大会ごとのスコア!$D$26:$E$26,2,FALSE),"")</f>
        <v/>
      </c>
      <c r="W8" s="9" t="str">
        <f>IFERROR(VLOOKUP($B8,名椙大会2日目!$B$5:$G$338,6,FALSE),"")</f>
        <v/>
      </c>
      <c r="X8" s="10" t="str">
        <f>IFERROR(VLOOKUP($B8,名椙大会2日目!$B$5:$G$338,2,FALSE),"")</f>
        <v/>
      </c>
      <c r="Y8" s="10" t="str">
        <f>IFERROR(VLOOKUP($B8,名椙大会2日目!$B$5:$G$338,5,FALSE)*VLOOKUP(W8,大会ごとのスコア!$D$28:$E$31,2,FALSE),"")</f>
        <v/>
      </c>
      <c r="Z8" s="9" t="str">
        <f>IFERROR(VLOOKUP($B8,インカレスプリント2018!$B$5:$G$400,6,FALSE),"")</f>
        <v>ME</v>
      </c>
      <c r="AA8" s="10">
        <f>IFERROR(VLOOKUP($B8,インカレスプリント2018!$B$5:$G$400,2,FALSE),"")</f>
        <v>19</v>
      </c>
      <c r="AB8" s="10">
        <f>IFERROR(VLOOKUP($B8,インカレスプリント2018!$B$5:$G$400,5,FALSE)*VLOOKUP(Z8,大会ごとのスコア!$D$33:$E$36,2,FALSE),"")</f>
        <v>63.167999999999999</v>
      </c>
      <c r="AC8" s="9" t="str">
        <f>IFERROR(VLOOKUP($B8,インカレロング2018!$B$4:$G$400,6,FALSE),"")</f>
        <v>ME</v>
      </c>
      <c r="AD8" s="10">
        <f>IFERROR(VLOOKUP($B8,インカレロング2018!$B$4:$G$400,2,FALSE),"")</f>
        <v>34</v>
      </c>
      <c r="AE8" s="10">
        <f ca="1">IFERROR(VLOOKUP($B8,インカレロング2018!$B$4:$G$400,5,FALSE)*VLOOKUP(AC8,大会ごとのスコア!$D$38:$E$42,2,FALSE),"")</f>
        <v>62.455199999999998</v>
      </c>
      <c r="AF8" s="9" t="str">
        <f>IFERROR(VLOOKUP($B8,クラブカップミドル!$B$4:$G$400,6,FALSE),"")</f>
        <v>MA-2</v>
      </c>
      <c r="AG8" s="10">
        <f>IFERROR(VLOOKUP($B8,クラブカップミドル!$B$4:$G$400,2,FALSE),"")</f>
        <v>13</v>
      </c>
      <c r="AH8" s="10">
        <f>IFERROR(VLOOKUP($B8,クラブカップミドル!$B$4:$G$400,5,FALSE)*VLOOKUP(AF8,大会ごとのスコア!$D$44:$E$55,2,FALSE),"")</f>
        <v>57.91</v>
      </c>
      <c r="AI8" s="9" t="str">
        <f>IFERROR(VLOOKUP($B8,全日本ミドル!$B$4:$G$400,6,FALSE),"")</f>
        <v>M21A1</v>
      </c>
      <c r="AJ8" s="10">
        <f>IFERROR(VLOOKUP($B8,全日本ミドル!$B$4:$G$400,2,FALSE),"")</f>
        <v>16</v>
      </c>
      <c r="AK8" s="10">
        <f>IFERROR(VLOOKUP($B8,全日本ミドル!$B$4:$G$400,5,FALSE)*VLOOKUP(AI8,大会ごとのスコア!$D$62:$E$69,2,FALSE),"")</f>
        <v>58.430999999999997</v>
      </c>
      <c r="AL8" s="9" t="str">
        <f>IFERROR(VLOOKUP($B8,KOLC大会!$B$4:$G$400,6,FALSE),"")</f>
        <v/>
      </c>
      <c r="AM8" s="10" t="str">
        <f>IFERROR(VLOOKUP($B8,KOLC大会!$B$4:$G$400,2,FALSE),"")</f>
        <v/>
      </c>
      <c r="AN8" s="10" t="str">
        <f>IFERROR(VLOOKUP($B8,KOLC大会!$B$4:$G$400,5,FALSE)*VLOOKUP(AL8,大会ごとのスコア!$D$44:$E$55,2,FALSE),"")</f>
        <v/>
      </c>
      <c r="AO8" s="9" t="str">
        <f>IFERROR(VLOOKUP($B8,早大OC大会!$B$4:$G$400,6,FALSE),"")</f>
        <v/>
      </c>
      <c r="AP8" s="10" t="str">
        <f>IFERROR(VLOOKUP($B8,早大OC大会!$B$4:$G$400,2,FALSE),"")</f>
        <v/>
      </c>
      <c r="AQ8" s="10" t="str">
        <f>IFERROR(VLOOKUP($B8,早大OC大会!$B$4:$G$400,5,FALSE)*VLOOKUP(AO8,大会ごとのスコア!$D$44:$E$55,2,FALSE),"")</f>
        <v/>
      </c>
      <c r="AR8" s="9" t="str">
        <f>IFERROR(VLOOKUP($B8,京大京女大会!$B$4:$G$400,6,FALSE),"")</f>
        <v>M21E</v>
      </c>
      <c r="AS8" s="10">
        <f>IFERROR(VLOOKUP($B8,京大京女大会!$B$4:$G$400,2,FALSE),"")</f>
        <v>22</v>
      </c>
      <c r="AT8" s="10">
        <f>IFERROR(VLOOKUP($B8,京大京女大会!$B$4:$G$400,5,FALSE)*VLOOKUP(AR8,大会ごとのスコア!$D$44:$E$55,2,FALSE),"")</f>
        <v>51.926399999999994</v>
      </c>
      <c r="AU8" s="9" t="str">
        <f>IFERROR(VLOOKUP($B8,東海ミドルセレ!$B$4:$G$400,6,FALSE),"")</f>
        <v>MS</v>
      </c>
      <c r="AV8" s="10">
        <f>IFERROR(VLOOKUP($B8,東海ミドルセレ!$B$4:$G$400,2,FALSE),"")</f>
        <v>2</v>
      </c>
      <c r="AW8" s="10">
        <f>IFERROR(VLOOKUP($B8,東海ミドルセレ!$B$4:$G$400,5,FALSE)*VLOOKUP(AU8,大会ごとのスコア!$D$44:$E$60,2,FALSE),"")</f>
        <v>63.940999999999995</v>
      </c>
      <c r="AY8" s="9">
        <f t="array" aca="1" ref="AY8" ca="1">IFERROR(ROUNDUP(AVERAGE(LARGE(IF($A$3:$AX$3="スコア",$A8:$AX8,""),{1,2,3})),2),0)</f>
        <v>64.03</v>
      </c>
      <c r="AZ8" s="10">
        <f t="array" aca="1" ref="AZ8" ca="1">IFERROR(ROUNDUP(AVERAGE(LARGE(IF($A$3:$AX$3="スコア",$A8:$AX8,""),{1,2,3,4,5,6})),2),0)</f>
        <v>62.96</v>
      </c>
      <c r="BA8" s="10">
        <f t="shared" ca="1" si="2"/>
        <v>1.0700000000000003</v>
      </c>
      <c r="BB8">
        <f t="array" aca="1" ref="BB8" ca="1">IFERROR(LARGE(IF($A$3:$AX$3="スコア",$A8:$AX8,""),1),"")</f>
        <v>64.956000000000003</v>
      </c>
      <c r="BC8" t="str">
        <f t="shared" ca="1" si="0"/>
        <v>東海IC</v>
      </c>
      <c r="BD8" t="str">
        <f t="shared" ca="1" si="1"/>
        <v>ME</v>
      </c>
    </row>
    <row r="9" spans="2:56" x14ac:dyDescent="0.15">
      <c r="B9" t="s">
        <v>59</v>
      </c>
      <c r="C9" t="s">
        <v>900</v>
      </c>
      <c r="D9" s="21">
        <v>4</v>
      </c>
      <c r="E9" s="9" t="str">
        <f>IFERROR(VLOOKUP($B9,根ノ上高原!$B$5:$G$338,6,FALSE),"")</f>
        <v/>
      </c>
      <c r="F9" s="10" t="str">
        <f>IFERROR(VLOOKUP($B9,根ノ上高原!$B$5:$G$338,2,FALSE),"")</f>
        <v/>
      </c>
      <c r="G9" s="10" t="str">
        <f>IFERROR(VLOOKUP($B9,根ノ上高原!$B$5:$G$338,5,FALSE)*VLOOKUP(E9,大会ごとのスコア!$D$4:$E$5,2,FALSE),"")</f>
        <v/>
      </c>
      <c r="H9" s="9" t="str">
        <f>IFERROR(VLOOKUP($B9,東大OLK大会!$B$5:$G$338,6,FALSE),"")</f>
        <v/>
      </c>
      <c r="I9" s="10" t="str">
        <f>IFERROR(VLOOKUP($B9,東大OLK大会!$B$5:$G$338,2,FALSE),"")</f>
        <v/>
      </c>
      <c r="J9" s="10" t="str">
        <f>IFERROR(VLOOKUP($B9,東大OLK大会!$B$5:$G$338,5,FALSE)*VLOOKUP(H9,大会ごとのスコア!$D$7:$E$11,2,FALSE),"")</f>
        <v/>
      </c>
      <c r="K9" s="9" t="str">
        <f>IFERROR(VLOOKUP($B9,全日本ロング!$B$5:$G$338,6,FALSE),"")</f>
        <v>M21A1</v>
      </c>
      <c r="L9" s="10">
        <f>IFERROR(VLOOKUP($B9,全日本ロング!$B$5:$G$338,2,FALSE),"")</f>
        <v>30</v>
      </c>
      <c r="M9" s="10">
        <f>IFERROR(VLOOKUP($B9,全日本ロング!$B$5:$G$338,5,FALSE)*VLOOKUP(K9,大会ごとのスコア!$D$12:$E$17,2,FALSE),"")</f>
        <v>49.244999999999997</v>
      </c>
      <c r="N9" s="9" t="str">
        <f>IFERROR(VLOOKUP($B9,東海スプリントセレ!$B$5:$G$338,6,FALSE),"")</f>
        <v>MS</v>
      </c>
      <c r="O9" s="10">
        <f>IFERROR(VLOOKUP($B9,東海スプリントセレ!$B$5:$G$338,2,FALSE),"")</f>
        <v>17</v>
      </c>
      <c r="P9" s="10">
        <f>IFERROR(VLOOKUP($B9,東海スプリントセレ!$B$5:$G$338,5,FALSE)*VLOOKUP(N9,大会ごとのスコア!$D$24:$E$24,2,FALSE),"")</f>
        <v>57.471999999999994</v>
      </c>
      <c r="Q9" s="9" t="str">
        <f>IFERROR(VLOOKUP($B9,東海インカレ!$B$5:$G$338,6,FALSE),"")</f>
        <v>ME</v>
      </c>
      <c r="R9" s="10">
        <f>IFERROR(VLOOKUP($B9,東海インカレ!$B$5:$G$338,2,FALSE),"")</f>
        <v>8</v>
      </c>
      <c r="S9" s="10">
        <f>IFERROR(VLOOKUP($B9,東海インカレ!$B$5:$G$338,5,FALSE)*VLOOKUP(Q9,大会ごとのスコア!$D$23:$E$23,2,FALSE),"")</f>
        <v>60.536999999999999</v>
      </c>
      <c r="T9" s="9" t="str">
        <f>IFERROR(VLOOKUP($B9,関西スプリントセレ!$B$5:$G$400,6,FALSE),"")</f>
        <v/>
      </c>
      <c r="U9" s="10" t="str">
        <f>IFERROR(VLOOKUP($B9,関西スプリントセレ!$B$5:$G$400,2,FALSE),"")</f>
        <v/>
      </c>
      <c r="V9" s="10" t="str">
        <f>IFERROR(VLOOKUP($B9,関西スプリントセレ!$B$5:$G$400,5,FALSE)*VLOOKUP(T9,大会ごとのスコア!$D$26:$E$26,2,FALSE),"")</f>
        <v/>
      </c>
      <c r="W9" s="9" t="str">
        <f>IFERROR(VLOOKUP($B9,名椙大会2日目!$B$5:$G$338,6,FALSE),"")</f>
        <v>M21A</v>
      </c>
      <c r="X9" s="10">
        <f>IFERROR(VLOOKUP($B9,名椙大会2日目!$B$5:$G$338,2,FALSE),"")</f>
        <v>13</v>
      </c>
      <c r="Y9" s="10">
        <f>IFERROR(VLOOKUP($B9,名椙大会2日目!$B$5:$G$338,5,FALSE)*VLOOKUP(W9,大会ごとのスコア!$D$28:$E$31,2,FALSE),"")</f>
        <v>57.287999999999997</v>
      </c>
      <c r="Z9" s="9" t="str">
        <f>IFERROR(VLOOKUP($B9,インカレスプリント2018!$B$5:$G$400,6,FALSE),"")</f>
        <v>MUA3</v>
      </c>
      <c r="AA9" s="10">
        <f>IFERROR(VLOOKUP($B9,インカレスプリント2018!$B$5:$G$400,2,FALSE),"")</f>
        <v>11</v>
      </c>
      <c r="AB9" s="10">
        <f>IFERROR(VLOOKUP($B9,インカレスプリント2018!$B$5:$G$400,5,FALSE)*VLOOKUP(Z9,大会ごとのスコア!$D$33:$E$36,2,FALSE),"")</f>
        <v>60.809999999999995</v>
      </c>
      <c r="AC9" s="9" t="str">
        <f>IFERROR(VLOOKUP($B9,インカレロング2018!$B$4:$G$400,6,FALSE),"")</f>
        <v>MUL1</v>
      </c>
      <c r="AD9" s="10">
        <f>IFERROR(VLOOKUP($B9,インカレロング2018!$B$4:$G$400,2,FALSE),"")</f>
        <v>5</v>
      </c>
      <c r="AE9" s="10">
        <f ca="1">IFERROR(VLOOKUP($B9,インカレロング2018!$B$4:$G$400,5,FALSE)*VLOOKUP(AC9,大会ごとのスコア!$D$38:$E$42,2,FALSE),"")</f>
        <v>63.623999999999995</v>
      </c>
      <c r="AF9" s="9" t="str">
        <f>IFERROR(VLOOKUP($B9,クラブカップミドル!$B$4:$G$400,6,FALSE),"")</f>
        <v/>
      </c>
      <c r="AG9" s="10" t="str">
        <f>IFERROR(VLOOKUP($B9,クラブカップミドル!$B$4:$G$400,2,FALSE),"")</f>
        <v/>
      </c>
      <c r="AH9" s="10" t="str">
        <f>IFERROR(VLOOKUP($B9,クラブカップミドル!$B$4:$G$400,5,FALSE)*VLOOKUP(AF9,大会ごとのスコア!$D$44:$E$55,2,FALSE),"")</f>
        <v/>
      </c>
      <c r="AI9" s="9" t="str">
        <f>IFERROR(VLOOKUP($B9,全日本ミドル!$B$4:$G$400,6,FALSE),"")</f>
        <v/>
      </c>
      <c r="AJ9" s="10" t="str">
        <f>IFERROR(VLOOKUP($B9,全日本ミドル!$B$4:$G$400,2,FALSE),"")</f>
        <v/>
      </c>
      <c r="AK9" s="10" t="str">
        <f>IFERROR(VLOOKUP($B9,全日本ミドル!$B$4:$G$400,5,FALSE)*VLOOKUP(AI9,大会ごとのスコア!$D$62:$E$69,2,FALSE),"")</f>
        <v/>
      </c>
      <c r="AL9" s="9" t="str">
        <f>IFERROR(VLOOKUP($B9,KOLC大会!$B$4:$G$400,6,FALSE),"")</f>
        <v>M21A2</v>
      </c>
      <c r="AM9" s="10">
        <f>IFERROR(VLOOKUP($B9,KOLC大会!$B$4:$G$400,2,FALSE),"")</f>
        <v>6</v>
      </c>
      <c r="AN9" s="10">
        <f>IFERROR(VLOOKUP($B9,KOLC大会!$B$4:$G$400,5,FALSE)*VLOOKUP(AL9,大会ごとのスコア!$D$44:$E$55,2,FALSE),"")</f>
        <v>59.759</v>
      </c>
      <c r="AO9" s="9" t="str">
        <f>IFERROR(VLOOKUP($B9,早大OC大会!$B$4:$G$400,6,FALSE),"")</f>
        <v>M21A2</v>
      </c>
      <c r="AP9" s="10">
        <f>IFERROR(VLOOKUP($B9,早大OC大会!$B$4:$G$400,2,FALSE),"")</f>
        <v>11</v>
      </c>
      <c r="AQ9" s="10">
        <f>IFERROR(VLOOKUP($B9,早大OC大会!$B$4:$G$400,5,FALSE)*VLOOKUP(AO9,大会ごとのスコア!$D$44:$E$55,2,FALSE),"")</f>
        <v>59.475999999999999</v>
      </c>
      <c r="AR9" s="9" t="str">
        <f>IFERROR(VLOOKUP($B9,京大京女大会!$B$4:$G$400,6,FALSE),"")</f>
        <v>M21A</v>
      </c>
      <c r="AS9" s="10">
        <f>IFERROR(VLOOKUP($B9,京大京女大会!$B$4:$G$400,2,FALSE),"")</f>
        <v>6</v>
      </c>
      <c r="AT9" s="10">
        <f>IFERROR(VLOOKUP($B9,京大京女大会!$B$4:$G$400,5,FALSE)*VLOOKUP(AR9,大会ごとのスコア!$D$44:$E$55,2,FALSE),"")</f>
        <v>60.939</v>
      </c>
      <c r="AU9" s="9" t="str">
        <f>IFERROR(VLOOKUP($B9,東海ミドルセレ!$B$4:$G$400,6,FALSE),"")</f>
        <v>MS</v>
      </c>
      <c r="AV9" s="10">
        <f>IFERROR(VLOOKUP($B9,東海ミドルセレ!$B$4:$G$400,2,FALSE),"")</f>
        <v>5</v>
      </c>
      <c r="AW9" s="10">
        <f>IFERROR(VLOOKUP($B9,東海ミドルセレ!$B$4:$G$400,5,FALSE)*VLOOKUP(AU9,大会ごとのスコア!$D$44:$E$60,2,FALSE),"")</f>
        <v>61.466999999999999</v>
      </c>
      <c r="AY9" s="9">
        <f t="array" aca="1" ref="AY9" ca="1">IFERROR(ROUNDUP(AVERAGE(LARGE(IF($A$3:$AX$3="スコア",$A9:$AX9,""),{1,2,3})),2),0)</f>
        <v>62.01</v>
      </c>
      <c r="AZ9" s="10">
        <f t="array" aca="1" ref="AZ9" ca="1">IFERROR(ROUNDUP(AVERAGE(LARGE(IF($A$3:$AX$3="スコア",$A9:$AX9,""),{1,2,3,4,5,6})),2),0)</f>
        <v>61.19</v>
      </c>
      <c r="BA9" s="10">
        <f t="shared" ca="1" si="2"/>
        <v>0.82000000000000028</v>
      </c>
      <c r="BB9">
        <f t="array" aca="1" ref="BB9" ca="1">IFERROR(LARGE(IF($A$3:$AX$3="スコア",$A9:$AX9,""),1),"")</f>
        <v>63.623999999999995</v>
      </c>
      <c r="BC9" t="str">
        <f t="shared" ca="1" si="0"/>
        <v>ICL</v>
      </c>
      <c r="BD9" t="str">
        <f t="shared" ca="1" si="1"/>
        <v>MUL1</v>
      </c>
    </row>
    <row r="10" spans="2:56" x14ac:dyDescent="0.15">
      <c r="B10" t="s">
        <v>123</v>
      </c>
      <c r="C10" t="s">
        <v>899</v>
      </c>
      <c r="D10" s="21">
        <v>2</v>
      </c>
      <c r="E10" s="9" t="str">
        <f>IFERROR(VLOOKUP($B10,根ノ上高原!$B$5:$G$338,6,FALSE),"")</f>
        <v>MA</v>
      </c>
      <c r="F10" s="10">
        <f>IFERROR(VLOOKUP($B10,根ノ上高原!$B$5:$G$338,2,FALSE),"")</f>
        <v>37</v>
      </c>
      <c r="G10" s="10">
        <f>IFERROR(VLOOKUP($B10,根ノ上高原!$B$5:$G$338,5,FALSE)*VLOOKUP(E10,大会ごとのスコア!$D$4:$E$5,2,FALSE),"")</f>
        <v>49.744999999999997</v>
      </c>
      <c r="H10" s="9" t="str">
        <f>IFERROR(VLOOKUP($B10,東大OLK大会!$B$5:$G$338,6,FALSE),"")</f>
        <v/>
      </c>
      <c r="I10" s="10" t="str">
        <f>IFERROR(VLOOKUP($B10,東大OLK大会!$B$5:$G$338,2,FALSE),"")</f>
        <v/>
      </c>
      <c r="J10" s="10" t="str">
        <f>IFERROR(VLOOKUP($B10,東大OLK大会!$B$5:$G$338,5,FALSE)*VLOOKUP(H10,大会ごとのスコア!$D$7:$E$11,2,FALSE),"")</f>
        <v/>
      </c>
      <c r="K10" s="9" t="str">
        <f>IFERROR(VLOOKUP($B10,全日本ロング!$B$5:$G$338,6,FALSE),"")</f>
        <v>M20E</v>
      </c>
      <c r="L10" s="10">
        <f>IFERROR(VLOOKUP($B10,全日本ロング!$B$5:$G$338,2,FALSE),"")</f>
        <v>23</v>
      </c>
      <c r="M10" s="10">
        <f>IFERROR(VLOOKUP($B10,全日本ロング!$B$5:$G$338,5,FALSE)*VLOOKUP(K10,大会ごとのスコア!$D$12:$E$17,2,FALSE),"")</f>
        <v>41.426649999999995</v>
      </c>
      <c r="N10" s="9" t="str">
        <f>IFERROR(VLOOKUP($B10,東海スプリントセレ!$B$5:$G$338,6,FALSE),"")</f>
        <v>MS</v>
      </c>
      <c r="O10" s="10">
        <f>IFERROR(VLOOKUP($B10,東海スプリントセレ!$B$5:$G$338,2,FALSE),"")</f>
        <v>0</v>
      </c>
      <c r="P10" s="10">
        <f>IFERROR(VLOOKUP($B10,東海スプリントセレ!$B$5:$G$338,5,FALSE)*VLOOKUP(N10,大会ごとのスコア!$D$24:$E$24,2,FALSE),"")</f>
        <v>0</v>
      </c>
      <c r="Q10" s="9" t="str">
        <f>IFERROR(VLOOKUP($B10,東海インカレ!$B$5:$G$338,6,FALSE),"")</f>
        <v>ME</v>
      </c>
      <c r="R10" s="10">
        <f>IFERROR(VLOOKUP($B10,東海インカレ!$B$5:$G$338,2,FALSE),"")</f>
        <v>7</v>
      </c>
      <c r="S10" s="10">
        <f>IFERROR(VLOOKUP($B10,東海インカレ!$B$5:$G$338,5,FALSE)*VLOOKUP(Q10,大会ごとのスコア!$D$23:$E$23,2,FALSE),"")</f>
        <v>63.869</v>
      </c>
      <c r="T10" s="9" t="str">
        <f>IFERROR(VLOOKUP($B10,関西スプリントセレ!$B$5:$G$400,6,FALSE),"")</f>
        <v/>
      </c>
      <c r="U10" s="10" t="str">
        <f>IFERROR(VLOOKUP($B10,関西スプリントセレ!$B$5:$G$400,2,FALSE),"")</f>
        <v/>
      </c>
      <c r="V10" s="10" t="str">
        <f>IFERROR(VLOOKUP($B10,関西スプリントセレ!$B$5:$G$400,5,FALSE)*VLOOKUP(T10,大会ごとのスコア!$D$26:$E$26,2,FALSE),"")</f>
        <v/>
      </c>
      <c r="W10" s="9" t="str">
        <f>IFERROR(VLOOKUP($B10,名椙大会2日目!$B$5:$G$338,6,FALSE),"")</f>
        <v/>
      </c>
      <c r="X10" s="10" t="str">
        <f>IFERROR(VLOOKUP($B10,名椙大会2日目!$B$5:$G$338,2,FALSE),"")</f>
        <v/>
      </c>
      <c r="Y10" s="10" t="str">
        <f>IFERROR(VLOOKUP($B10,名椙大会2日目!$B$5:$G$338,5,FALSE)*VLOOKUP(W10,大会ごとのスコア!$D$28:$E$31,2,FALSE),"")</f>
        <v/>
      </c>
      <c r="Z10" s="9" t="str">
        <f>IFERROR(VLOOKUP($B10,インカレスプリント2018!$B$5:$G$400,6,FALSE),"")</f>
        <v>MUA2</v>
      </c>
      <c r="AA10" s="10">
        <f>IFERROR(VLOOKUP($B10,インカレスプリント2018!$B$5:$G$400,2,FALSE),"")</f>
        <v>9</v>
      </c>
      <c r="AB10" s="10">
        <f>IFERROR(VLOOKUP($B10,インカレスプリント2018!$B$5:$G$400,5,FALSE)*VLOOKUP(Z10,大会ごとのスコア!$D$33:$E$36,2,FALSE),"")</f>
        <v>60.723999999999997</v>
      </c>
      <c r="AC10" s="9" t="str">
        <f>IFERROR(VLOOKUP($B10,インカレロング2018!$B$4:$G$400,6,FALSE),"")</f>
        <v>MUL2</v>
      </c>
      <c r="AD10" s="10">
        <f>IFERROR(VLOOKUP($B10,インカレロング2018!$B$4:$G$400,2,FALSE),"")</f>
        <v>17</v>
      </c>
      <c r="AE10" s="10">
        <f ca="1">IFERROR(VLOOKUP($B10,インカレロング2018!$B$4:$G$400,5,FALSE)*VLOOKUP(AC10,大会ごとのスコア!$D$38:$E$42,2,FALSE),"")</f>
        <v>58.848999999999997</v>
      </c>
      <c r="AF10" s="9" t="str">
        <f>IFERROR(VLOOKUP($B10,クラブカップミドル!$B$4:$G$400,6,FALSE),"")</f>
        <v>MA-1</v>
      </c>
      <c r="AG10" s="10">
        <f>IFERROR(VLOOKUP($B10,クラブカップミドル!$B$4:$G$400,2,FALSE),"")</f>
        <v>24</v>
      </c>
      <c r="AH10" s="10">
        <f>IFERROR(VLOOKUP($B10,クラブカップミドル!$B$4:$G$400,5,FALSE)*VLOOKUP(AF10,大会ごとのスコア!$D$44:$E$55,2,FALSE),"")</f>
        <v>55.050999999999995</v>
      </c>
      <c r="AI10" s="9" t="str">
        <f>IFERROR(VLOOKUP($B10,全日本ミドル!$B$4:$G$400,6,FALSE),"")</f>
        <v>M20E</v>
      </c>
      <c r="AJ10" s="10">
        <f>IFERROR(VLOOKUP($B10,全日本ミドル!$B$4:$G$400,2,FALSE),"")</f>
        <v>11</v>
      </c>
      <c r="AK10" s="10">
        <f>IFERROR(VLOOKUP($B10,全日本ミドル!$B$4:$G$400,5,FALSE)*VLOOKUP(AI10,大会ごとのスコア!$D$62:$E$69,2,FALSE),"")</f>
        <v>45.063000000000002</v>
      </c>
      <c r="AL10" s="9" t="str">
        <f>IFERROR(VLOOKUP($B10,KOLC大会!$B$4:$G$400,6,FALSE),"")</f>
        <v>M20A</v>
      </c>
      <c r="AM10" s="10">
        <f>IFERROR(VLOOKUP($B10,KOLC大会!$B$4:$G$400,2,FALSE),"")</f>
        <v>2</v>
      </c>
      <c r="AN10" s="10">
        <f>IFERROR(VLOOKUP($B10,KOLC大会!$B$4:$G$400,5,FALSE)*VLOOKUP(AL10,大会ごとのスコア!$D$44:$E$55,2,FALSE),"")</f>
        <v>49.7256</v>
      </c>
      <c r="AO10" s="9" t="str">
        <f>IFERROR(VLOOKUP($B10,早大OC大会!$B$4:$G$400,6,FALSE),"")</f>
        <v>M20A</v>
      </c>
      <c r="AP10" s="10">
        <f>IFERROR(VLOOKUP($B10,早大OC大会!$B$4:$G$400,2,FALSE),"")</f>
        <v>2</v>
      </c>
      <c r="AQ10" s="10">
        <f>IFERROR(VLOOKUP($B10,早大OC大会!$B$4:$G$400,5,FALSE)*VLOOKUP(AO10,大会ごとのスコア!$D$44:$E$55,2,FALSE),"")</f>
        <v>50.5</v>
      </c>
      <c r="AR10" s="9" t="str">
        <f>IFERROR(VLOOKUP($B10,京大京女大会!$B$4:$G$400,6,FALSE),"")</f>
        <v>M20A</v>
      </c>
      <c r="AS10" s="10">
        <f>IFERROR(VLOOKUP($B10,京大京女大会!$B$4:$G$400,2,FALSE),"")</f>
        <v>4</v>
      </c>
      <c r="AT10" s="10">
        <f>IFERROR(VLOOKUP($B10,京大京女大会!$B$4:$G$400,5,FALSE)*VLOOKUP(AR10,大会ごとのスコア!$D$44:$E$55,2,FALSE),"")</f>
        <v>49.081600000000002</v>
      </c>
      <c r="AU10" s="9" t="str">
        <f>IFERROR(VLOOKUP($B10,東海ミドルセレ!$B$4:$G$400,6,FALSE),"")</f>
        <v>MS</v>
      </c>
      <c r="AV10" s="10">
        <f>IFERROR(VLOOKUP($B10,東海ミドルセレ!$B$4:$G$400,2,FALSE),"")</f>
        <v>13</v>
      </c>
      <c r="AW10" s="10">
        <f>IFERROR(VLOOKUP($B10,東海ミドルセレ!$B$4:$G$400,5,FALSE)*VLOOKUP(AU10,大会ごとのスコア!$D$44:$E$60,2,FALSE),"")</f>
        <v>58.510999999999996</v>
      </c>
      <c r="AY10" s="9">
        <f t="array" aca="1" ref="AY10" ca="1">IFERROR(ROUNDUP(AVERAGE(LARGE(IF($A$3:$AX$3="スコア",$A10:$AX10,""),{1,2,3})),2),0)</f>
        <v>61.15</v>
      </c>
      <c r="AZ10" s="10">
        <f t="array" aca="1" ref="AZ10" ca="1">IFERROR(ROUNDUP(AVERAGE(LARGE(IF($A$3:$AX$3="スコア",$A10:$AX10,""),{1,2,3,4,5,6})),2),0)</f>
        <v>57.919999999999995</v>
      </c>
      <c r="BA10" s="10">
        <f t="shared" ca="1" si="2"/>
        <v>3.230000000000004</v>
      </c>
      <c r="BB10">
        <f t="array" aca="1" ref="BB10" ca="1">IFERROR(LARGE(IF($A$3:$AX$3="スコア",$A10:$AX10,""),1),"")</f>
        <v>63.869</v>
      </c>
      <c r="BC10" t="str">
        <f t="shared" ca="1" si="0"/>
        <v>東海IC</v>
      </c>
      <c r="BD10" t="str">
        <f t="shared" ca="1" si="1"/>
        <v>ME</v>
      </c>
    </row>
    <row r="11" spans="2:56" x14ac:dyDescent="0.15">
      <c r="B11" t="s">
        <v>56</v>
      </c>
      <c r="C11" t="s">
        <v>899</v>
      </c>
      <c r="D11" s="21">
        <v>4</v>
      </c>
      <c r="E11" s="9" t="str">
        <f>IFERROR(VLOOKUP($B11,根ノ上高原!$B$5:$G$338,6,FALSE),"")</f>
        <v>MA</v>
      </c>
      <c r="F11" s="10">
        <f>IFERROR(VLOOKUP($B11,根ノ上高原!$B$5:$G$338,2,FALSE),"")</f>
        <v>13</v>
      </c>
      <c r="G11" s="10">
        <f>IFERROR(VLOOKUP($B11,根ノ上高原!$B$5:$G$338,5,FALSE)*VLOOKUP(E11,大会ごとのスコア!$D$4:$E$5,2,FALSE),"")</f>
        <v>56.579000000000001</v>
      </c>
      <c r="H11" s="9" t="str">
        <f>IFERROR(VLOOKUP($B11,東大OLK大会!$B$5:$G$338,6,FALSE),"")</f>
        <v>M21A1</v>
      </c>
      <c r="I11" s="10">
        <f>IFERROR(VLOOKUP($B11,東大OLK大会!$B$5:$G$338,2,FALSE),"")</f>
        <v>20</v>
      </c>
      <c r="J11" s="10">
        <f>IFERROR(VLOOKUP($B11,東大OLK大会!$B$5:$G$338,5,FALSE)*VLOOKUP(H11,大会ごとのスコア!$D$7:$E$11,2,FALSE),"")</f>
        <v>54.981999999999999</v>
      </c>
      <c r="K11" s="9" t="str">
        <f>IFERROR(VLOOKUP($B11,全日本ロング!$B$5:$G$338,6,FALSE),"")</f>
        <v/>
      </c>
      <c r="L11" s="10" t="str">
        <f>IFERROR(VLOOKUP($B11,全日本ロング!$B$5:$G$338,2,FALSE),"")</f>
        <v/>
      </c>
      <c r="M11" s="10" t="str">
        <f>IFERROR(VLOOKUP($B11,全日本ロング!$B$5:$G$338,5,FALSE)*VLOOKUP(K11,大会ごとのスコア!$D$12:$E$17,2,FALSE),"")</f>
        <v/>
      </c>
      <c r="N11" s="9" t="str">
        <f>IFERROR(VLOOKUP($B11,東海スプリントセレ!$B$5:$G$338,6,FALSE),"")</f>
        <v>MS</v>
      </c>
      <c r="O11" s="10">
        <f>IFERROR(VLOOKUP($B11,東海スプリントセレ!$B$5:$G$338,2,FALSE),"")</f>
        <v>14</v>
      </c>
      <c r="P11" s="10">
        <f>IFERROR(VLOOKUP($B11,東海スプリントセレ!$B$5:$G$338,5,FALSE)*VLOOKUP(N11,大会ごとのスコア!$D$24:$E$24,2,FALSE),"")</f>
        <v>58.784999999999997</v>
      </c>
      <c r="Q11" s="9" t="str">
        <f>IFERROR(VLOOKUP($B11,東海インカレ!$B$5:$G$338,6,FALSE),"")</f>
        <v>ME</v>
      </c>
      <c r="R11" s="10">
        <f>IFERROR(VLOOKUP($B11,東海インカレ!$B$5:$G$338,2,FALSE),"")</f>
        <v>0</v>
      </c>
      <c r="S11" s="10">
        <f>IFERROR(VLOOKUP($B11,東海インカレ!$B$5:$G$338,5,FALSE)*VLOOKUP(Q11,大会ごとのスコア!$D$23:$E$23,2,FALSE),"")</f>
        <v>0</v>
      </c>
      <c r="T11" s="9" t="str">
        <f>IFERROR(VLOOKUP($B11,関西スプリントセレ!$B$5:$G$400,6,FALSE),"")</f>
        <v>MA</v>
      </c>
      <c r="U11" s="10">
        <f>IFERROR(VLOOKUP($B11,関西スプリントセレ!$B$5:$G$400,2,FALSE),"")</f>
        <v>10</v>
      </c>
      <c r="V11" s="10">
        <f>IFERROR(VLOOKUP($B11,関西スプリントセレ!$B$5:$G$400,5,FALSE)*VLOOKUP(T11,大会ごとのスコア!$D$26:$E$26,2,FALSE),"")</f>
        <v>58.815999999999995</v>
      </c>
      <c r="W11" s="9" t="str">
        <f>IFERROR(VLOOKUP($B11,名椙大会2日目!$B$5:$G$338,6,FALSE),"")</f>
        <v>M21AS</v>
      </c>
      <c r="X11" s="10">
        <f>IFERROR(VLOOKUP($B11,名椙大会2日目!$B$5:$G$338,2,FALSE),"")</f>
        <v>2</v>
      </c>
      <c r="Y11" s="10">
        <f>IFERROR(VLOOKUP($B11,名椙大会2日目!$B$5:$G$338,5,FALSE)*VLOOKUP(W11,大会ごとのスコア!$D$28:$E$31,2,FALSE),"")</f>
        <v>52.011499999999998</v>
      </c>
      <c r="Z11" s="9" t="str">
        <f>IFERROR(VLOOKUP($B11,インカレスプリント2018!$B$5:$G$400,6,FALSE),"")</f>
        <v>MUA1</v>
      </c>
      <c r="AA11" s="10">
        <f>IFERROR(VLOOKUP($B11,インカレスプリント2018!$B$5:$G$400,2,FALSE),"")</f>
        <v>20</v>
      </c>
      <c r="AB11" s="10">
        <f>IFERROR(VLOOKUP($B11,インカレスプリント2018!$B$5:$G$400,5,FALSE)*VLOOKUP(Z11,大会ごとのスコア!$D$33:$E$36,2,FALSE),"")</f>
        <v>56.975999999999999</v>
      </c>
      <c r="AC11" s="9" t="str">
        <f>IFERROR(VLOOKUP($B11,インカレロング2018!$B$4:$G$400,6,FALSE),"")</f>
        <v>MUL3</v>
      </c>
      <c r="AD11" s="10">
        <f>IFERROR(VLOOKUP($B11,インカレロング2018!$B$4:$G$400,2,FALSE),"")</f>
        <v>7</v>
      </c>
      <c r="AE11" s="10">
        <f ca="1">IFERROR(VLOOKUP($B11,インカレロング2018!$B$4:$G$400,5,FALSE)*VLOOKUP(AC11,大会ごとのスコア!$D$38:$E$42,2,FALSE),"")</f>
        <v>61.367999999999995</v>
      </c>
      <c r="AF11" s="9" t="str">
        <f>IFERROR(VLOOKUP($B11,クラブカップミドル!$B$4:$G$400,6,FALSE),"")</f>
        <v/>
      </c>
      <c r="AG11" s="10" t="str">
        <f>IFERROR(VLOOKUP($B11,クラブカップミドル!$B$4:$G$400,2,FALSE),"")</f>
        <v/>
      </c>
      <c r="AH11" s="10" t="str">
        <f>IFERROR(VLOOKUP($B11,クラブカップミドル!$B$4:$G$400,5,FALSE)*VLOOKUP(AF11,大会ごとのスコア!$D$44:$E$55,2,FALSE),"")</f>
        <v/>
      </c>
      <c r="AI11" s="9" t="str">
        <f>IFERROR(VLOOKUP($B11,全日本ミドル!$B$4:$G$400,6,FALSE),"")</f>
        <v>M21A2</v>
      </c>
      <c r="AJ11" s="10">
        <f>IFERROR(VLOOKUP($B11,全日本ミドル!$B$4:$G$400,2,FALSE),"")</f>
        <v>31</v>
      </c>
      <c r="AK11" s="10">
        <f>IFERROR(VLOOKUP($B11,全日本ミドル!$B$4:$G$400,5,FALSE)*VLOOKUP(AI11,大会ごとのスコア!$D$62:$E$69,2,FALSE),"")</f>
        <v>53.680999999999997</v>
      </c>
      <c r="AL11" s="9" t="str">
        <f>IFERROR(VLOOKUP($B11,KOLC大会!$B$4:$G$400,6,FALSE),"")</f>
        <v/>
      </c>
      <c r="AM11" s="10" t="str">
        <f>IFERROR(VLOOKUP($B11,KOLC大会!$B$4:$G$400,2,FALSE),"")</f>
        <v/>
      </c>
      <c r="AN11" s="10"/>
      <c r="AO11" s="9" t="str">
        <f>IFERROR(VLOOKUP($B11,早大OC大会!$B$4:$G$400,6,FALSE),"")</f>
        <v/>
      </c>
      <c r="AP11" s="10" t="str">
        <f>IFERROR(VLOOKUP($B11,早大OC大会!$B$4:$G$400,2,FALSE),"")</f>
        <v/>
      </c>
      <c r="AQ11" s="10" t="str">
        <f>IFERROR(VLOOKUP($B11,早大OC大会!$B$4:$G$400,5,FALSE)*VLOOKUP(AO11,大会ごとのスコア!$D$44:$E$55,2,FALSE),"")</f>
        <v/>
      </c>
      <c r="AR11" s="9" t="str">
        <f>IFERROR(VLOOKUP($B11,京大京女大会!$B$4:$G$400,6,FALSE),"")</f>
        <v>M21A</v>
      </c>
      <c r="AS11" s="10">
        <f>IFERROR(VLOOKUP($B11,京大京女大会!$B$4:$G$400,2,FALSE),"")</f>
        <v>0</v>
      </c>
      <c r="AT11" s="10">
        <f>IFERROR(VLOOKUP($B11,京大京女大会!$B$4:$G$400,5,FALSE)*VLOOKUP(AR11,大会ごとのスコア!$D$44:$E$55,2,FALSE),"")</f>
        <v>0</v>
      </c>
      <c r="AU11" s="9" t="str">
        <f>IFERROR(VLOOKUP($B11,東海ミドルセレ!$B$4:$G$400,6,FALSE),"")</f>
        <v>MS</v>
      </c>
      <c r="AV11" s="10">
        <f>IFERROR(VLOOKUP($B11,東海ミドルセレ!$B$4:$G$400,2,FALSE),"")</f>
        <v>8</v>
      </c>
      <c r="AW11" s="10">
        <f>IFERROR(VLOOKUP($B11,東海ミドルセレ!$B$4:$G$400,5,FALSE)*VLOOKUP(AU11,大会ごとのスコア!$D$44:$E$60,2,FALSE),"")</f>
        <v>59.473999999999997</v>
      </c>
      <c r="AY11" s="9">
        <f t="array" aca="1" ref="AY11" ca="1">IFERROR(ROUNDUP(AVERAGE(LARGE(IF($A$3:$AX$3="スコア",$A11:$AX11,""),{1,2,3})),2),0)</f>
        <v>59.89</v>
      </c>
      <c r="AZ11" s="10">
        <f t="array" aca="1" ref="AZ11" ca="1">IFERROR(ROUNDUP(AVERAGE(LARGE(IF($A$3:$AX$3="スコア",$A11:$AX11,""),{1,2,3,4,5,6})),2),0)</f>
        <v>58.669999999999995</v>
      </c>
      <c r="BA11" s="10">
        <f t="shared" ca="1" si="2"/>
        <v>1.220000000000006</v>
      </c>
      <c r="BB11">
        <f t="array" aca="1" ref="BB11" ca="1">IFERROR(LARGE(IF($A$3:$AX$3="スコア",$A11:$AX11,""),1),"")</f>
        <v>61.367999999999995</v>
      </c>
      <c r="BC11" t="str">
        <f t="shared" ca="1" si="0"/>
        <v>ICL</v>
      </c>
      <c r="BD11" t="str">
        <f t="shared" ca="1" si="1"/>
        <v>MUL3</v>
      </c>
    </row>
    <row r="12" spans="2:56" x14ac:dyDescent="0.15">
      <c r="B12" t="s">
        <v>52</v>
      </c>
      <c r="C12" t="s">
        <v>899</v>
      </c>
      <c r="D12" s="21">
        <v>3</v>
      </c>
      <c r="E12" s="9" t="str">
        <f>IFERROR(VLOOKUP($B12,根ノ上高原!$B$5:$G$338,6,FALSE),"")</f>
        <v>MA</v>
      </c>
      <c r="F12" s="10">
        <f>IFERROR(VLOOKUP($B12,根ノ上高原!$B$5:$G$338,2,FALSE),"")</f>
        <v>15</v>
      </c>
      <c r="G12" s="10">
        <f>IFERROR(VLOOKUP($B12,根ノ上高原!$B$5:$G$338,5,FALSE)*VLOOKUP(E12,大会ごとのスコア!$D$4:$E$5,2,FALSE),"")</f>
        <v>56.338999999999999</v>
      </c>
      <c r="H12" s="9" t="str">
        <f>IFERROR(VLOOKUP($B12,東大OLK大会!$B$5:$G$338,6,FALSE),"")</f>
        <v/>
      </c>
      <c r="I12" s="10" t="str">
        <f>IFERROR(VLOOKUP($B12,東大OLK大会!$B$5:$G$338,2,FALSE),"")</f>
        <v/>
      </c>
      <c r="J12" s="10" t="str">
        <f>IFERROR(VLOOKUP($B12,東大OLK大会!$B$5:$G$338,5,FALSE)*VLOOKUP(H12,大会ごとのスコア!$D$7:$E$11,2,FALSE),"")</f>
        <v/>
      </c>
      <c r="K12" s="9" t="str">
        <f>IFERROR(VLOOKUP($B12,全日本ロング!$B$5:$G$338,6,FALSE),"")</f>
        <v>M20E</v>
      </c>
      <c r="L12" s="10">
        <f>IFERROR(VLOOKUP($B12,全日本ロング!$B$5:$G$338,2,FALSE),"")</f>
        <v>16</v>
      </c>
      <c r="M12" s="10">
        <f>IFERROR(VLOOKUP($B12,全日本ロング!$B$5:$G$338,5,FALSE)*VLOOKUP(K12,大会ごとのスコア!$D$12:$E$17,2,FALSE),"")</f>
        <v>45.327349999999996</v>
      </c>
      <c r="N12" s="9" t="str">
        <f>IFERROR(VLOOKUP($B12,東海スプリントセレ!$B$5:$G$338,6,FALSE),"")</f>
        <v>MS</v>
      </c>
      <c r="O12" s="10">
        <f>IFERROR(VLOOKUP($B12,東海スプリントセレ!$B$5:$G$338,2,FALSE),"")</f>
        <v>10</v>
      </c>
      <c r="P12" s="10">
        <f>IFERROR(VLOOKUP($B12,東海スプリントセレ!$B$5:$G$338,5,FALSE)*VLOOKUP(N12,大会ごとのスコア!$D$24:$E$24,2,FALSE),"")</f>
        <v>59.5</v>
      </c>
      <c r="Q12" s="9" t="str">
        <f>IFERROR(VLOOKUP($B12,東海インカレ!$B$5:$G$338,6,FALSE),"")</f>
        <v>ME</v>
      </c>
      <c r="R12" s="10">
        <f>IFERROR(VLOOKUP($B12,東海インカレ!$B$5:$G$338,2,FALSE),"")</f>
        <v>9</v>
      </c>
      <c r="S12" s="10">
        <f>IFERROR(VLOOKUP($B12,東海インカレ!$B$5:$G$338,5,FALSE)*VLOOKUP(Q12,大会ごとのスコア!$D$23:$E$23,2,FALSE),"")</f>
        <v>60.336999999999996</v>
      </c>
      <c r="T12" s="9" t="str">
        <f>IFERROR(VLOOKUP($B12,関西スプリントセレ!$B$5:$G$400,6,FALSE),"")</f>
        <v/>
      </c>
      <c r="U12" s="10" t="str">
        <f>IFERROR(VLOOKUP($B12,関西スプリントセレ!$B$5:$G$400,2,FALSE),"")</f>
        <v/>
      </c>
      <c r="V12" s="10" t="str">
        <f>IFERROR(VLOOKUP($B12,関西スプリントセレ!$B$5:$G$400,5,FALSE)*VLOOKUP(T12,大会ごとのスコア!$D$26:$E$26,2,FALSE),"")</f>
        <v/>
      </c>
      <c r="W12" s="9" t="str">
        <f>IFERROR(VLOOKUP($B12,名椙大会2日目!$B$5:$G$338,6,FALSE),"")</f>
        <v/>
      </c>
      <c r="X12" s="10" t="str">
        <f>IFERROR(VLOOKUP($B12,名椙大会2日目!$B$5:$G$338,2,FALSE),"")</f>
        <v/>
      </c>
      <c r="Y12" s="10" t="str">
        <f>IFERROR(VLOOKUP($B12,名椙大会2日目!$B$5:$G$338,5,FALSE)*VLOOKUP(W12,大会ごとのスコア!$D$28:$E$31,2,FALSE),"")</f>
        <v/>
      </c>
      <c r="Z12" s="9" t="str">
        <f>IFERROR(VLOOKUP($B12,インカレスプリント2018!$B$5:$G$400,6,FALSE),"")</f>
        <v>ME</v>
      </c>
      <c r="AA12" s="10">
        <f>IFERROR(VLOOKUP($B12,インカレスプリント2018!$B$5:$G$400,2,FALSE),"")</f>
        <v>37</v>
      </c>
      <c r="AB12" s="10">
        <f>IFERROR(VLOOKUP($B12,インカレスプリント2018!$B$5:$G$400,5,FALSE)*VLOOKUP(Z12,大会ごとのスコア!$D$33:$E$36,2,FALSE),"")</f>
        <v>51.4392</v>
      </c>
      <c r="AC12" s="9" t="str">
        <f>IFERROR(VLOOKUP($B12,インカレロング2018!$B$4:$G$400,6,FALSE),"")</f>
        <v>MUL3</v>
      </c>
      <c r="AD12" s="10">
        <f>IFERROR(VLOOKUP($B12,インカレロング2018!$B$4:$G$400,2,FALSE),"")</f>
        <v>55</v>
      </c>
      <c r="AE12" s="10">
        <f ca="1">IFERROR(VLOOKUP($B12,インカレロング2018!$B$4:$G$400,5,FALSE)*VLOOKUP(AC12,大会ごとのスコア!$D$38:$E$42,2,FALSE),"")</f>
        <v>50.503</v>
      </c>
      <c r="AF12" s="9" t="str">
        <f>IFERROR(VLOOKUP($B12,クラブカップミドル!$B$4:$G$400,6,FALSE),"")</f>
        <v>MA-1</v>
      </c>
      <c r="AG12" s="10">
        <f>IFERROR(VLOOKUP($B12,クラブカップミドル!$B$4:$G$400,2,FALSE),"")</f>
        <v>28</v>
      </c>
      <c r="AH12" s="10">
        <f>IFERROR(VLOOKUP($B12,クラブカップミドル!$B$4:$G$400,5,FALSE)*VLOOKUP(AF12,大会ごとのスコア!$D$44:$E$55,2,FALSE),"")</f>
        <v>53.851999999999997</v>
      </c>
      <c r="AI12" s="9" t="str">
        <f>IFERROR(VLOOKUP($B12,全日本ミドル!$B$4:$G$400,6,FALSE),"")</f>
        <v>M21A1</v>
      </c>
      <c r="AJ12" s="10">
        <f>IFERROR(VLOOKUP($B12,全日本ミドル!$B$4:$G$400,2,FALSE),"")</f>
        <v>31</v>
      </c>
      <c r="AK12" s="10">
        <f>IFERROR(VLOOKUP($B12,全日本ミドル!$B$4:$G$400,5,FALSE)*VLOOKUP(AI12,大会ごとのスコア!$D$62:$E$69,2,FALSE),"")</f>
        <v>54.088000000000001</v>
      </c>
      <c r="AL12" s="9" t="str">
        <f>IFERROR(VLOOKUP($B12,KOLC大会!$B$4:$G$400,6,FALSE),"")</f>
        <v/>
      </c>
      <c r="AM12" s="10" t="str">
        <f>IFERROR(VLOOKUP($B12,KOLC大会!$B$4:$G$400,2,FALSE),"")</f>
        <v/>
      </c>
      <c r="AN12" s="10" t="str">
        <f>IFERROR(VLOOKUP($B12,KOLC大会!$B$4:$G$400,5,FALSE)*VLOOKUP(AL12,大会ごとのスコア!$D$44:$E$55,2,FALSE),"")</f>
        <v/>
      </c>
      <c r="AO12" s="9" t="str">
        <f>IFERROR(VLOOKUP($B12,早大OC大会!$B$4:$G$400,6,FALSE),"")</f>
        <v/>
      </c>
      <c r="AP12" s="10" t="str">
        <f>IFERROR(VLOOKUP($B12,早大OC大会!$B$4:$G$400,2,FALSE),"")</f>
        <v/>
      </c>
      <c r="AQ12" s="10" t="str">
        <f>IFERROR(VLOOKUP($B12,早大OC大会!$B$4:$G$400,5,FALSE)*VLOOKUP(AO12,大会ごとのスコア!$D$44:$E$55,2,FALSE),"")</f>
        <v/>
      </c>
      <c r="AR12" s="9" t="str">
        <f>IFERROR(VLOOKUP($B12,京大京女大会!$B$4:$G$400,6,FALSE),"")</f>
        <v/>
      </c>
      <c r="AS12" s="10" t="str">
        <f>IFERROR(VLOOKUP($B12,京大京女大会!$B$4:$G$400,2,FALSE),"")</f>
        <v/>
      </c>
      <c r="AT12" s="10" t="str">
        <f>IFERROR(VLOOKUP($B12,京大京女大会!$B$4:$G$400,5,FALSE)*VLOOKUP(AR12,大会ごとのスコア!$D$44:$E$55,2,FALSE),"")</f>
        <v/>
      </c>
      <c r="AU12" s="9" t="str">
        <f>IFERROR(VLOOKUP($B12,東海ミドルセレ!$B$4:$G$400,6,FALSE),"")</f>
        <v/>
      </c>
      <c r="AV12" s="10" t="str">
        <f>IFERROR(VLOOKUP($B12,東海ミドルセレ!$B$4:$G$400,2,FALSE),"")</f>
        <v/>
      </c>
      <c r="AW12" s="10" t="str">
        <f>IFERROR(VLOOKUP($B12,東海ミドルセレ!$B$4:$G$400,5,FALSE)*VLOOKUP(AU12,大会ごとのスコア!$D$44:$E$60,2,FALSE),"")</f>
        <v/>
      </c>
      <c r="AY12" s="9">
        <f t="array" aca="1" ref="AY12" ca="1">IFERROR(ROUNDUP(AVERAGE(LARGE(IF($A$3:$AX$3="スコア",$A12:$AX12,""),{1,2,3})),2),0)</f>
        <v>58.73</v>
      </c>
      <c r="AZ12" s="10">
        <f t="array" aca="1" ref="AZ12" ca="1">IFERROR(ROUNDUP(AVERAGE(LARGE(IF($A$3:$AX$3="スコア",$A12:$AX12,""),{1,2,3,4,5,6})),2),0)</f>
        <v>55.93</v>
      </c>
      <c r="BA12" s="10">
        <f t="shared" ca="1" si="2"/>
        <v>2.7999999999999972</v>
      </c>
      <c r="BB12">
        <f t="array" aca="1" ref="BB12" ca="1">IFERROR(LARGE(IF($A$3:$AX$3="スコア",$A12:$AX12,""),1),"")</f>
        <v>60.336999999999996</v>
      </c>
      <c r="BC12" t="str">
        <f t="shared" ca="1" si="0"/>
        <v>東海IC</v>
      </c>
      <c r="BD12" t="str">
        <f t="shared" ca="1" si="1"/>
        <v>ME</v>
      </c>
    </row>
    <row r="13" spans="2:56" x14ac:dyDescent="0.15">
      <c r="B13" t="s">
        <v>46</v>
      </c>
      <c r="C13" t="s">
        <v>899</v>
      </c>
      <c r="D13" s="21">
        <v>2</v>
      </c>
      <c r="E13" s="9" t="str">
        <f>IFERROR(VLOOKUP($B13,根ノ上高原!$B$5:$G$338,6,FALSE),"")</f>
        <v>MA</v>
      </c>
      <c r="F13" s="10">
        <f>IFERROR(VLOOKUP($B13,根ノ上高原!$B$5:$G$338,2,FALSE),"")</f>
        <v>23</v>
      </c>
      <c r="G13" s="10">
        <f>IFERROR(VLOOKUP($B13,根ノ上高原!$B$5:$G$338,5,FALSE)*VLOOKUP(E13,大会ごとのスコア!$D$4:$E$5,2,FALSE),"")</f>
        <v>53.641999999999996</v>
      </c>
      <c r="H13" s="9" t="str">
        <f>IFERROR(VLOOKUP($B13,東大OLK大会!$B$5:$G$338,6,FALSE),"")</f>
        <v/>
      </c>
      <c r="I13" s="10" t="str">
        <f>IFERROR(VLOOKUP($B13,東大OLK大会!$B$5:$G$338,2,FALSE),"")</f>
        <v/>
      </c>
      <c r="J13" s="10" t="str">
        <f>IFERROR(VLOOKUP($B13,東大OLK大会!$B$5:$G$338,5,FALSE)*VLOOKUP(H13,大会ごとのスコア!$D$7:$E$11,2,FALSE),"")</f>
        <v/>
      </c>
      <c r="K13" s="9" t="str">
        <f>IFERROR(VLOOKUP($B13,全日本ロング!$B$5:$G$338,6,FALSE),"")</f>
        <v>M20A</v>
      </c>
      <c r="L13" s="10">
        <f>IFERROR(VLOOKUP($B13,全日本ロング!$B$5:$G$338,2,FALSE),"")</f>
        <v>2</v>
      </c>
      <c r="M13" s="10">
        <f>IFERROR(VLOOKUP($B13,全日本ロング!$B$5:$G$338,5,FALSE)*VLOOKUP(K13,大会ごとのスコア!$D$12:$E$17,2,FALSE),"")</f>
        <v>48.36</v>
      </c>
      <c r="N13" s="9" t="str">
        <f>IFERROR(VLOOKUP($B13,東海スプリントセレ!$B$5:$G$338,6,FALSE),"")</f>
        <v>MS</v>
      </c>
      <c r="O13" s="10">
        <f>IFERROR(VLOOKUP($B13,東海スプリントセレ!$B$5:$G$338,2,FALSE),"")</f>
        <v>2</v>
      </c>
      <c r="P13" s="10">
        <f>IFERROR(VLOOKUP($B13,東海スプリントセレ!$B$5:$G$338,5,FALSE)*VLOOKUP(N13,大会ごとのスコア!$D$24:$E$24,2,FALSE),"")</f>
        <v>62.308999999999997</v>
      </c>
      <c r="Q13" s="9" t="str">
        <f>IFERROR(VLOOKUP($B13,東海インカレ!$B$5:$G$338,6,FALSE),"")</f>
        <v>ME</v>
      </c>
      <c r="R13" s="10">
        <f>IFERROR(VLOOKUP($B13,東海インカレ!$B$5:$G$338,2,FALSE),"")</f>
        <v>28</v>
      </c>
      <c r="S13" s="10">
        <f>IFERROR(VLOOKUP($B13,東海インカレ!$B$5:$G$338,5,FALSE)*VLOOKUP(Q13,大会ごとのスコア!$D$23:$E$23,2,FALSE),"")</f>
        <v>50.160999999999994</v>
      </c>
      <c r="T13" s="9" t="str">
        <f>IFERROR(VLOOKUP($B13,関西スプリントセレ!$B$5:$G$400,6,FALSE),"")</f>
        <v/>
      </c>
      <c r="U13" s="10" t="str">
        <f>IFERROR(VLOOKUP($B13,関西スプリントセレ!$B$5:$G$400,2,FALSE),"")</f>
        <v/>
      </c>
      <c r="V13" s="10" t="str">
        <f>IFERROR(VLOOKUP($B13,関西スプリントセレ!$B$5:$G$400,5,FALSE)*VLOOKUP(T13,大会ごとのスコア!$D$26:$E$26,2,FALSE),"")</f>
        <v/>
      </c>
      <c r="W13" s="9" t="str">
        <f>IFERROR(VLOOKUP($B13,名椙大会2日目!$B$5:$G$338,6,FALSE),"")</f>
        <v/>
      </c>
      <c r="X13" s="10" t="str">
        <f>IFERROR(VLOOKUP($B13,名椙大会2日目!$B$5:$G$338,2,FALSE),"")</f>
        <v/>
      </c>
      <c r="Y13" s="10" t="str">
        <f>IFERROR(VLOOKUP($B13,名椙大会2日目!$B$5:$G$338,5,FALSE)*VLOOKUP(W13,大会ごとのスコア!$D$28:$E$31,2,FALSE),"")</f>
        <v/>
      </c>
      <c r="Z13" s="9" t="str">
        <f>IFERROR(VLOOKUP($B13,インカレスプリント2018!$B$5:$G$400,6,FALSE),"")</f>
        <v>ME</v>
      </c>
      <c r="AA13" s="10">
        <f>IFERROR(VLOOKUP($B13,インカレスプリント2018!$B$5:$G$400,2,FALSE),"")</f>
        <v>25</v>
      </c>
      <c r="AB13" s="10">
        <f>IFERROR(VLOOKUP($B13,インカレスプリント2018!$B$5:$G$400,5,FALSE)*VLOOKUP(Z13,大会ごとのスコア!$D$33:$E$36,2,FALSE),"")</f>
        <v>59.855999999999995</v>
      </c>
      <c r="AC13" s="9" t="str">
        <f>IFERROR(VLOOKUP($B13,インカレロング2018!$B$4:$G$400,6,FALSE),"")</f>
        <v>MUL3</v>
      </c>
      <c r="AD13" s="10">
        <f>IFERROR(VLOOKUP($B13,インカレロング2018!$B$4:$G$400,2,FALSE),"")</f>
        <v>88</v>
      </c>
      <c r="AE13" s="10">
        <f ca="1">IFERROR(VLOOKUP($B13,インカレロング2018!$B$4:$G$400,5,FALSE)*VLOOKUP(AC13,大会ごとのスコア!$D$38:$E$42,2,FALSE),"")</f>
        <v>36.728999999999999</v>
      </c>
      <c r="AF13" s="9" t="str">
        <f>IFERROR(VLOOKUP($B13,クラブカップミドル!$B$4:$G$400,6,FALSE),"")</f>
        <v>MJ</v>
      </c>
      <c r="AG13" s="10">
        <f>IFERROR(VLOOKUP($B13,クラブカップミドル!$B$4:$G$400,2,FALSE),"")</f>
        <v>3</v>
      </c>
      <c r="AH13" s="10">
        <f>IFERROR(VLOOKUP($B13,クラブカップミドル!$B$4:$G$400,5,FALSE)*VLOOKUP(AF13,大会ごとのスコア!$D$44:$E$55,2,FALSE),"")</f>
        <v>47.0608</v>
      </c>
      <c r="AI13" s="9" t="str">
        <f>IFERROR(VLOOKUP($B13,全日本ミドル!$B$4:$G$400,6,FALSE),"")</f>
        <v>M20A</v>
      </c>
      <c r="AJ13" s="10">
        <f>IFERROR(VLOOKUP($B13,全日本ミドル!$B$4:$G$400,2,FALSE),"")</f>
        <v>11</v>
      </c>
      <c r="AK13" s="10">
        <f>IFERROR(VLOOKUP($B13,全日本ミドル!$B$4:$G$400,5,FALSE)*VLOOKUP(AI13,大会ごとのスコア!$D$62:$E$69,2,FALSE),"")</f>
        <v>46.366399999999999</v>
      </c>
      <c r="AL13" s="9" t="str">
        <f>IFERROR(VLOOKUP($B13,KOLC大会!$B$4:$G$400,6,FALSE),"")</f>
        <v>M20A</v>
      </c>
      <c r="AM13" s="10">
        <f>IFERROR(VLOOKUP($B13,KOLC大会!$B$4:$G$400,2,FALSE),"")</f>
        <v>7</v>
      </c>
      <c r="AN13" s="10">
        <f>IFERROR(VLOOKUP($B13,KOLC大会!$B$4:$G$400,5,FALSE)*VLOOKUP(AL13,大会ごとのスコア!$D$44:$E$55,2,FALSE),"")</f>
        <v>46.268000000000001</v>
      </c>
      <c r="AO13" s="9" t="str">
        <f>IFERROR(VLOOKUP($B13,早大OC大会!$B$4:$G$400,6,FALSE),"")</f>
        <v>M20A</v>
      </c>
      <c r="AP13" s="10">
        <f>IFERROR(VLOOKUP($B13,早大OC大会!$B$4:$G$400,2,FALSE),"")</f>
        <v>0</v>
      </c>
      <c r="AQ13" s="10">
        <f>IFERROR(VLOOKUP($B13,早大OC大会!$B$4:$G$400,5,FALSE)*VLOOKUP(AO13,大会ごとのスコア!$D$44:$E$55,2,FALSE),"")</f>
        <v>0</v>
      </c>
      <c r="AR13" s="9" t="str">
        <f>IFERROR(VLOOKUP($B13,京大京女大会!$B$4:$G$400,6,FALSE),"")</f>
        <v>M21A</v>
      </c>
      <c r="AS13" s="10">
        <f>IFERROR(VLOOKUP($B13,京大京女大会!$B$4:$G$400,2,FALSE),"")</f>
        <v>0</v>
      </c>
      <c r="AT13" s="10">
        <f>IFERROR(VLOOKUP($B13,京大京女大会!$B$4:$G$400,5,FALSE)*VLOOKUP(AR13,大会ごとのスコア!$D$44:$E$55,2,FALSE),"")</f>
        <v>0</v>
      </c>
      <c r="AU13" s="9" t="str">
        <f>IFERROR(VLOOKUP($B13,東海ミドルセレ!$B$4:$G$400,6,FALSE),"")</f>
        <v>MS</v>
      </c>
      <c r="AV13" s="10">
        <f>IFERROR(VLOOKUP($B13,東海ミドルセレ!$B$4:$G$400,2,FALSE),"")</f>
        <v>22</v>
      </c>
      <c r="AW13" s="10">
        <f>IFERROR(VLOOKUP($B13,東海ミドルセレ!$B$4:$G$400,5,FALSE)*VLOOKUP(AU13,大会ごとのスコア!$D$44:$E$60,2,FALSE),"")</f>
        <v>56.471999999999994</v>
      </c>
      <c r="AY13" s="9">
        <f t="array" aca="1" ref="AY13" ca="1">IFERROR(ROUNDUP(AVERAGE(LARGE(IF($A$3:$AX$3="スコア",$A13:$AX13,""),{1,2,3})),2),0)</f>
        <v>59.55</v>
      </c>
      <c r="AZ13" s="10">
        <f t="array" aca="1" ref="AZ13" ca="1">IFERROR(ROUNDUP(AVERAGE(LARGE(IF($A$3:$AX$3="スコア",$A13:$AX13,""),{1,2,3,4,5,6})),2),0)</f>
        <v>55.14</v>
      </c>
      <c r="BA13" s="10">
        <f t="shared" ca="1" si="2"/>
        <v>4.4099999999999966</v>
      </c>
      <c r="BB13">
        <f t="array" aca="1" ref="BB13" ca="1">IFERROR(LARGE(IF($A$3:$AX$3="スコア",$A13:$AX13,""),1),"")</f>
        <v>62.308999999999997</v>
      </c>
      <c r="BC13" t="str">
        <f t="shared" ca="1" si="0"/>
        <v>東海SS</v>
      </c>
      <c r="BD13" t="str">
        <f t="shared" ca="1" si="1"/>
        <v>MS</v>
      </c>
    </row>
    <row r="14" spans="2:56" x14ac:dyDescent="0.15">
      <c r="B14" t="s">
        <v>55</v>
      </c>
      <c r="C14" t="s">
        <v>899</v>
      </c>
      <c r="D14" s="21">
        <v>3</v>
      </c>
      <c r="E14" s="9" t="str">
        <f>IFERROR(VLOOKUP($B14,根ノ上高原!$B$5:$G$338,6,FALSE),"")</f>
        <v/>
      </c>
      <c r="F14" s="10" t="str">
        <f>IFERROR(VLOOKUP($B14,根ノ上高原!$B$5:$G$338,2,FALSE),"")</f>
        <v/>
      </c>
      <c r="G14" s="10" t="str">
        <f>IFERROR(VLOOKUP($B14,根ノ上高原!$B$5:$G$338,5,FALSE)*VLOOKUP(E14,大会ごとのスコア!$D$4:$E$5,2,FALSE),"")</f>
        <v/>
      </c>
      <c r="H14" s="9" t="str">
        <f>IFERROR(VLOOKUP($B14,東大OLK大会!$B$5:$G$338,6,FALSE),"")</f>
        <v/>
      </c>
      <c r="I14" s="10" t="str">
        <f>IFERROR(VLOOKUP($B14,東大OLK大会!$B$5:$G$338,2,FALSE),"")</f>
        <v/>
      </c>
      <c r="J14" s="10" t="str">
        <f>IFERROR(VLOOKUP($B14,東大OLK大会!$B$5:$G$338,5,FALSE)*VLOOKUP(H14,大会ごとのスコア!$D$7:$E$11,2,FALSE),"")</f>
        <v/>
      </c>
      <c r="K14" s="9" t="str">
        <f>IFERROR(VLOOKUP($B14,全日本ロング!$B$5:$G$338,6,FALSE),"")</f>
        <v>M21A1</v>
      </c>
      <c r="L14" s="10">
        <f>IFERROR(VLOOKUP($B14,全日本ロング!$B$5:$G$338,2,FALSE),"")</f>
        <v>40</v>
      </c>
      <c r="M14" s="10">
        <f>IFERROR(VLOOKUP($B14,全日本ロング!$B$5:$G$338,5,FALSE)*VLOOKUP(K14,大会ごとのスコア!$D$12:$E$17,2,FALSE),"")</f>
        <v>42.073</v>
      </c>
      <c r="N14" s="9" t="str">
        <f>IFERROR(VLOOKUP($B14,東海スプリントセレ!$B$5:$G$338,6,FALSE),"")</f>
        <v>MS</v>
      </c>
      <c r="O14" s="10">
        <f>IFERROR(VLOOKUP($B14,東海スプリントセレ!$B$5:$G$338,2,FALSE),"")</f>
        <v>13</v>
      </c>
      <c r="P14" s="10">
        <f>IFERROR(VLOOKUP($B14,東海スプリントセレ!$B$5:$G$338,5,FALSE)*VLOOKUP(N14,大会ごとのスコア!$D$24:$E$24,2,FALSE),"")</f>
        <v>58.867999999999995</v>
      </c>
      <c r="Q14" s="9" t="str">
        <f>IFERROR(VLOOKUP($B14,東海インカレ!$B$5:$G$338,6,FALSE),"")</f>
        <v>ME</v>
      </c>
      <c r="R14" s="10">
        <f>IFERROR(VLOOKUP($B14,東海インカレ!$B$5:$G$338,2,FALSE),"")</f>
        <v>16</v>
      </c>
      <c r="S14" s="10">
        <f>IFERROR(VLOOKUP($B14,東海インカレ!$B$5:$G$338,5,FALSE)*VLOOKUP(Q14,大会ごとのスコア!$D$23:$E$23,2,FALSE),"")</f>
        <v>56.946999999999996</v>
      </c>
      <c r="T14" s="9" t="str">
        <f>IFERROR(VLOOKUP($B14,関西スプリントセレ!$B$5:$G$400,6,FALSE),"")</f>
        <v/>
      </c>
      <c r="U14" s="10" t="str">
        <f>IFERROR(VLOOKUP($B14,関西スプリントセレ!$B$5:$G$400,2,FALSE),"")</f>
        <v/>
      </c>
      <c r="V14" s="10" t="str">
        <f>IFERROR(VLOOKUP($B14,関西スプリントセレ!$B$5:$G$400,5,FALSE)*VLOOKUP(T14,大会ごとのスコア!$D$26:$E$26,2,FALSE),"")</f>
        <v/>
      </c>
      <c r="W14" s="9" t="str">
        <f>IFERROR(VLOOKUP($B14,名椙大会2日目!$B$5:$G$338,6,FALSE),"")</f>
        <v/>
      </c>
      <c r="X14" s="10" t="str">
        <f>IFERROR(VLOOKUP($B14,名椙大会2日目!$B$5:$G$338,2,FALSE),"")</f>
        <v/>
      </c>
      <c r="Y14" s="10" t="str">
        <f>IFERROR(VLOOKUP($B14,名椙大会2日目!$B$5:$G$338,5,FALSE)*VLOOKUP(W14,大会ごとのスコア!$D$28:$E$31,2,FALSE),"")</f>
        <v/>
      </c>
      <c r="Z14" s="9" t="str">
        <f>IFERROR(VLOOKUP($B14,インカレスプリント2018!$B$5:$G$400,6,FALSE),"")</f>
        <v>MUA2</v>
      </c>
      <c r="AA14" s="10">
        <f>IFERROR(VLOOKUP($B14,インカレスプリント2018!$B$5:$G$400,2,FALSE),"")</f>
        <v>35</v>
      </c>
      <c r="AB14" s="10">
        <f>IFERROR(VLOOKUP($B14,インカレスプリント2018!$B$5:$G$400,5,FALSE)*VLOOKUP(Z14,大会ごとのスコア!$D$33:$E$36,2,FALSE),"")</f>
        <v>53.535999999999994</v>
      </c>
      <c r="AC14" s="9" t="str">
        <f>IFERROR(VLOOKUP($B14,インカレロング2018!$B$4:$G$400,6,FALSE),"")</f>
        <v>MUL2</v>
      </c>
      <c r="AD14" s="10">
        <f>IFERROR(VLOOKUP($B14,インカレロング2018!$B$4:$G$400,2,FALSE),"")</f>
        <v>18</v>
      </c>
      <c r="AE14" s="10">
        <f ca="1">IFERROR(VLOOKUP($B14,インカレロング2018!$B$4:$G$400,5,FALSE)*VLOOKUP(AC14,大会ごとのスコア!$D$38:$E$42,2,FALSE),"")</f>
        <v>58.678999999999995</v>
      </c>
      <c r="AF14" s="9" t="str">
        <f>IFERROR(VLOOKUP($B14,クラブカップミドル!$B$4:$G$400,6,FALSE),"")</f>
        <v/>
      </c>
      <c r="AG14" s="10" t="str">
        <f>IFERROR(VLOOKUP($B14,クラブカップミドル!$B$4:$G$400,2,FALSE),"")</f>
        <v/>
      </c>
      <c r="AH14" s="10" t="str">
        <f>IFERROR(VLOOKUP($B14,クラブカップミドル!$B$4:$G$400,5,FALSE)*VLOOKUP(AF14,大会ごとのスコア!$D$44:$E$55,2,FALSE),"")</f>
        <v/>
      </c>
      <c r="AI14" s="9" t="str">
        <f>IFERROR(VLOOKUP($B14,全日本ミドル!$B$4:$G$400,6,FALSE),"")</f>
        <v>M21A1</v>
      </c>
      <c r="AJ14" s="10">
        <f>IFERROR(VLOOKUP($B14,全日本ミドル!$B$4:$G$400,2,FALSE),"")</f>
        <v>43</v>
      </c>
      <c r="AK14" s="10">
        <f>IFERROR(VLOOKUP($B14,全日本ミドル!$B$4:$G$400,5,FALSE)*VLOOKUP(AI14,大会ごとのスコア!$D$62:$E$69,2,FALSE),"")</f>
        <v>50.091000000000001</v>
      </c>
      <c r="AL14" s="9" t="str">
        <f>IFERROR(VLOOKUP($B14,KOLC大会!$B$4:$G$400,6,FALSE),"")</f>
        <v/>
      </c>
      <c r="AM14" s="10" t="str">
        <f>IFERROR(VLOOKUP($B14,KOLC大会!$B$4:$G$400,2,FALSE),"")</f>
        <v/>
      </c>
      <c r="AN14" s="10" t="str">
        <f>IFERROR(VLOOKUP($B14,KOLC大会!$B$4:$G$400,5,FALSE)*VLOOKUP(AL14,大会ごとのスコア!$D$44:$E$55,2,FALSE),"")</f>
        <v/>
      </c>
      <c r="AO14" s="9" t="str">
        <f>IFERROR(VLOOKUP($B14,早大OC大会!$B$4:$G$400,6,FALSE),"")</f>
        <v/>
      </c>
      <c r="AP14" s="10" t="str">
        <f>IFERROR(VLOOKUP($B14,早大OC大会!$B$4:$G$400,2,FALSE),"")</f>
        <v/>
      </c>
      <c r="AQ14" s="10" t="str">
        <f>IFERROR(VLOOKUP($B14,早大OC大会!$B$4:$G$400,5,FALSE)*VLOOKUP(AO14,大会ごとのスコア!$D$44:$E$55,2,FALSE),"")</f>
        <v/>
      </c>
      <c r="AR14" s="9" t="str">
        <f>IFERROR(VLOOKUP($B14,京大京女大会!$B$4:$G$400,6,FALSE),"")</f>
        <v>M21A</v>
      </c>
      <c r="AS14" s="10">
        <f>IFERROR(VLOOKUP($B14,京大京女大会!$B$4:$G$400,2,FALSE),"")</f>
        <v>28</v>
      </c>
      <c r="AT14" s="10">
        <f>IFERROR(VLOOKUP($B14,京大京女大会!$B$4:$G$400,5,FALSE)*VLOOKUP(AR14,大会ごとのスコア!$D$44:$E$55,2,FALSE),"")</f>
        <v>55.433999999999997</v>
      </c>
      <c r="AU14" s="9" t="str">
        <f>IFERROR(VLOOKUP($B14,東海ミドルセレ!$B$4:$G$400,6,FALSE),"")</f>
        <v>MS</v>
      </c>
      <c r="AV14" s="10">
        <f>IFERROR(VLOOKUP($B14,東海ミドルセレ!$B$4:$G$400,2,FALSE),"")</f>
        <v>0</v>
      </c>
      <c r="AW14" s="10">
        <f>IFERROR(VLOOKUP($B14,東海ミドルセレ!$B$4:$G$400,5,FALSE)*VLOOKUP(AU14,大会ごとのスコア!$D$44:$E$60,2,FALSE),"")</f>
        <v>0</v>
      </c>
      <c r="AY14" s="9">
        <f t="array" aca="1" ref="AY14" ca="1">IFERROR(ROUNDUP(AVERAGE(LARGE(IF($A$3:$AX$3="スコア",$A14:$AX14,""),{1,2,3})),2),0)</f>
        <v>58.169999999999995</v>
      </c>
      <c r="AZ14" s="10">
        <f t="array" aca="1" ref="AZ14" ca="1">IFERROR(ROUNDUP(AVERAGE(LARGE(IF($A$3:$AX$3="スコア",$A14:$AX14,""),{1,2,3,4,5,6})),2),0)</f>
        <v>55.6</v>
      </c>
      <c r="BA14" s="10">
        <f t="shared" ca="1" si="2"/>
        <v>2.5699999999999932</v>
      </c>
      <c r="BB14">
        <f t="array" aca="1" ref="BB14" ca="1">IFERROR(LARGE(IF($A$3:$AX$3="スコア",$A14:$AX14,""),1),"")</f>
        <v>58.867999999999995</v>
      </c>
      <c r="BC14" t="str">
        <f t="shared" ca="1" si="0"/>
        <v>東海SS</v>
      </c>
      <c r="BD14" t="str">
        <f t="shared" ca="1" si="1"/>
        <v>MS</v>
      </c>
    </row>
    <row r="15" spans="2:56" x14ac:dyDescent="0.15">
      <c r="B15" t="s">
        <v>54</v>
      </c>
      <c r="C15" t="s">
        <v>899</v>
      </c>
      <c r="D15" s="21">
        <v>2</v>
      </c>
      <c r="E15" s="9" t="str">
        <f>IFERROR(VLOOKUP($B15,根ノ上高原!$B$5:$G$338,6,FALSE),"")</f>
        <v>MA</v>
      </c>
      <c r="F15" s="10">
        <f>IFERROR(VLOOKUP($B15,根ノ上高原!$B$5:$G$338,2,FALSE),"")</f>
        <v>0</v>
      </c>
      <c r="G15" s="10">
        <f>IFERROR(VLOOKUP($B15,根ノ上高原!$B$5:$G$338,5,FALSE)*VLOOKUP(E15,大会ごとのスコア!$D$4:$E$5,2,FALSE),"")</f>
        <v>0</v>
      </c>
      <c r="H15" s="9" t="str">
        <f>IFERROR(VLOOKUP($B15,東大OLK大会!$B$5:$G$338,6,FALSE),"")</f>
        <v/>
      </c>
      <c r="I15" s="10" t="str">
        <f>IFERROR(VLOOKUP($B15,東大OLK大会!$B$5:$G$338,2,FALSE),"")</f>
        <v/>
      </c>
      <c r="J15" s="10" t="str">
        <f>IFERROR(VLOOKUP($B15,東大OLK大会!$B$5:$G$338,5,FALSE)*VLOOKUP(H15,大会ごとのスコア!$D$7:$E$11,2,FALSE),"")</f>
        <v/>
      </c>
      <c r="K15" s="9" t="str">
        <f>IFERROR(VLOOKUP($B15,全日本ロング!$B$5:$G$338,6,FALSE),"")</f>
        <v>M20A</v>
      </c>
      <c r="L15" s="10">
        <f>IFERROR(VLOOKUP($B15,全日本ロング!$B$5:$G$338,2,FALSE),"")</f>
        <v>0</v>
      </c>
      <c r="M15" s="10">
        <f>IFERROR(VLOOKUP($B15,全日本ロング!$B$5:$G$338,5,FALSE)*VLOOKUP(K15,大会ごとのスコア!$D$12:$E$17,2,FALSE),"")</f>
        <v>0</v>
      </c>
      <c r="N15" s="9" t="str">
        <f>IFERROR(VLOOKUP($B15,東海スプリントセレ!$B$5:$G$338,6,FALSE),"")</f>
        <v>MS</v>
      </c>
      <c r="O15" s="10">
        <f>IFERROR(VLOOKUP($B15,東海スプリントセレ!$B$5:$G$338,2,FALSE),"")</f>
        <v>12</v>
      </c>
      <c r="P15" s="10">
        <f>IFERROR(VLOOKUP($B15,東海スプリントセレ!$B$5:$G$338,5,FALSE)*VLOOKUP(N15,大会ごとのスコア!$D$24:$E$24,2,FALSE),"")</f>
        <v>59.201000000000001</v>
      </c>
      <c r="Q15" s="9" t="str">
        <f>IFERROR(VLOOKUP($B15,東海インカレ!$B$5:$G$338,6,FALSE),"")</f>
        <v>ME</v>
      </c>
      <c r="R15" s="10">
        <f>IFERROR(VLOOKUP($B15,東海インカレ!$B$5:$G$338,2,FALSE),"")</f>
        <v>15</v>
      </c>
      <c r="S15" s="10">
        <f>IFERROR(VLOOKUP($B15,東海インカレ!$B$5:$G$338,5,FALSE)*VLOOKUP(Q15,大会ごとのスコア!$D$23:$E$23,2,FALSE),"")</f>
        <v>57.795999999999999</v>
      </c>
      <c r="T15" s="9" t="str">
        <f>IFERROR(VLOOKUP($B15,関西スプリントセレ!$B$5:$G$400,6,FALSE),"")</f>
        <v>MA</v>
      </c>
      <c r="U15" s="10">
        <f>IFERROR(VLOOKUP($B15,関西スプリントセレ!$B$5:$G$400,2,FALSE),"")</f>
        <v>16</v>
      </c>
      <c r="V15" s="10">
        <f>IFERROR(VLOOKUP($B15,関西スプリントセレ!$B$5:$G$400,5,FALSE)*VLOOKUP(T15,大会ごとのスコア!$D$26:$E$26,2,FALSE),"")</f>
        <v>56.545999999999999</v>
      </c>
      <c r="W15" s="9" t="str">
        <f>IFERROR(VLOOKUP($B15,名椙大会2日目!$B$5:$G$338,6,FALSE),"")</f>
        <v/>
      </c>
      <c r="X15" s="10" t="str">
        <f>IFERROR(VLOOKUP($B15,名椙大会2日目!$B$5:$G$338,2,FALSE),"")</f>
        <v/>
      </c>
      <c r="Y15" s="10" t="str">
        <f>IFERROR(VLOOKUP($B15,名椙大会2日目!$B$5:$G$338,5,FALSE)*VLOOKUP(W15,大会ごとのスコア!$D$28:$E$31,2,FALSE),"")</f>
        <v/>
      </c>
      <c r="Z15" s="9" t="str">
        <f>IFERROR(VLOOKUP($B15,インカレスプリント2018!$B$5:$G$400,6,FALSE),"")</f>
        <v>MUA3</v>
      </c>
      <c r="AA15" s="10">
        <f>IFERROR(VLOOKUP($B15,インカレスプリント2018!$B$5:$G$400,2,FALSE),"")</f>
        <v>25</v>
      </c>
      <c r="AB15" s="10">
        <f>IFERROR(VLOOKUP($B15,インカレスプリント2018!$B$5:$G$400,5,FALSE)*VLOOKUP(Z15,大会ごとのスコア!$D$33:$E$36,2,FALSE),"")</f>
        <v>56.667999999999999</v>
      </c>
      <c r="AC15" s="9" t="str">
        <f>IFERROR(VLOOKUP($B15,インカレロング2018!$B$4:$G$400,6,FALSE),"")</f>
        <v>MUL3</v>
      </c>
      <c r="AD15" s="10">
        <f>IFERROR(VLOOKUP($B15,インカレロング2018!$B$4:$G$400,2,FALSE),"")</f>
        <v>45</v>
      </c>
      <c r="AE15" s="10">
        <f ca="1">IFERROR(VLOOKUP($B15,インカレロング2018!$B$4:$G$400,5,FALSE)*VLOOKUP(AC15,大会ごとのスコア!$D$38:$E$42,2,FALSE),"")</f>
        <v>53.363999999999997</v>
      </c>
      <c r="AF15" s="9" t="str">
        <f>IFERROR(VLOOKUP($B15,クラブカップミドル!$B$4:$G$400,6,FALSE),"")</f>
        <v>MJ</v>
      </c>
      <c r="AG15" s="10">
        <f>IFERROR(VLOOKUP($B15,クラブカップミドル!$B$4:$G$400,2,FALSE),"")</f>
        <v>9</v>
      </c>
      <c r="AH15" s="10">
        <f>IFERROR(VLOOKUP($B15,クラブカップミドル!$B$4:$G$400,5,FALSE)*VLOOKUP(AF15,大会ごとのスコア!$D$44:$E$55,2,FALSE),"")</f>
        <v>44.963999999999999</v>
      </c>
      <c r="AI15" s="9" t="str">
        <f>IFERROR(VLOOKUP($B15,全日本ミドル!$B$4:$G$400,6,FALSE),"")</f>
        <v>M20A</v>
      </c>
      <c r="AJ15" s="10">
        <f>IFERROR(VLOOKUP($B15,全日本ミドル!$B$4:$G$400,2,FALSE),"")</f>
        <v>20</v>
      </c>
      <c r="AK15" s="10">
        <f>IFERROR(VLOOKUP($B15,全日本ミドル!$B$4:$G$400,5,FALSE)*VLOOKUP(AI15,大会ごとのスコア!$D$62:$E$69,2,FALSE),"")</f>
        <v>42.972800000000007</v>
      </c>
      <c r="AL15" s="9" t="str">
        <f>IFERROR(VLOOKUP($B15,KOLC大会!$B$4:$G$400,6,FALSE),"")</f>
        <v>M20A</v>
      </c>
      <c r="AM15" s="10">
        <f>IFERROR(VLOOKUP($B15,KOLC大会!$B$4:$G$400,2,FALSE),"")</f>
        <v>0</v>
      </c>
      <c r="AN15" s="10">
        <f>IFERROR(VLOOKUP($B15,KOLC大会!$B$4:$G$400,5,FALSE)*VLOOKUP(AL15,大会ごとのスコア!$D$44:$E$55,2,FALSE),"")</f>
        <v>0</v>
      </c>
      <c r="AO15" s="9" t="str">
        <f>IFERROR(VLOOKUP($B15,早大OC大会!$B$4:$G$400,6,FALSE),"")</f>
        <v>M20A</v>
      </c>
      <c r="AP15" s="10">
        <f>IFERROR(VLOOKUP($B15,早大OC大会!$B$4:$G$400,2,FALSE),"")</f>
        <v>3</v>
      </c>
      <c r="AQ15" s="10">
        <f>IFERROR(VLOOKUP($B15,早大OC大会!$B$4:$G$400,5,FALSE)*VLOOKUP(AO15,大会ごとのスコア!$D$44:$E$55,2,FALSE),"")</f>
        <v>49.747199999999999</v>
      </c>
      <c r="AR15" s="9" t="str">
        <f>IFERROR(VLOOKUP($B15,京大京女大会!$B$4:$G$400,6,FALSE),"")</f>
        <v>M21A</v>
      </c>
      <c r="AS15" s="10">
        <f>IFERROR(VLOOKUP($B15,京大京女大会!$B$4:$G$400,2,FALSE),"")</f>
        <v>0</v>
      </c>
      <c r="AT15" s="10">
        <f>IFERROR(VLOOKUP($B15,京大京女大会!$B$4:$G$400,5,FALSE)*VLOOKUP(AR15,大会ごとのスコア!$D$44:$E$55,2,FALSE),"")</f>
        <v>0</v>
      </c>
      <c r="AU15" s="9" t="str">
        <f>IFERROR(VLOOKUP($B15,東海ミドルセレ!$B$4:$G$400,6,FALSE),"")</f>
        <v>MS</v>
      </c>
      <c r="AV15" s="10">
        <f>IFERROR(VLOOKUP($B15,東海ミドルセレ!$B$4:$G$400,2,FALSE),"")</f>
        <v>15</v>
      </c>
      <c r="AW15" s="10">
        <f>IFERROR(VLOOKUP($B15,東海ミドルセレ!$B$4:$G$400,5,FALSE)*VLOOKUP(AU15,大会ごとのスコア!$D$44:$E$60,2,FALSE),"")</f>
        <v>57.853999999999999</v>
      </c>
      <c r="AY15" s="9">
        <f t="array" aca="1" ref="AY15" ca="1">IFERROR(ROUNDUP(AVERAGE(LARGE(IF($A$3:$AX$3="スコア",$A15:$AX15,""),{1,2,3})),2),0)</f>
        <v>58.29</v>
      </c>
      <c r="AZ15" s="10">
        <f t="array" aca="1" ref="AZ15" ca="1">IFERROR(ROUNDUP(AVERAGE(LARGE(IF($A$3:$AX$3="スコア",$A15:$AX15,""),{1,2,3,4,5,6})),2),0)</f>
        <v>56.91</v>
      </c>
      <c r="BA15" s="10">
        <f t="shared" ca="1" si="2"/>
        <v>1.3800000000000026</v>
      </c>
      <c r="BB15">
        <f t="array" aca="1" ref="BB15" ca="1">IFERROR(LARGE(IF($A$3:$AX$3="スコア",$A15:$AX15,""),1),"")</f>
        <v>59.201000000000001</v>
      </c>
      <c r="BC15" t="str">
        <f t="shared" ca="1" si="0"/>
        <v>東海SS</v>
      </c>
      <c r="BD15" t="str">
        <f t="shared" ca="1" si="1"/>
        <v>MS</v>
      </c>
    </row>
    <row r="16" spans="2:56" x14ac:dyDescent="0.15">
      <c r="B16" t="s">
        <v>71</v>
      </c>
      <c r="C16" t="s">
        <v>899</v>
      </c>
      <c r="D16" s="21">
        <v>4</v>
      </c>
      <c r="E16" s="9" t="str">
        <f>IFERROR(VLOOKUP($B16,根ノ上高原!$B$5:$G$338,6,FALSE),"")</f>
        <v/>
      </c>
      <c r="F16" s="10" t="str">
        <f>IFERROR(VLOOKUP($B16,根ノ上高原!$B$5:$G$338,2,FALSE),"")</f>
        <v/>
      </c>
      <c r="G16" s="10" t="str">
        <f>IFERROR(VLOOKUP($B16,根ノ上高原!$B$5:$G$338,5,FALSE)*VLOOKUP(E16,大会ごとのスコア!$D$4:$E$5,2,FALSE),"")</f>
        <v/>
      </c>
      <c r="H16" s="9" t="str">
        <f>IFERROR(VLOOKUP($B16,東大OLK大会!$B$5:$G$338,6,FALSE),"")</f>
        <v/>
      </c>
      <c r="I16" s="10" t="str">
        <f>IFERROR(VLOOKUP($B16,東大OLK大会!$B$5:$G$338,2,FALSE),"")</f>
        <v/>
      </c>
      <c r="J16" s="10" t="str">
        <f>IFERROR(VLOOKUP($B16,東大OLK大会!$B$5:$G$338,5,FALSE)*VLOOKUP(H16,大会ごとのスコア!$D$7:$E$11,2,FALSE),"")</f>
        <v/>
      </c>
      <c r="K16" s="9" t="str">
        <f>IFERROR(VLOOKUP($B16,全日本ロング!$B$5:$G$338,6,FALSE),"")</f>
        <v>M21A2</v>
      </c>
      <c r="L16" s="10">
        <f>IFERROR(VLOOKUP($B16,全日本ロング!$B$5:$G$338,2,FALSE),"")</f>
        <v>0</v>
      </c>
      <c r="M16" s="10">
        <f>IFERROR(VLOOKUP($B16,全日本ロング!$B$5:$G$338,5,FALSE)*VLOOKUP(K16,大会ごとのスコア!$D$12:$E$17,2,FALSE),"")</f>
        <v>33.708999999999996</v>
      </c>
      <c r="N16" s="9" t="str">
        <f>IFERROR(VLOOKUP($B16,東海スプリントセレ!$B$5:$G$338,6,FALSE),"")</f>
        <v>MS</v>
      </c>
      <c r="O16" s="10">
        <f>IFERROR(VLOOKUP($B16,東海スプリントセレ!$B$5:$G$338,2,FALSE),"")</f>
        <v>29</v>
      </c>
      <c r="P16" s="10">
        <f>IFERROR(VLOOKUP($B16,東海スプリントセレ!$B$5:$G$338,5,FALSE)*VLOOKUP(N16,大会ごとのスコア!$D$24:$E$24,2,FALSE),"")</f>
        <v>53.65</v>
      </c>
      <c r="Q16" s="9" t="str">
        <f>IFERROR(VLOOKUP($B16,東海インカレ!$B$5:$G$338,6,FALSE),"")</f>
        <v>ME</v>
      </c>
      <c r="R16" s="10">
        <f>IFERROR(VLOOKUP($B16,東海インカレ!$B$5:$G$338,2,FALSE),"")</f>
        <v>23</v>
      </c>
      <c r="S16" s="10">
        <f>IFERROR(VLOOKUP($B16,東海インカレ!$B$5:$G$338,5,FALSE)*VLOOKUP(Q16,大会ごとのスコア!$D$23:$E$23,2,FALSE),"")</f>
        <v>52.918999999999997</v>
      </c>
      <c r="T16" s="9" t="str">
        <f>IFERROR(VLOOKUP($B16,関西スプリントセレ!$B$5:$G$400,6,FALSE),"")</f>
        <v/>
      </c>
      <c r="U16" s="10" t="str">
        <f>IFERROR(VLOOKUP($B16,関西スプリントセレ!$B$5:$G$400,2,FALSE),"")</f>
        <v/>
      </c>
      <c r="V16" s="10" t="str">
        <f>IFERROR(VLOOKUP($B16,関西スプリントセレ!$B$5:$G$400,5,FALSE)*VLOOKUP(T16,大会ごとのスコア!$D$26:$E$26,2,FALSE),"")</f>
        <v/>
      </c>
      <c r="W16" s="9" t="str">
        <f>IFERROR(VLOOKUP($B16,名椙大会2日目!$B$5:$G$338,6,FALSE),"")</f>
        <v>M21A</v>
      </c>
      <c r="X16" s="10">
        <f>IFERROR(VLOOKUP($B16,名椙大会2日目!$B$5:$G$338,2,FALSE),"")</f>
        <v>30</v>
      </c>
      <c r="Y16" s="10">
        <f>IFERROR(VLOOKUP($B16,名椙大会2日目!$B$5:$G$338,5,FALSE)*VLOOKUP(W16,大会ごとのスコア!$D$28:$E$31,2,FALSE),"")</f>
        <v>53.952999999999996</v>
      </c>
      <c r="Z16" s="9" t="str">
        <f>IFERROR(VLOOKUP($B16,インカレスプリント2018!$B$5:$G$400,6,FALSE),"")</f>
        <v>MUA2</v>
      </c>
      <c r="AA16" s="10">
        <f>IFERROR(VLOOKUP($B16,インカレスプリント2018!$B$5:$G$400,2,FALSE),"")</f>
        <v>6</v>
      </c>
      <c r="AB16" s="10">
        <f>IFERROR(VLOOKUP($B16,インカレスプリント2018!$B$5:$G$400,5,FALSE)*VLOOKUP(Z16,大会ごとのスコア!$D$33:$E$36,2,FALSE),"")</f>
        <v>62.306999999999995</v>
      </c>
      <c r="AC16" s="9" t="str">
        <f>IFERROR(VLOOKUP($B16,インカレロング2018!$B$4:$G$400,6,FALSE),"")</f>
        <v>MUL3</v>
      </c>
      <c r="AD16" s="10">
        <f>IFERROR(VLOOKUP($B16,インカレロング2018!$B$4:$G$400,2,FALSE),"")</f>
        <v>89</v>
      </c>
      <c r="AE16" s="10">
        <f ca="1">IFERROR(VLOOKUP($B16,インカレロング2018!$B$4:$G$400,5,FALSE)*VLOOKUP(AC16,大会ごとのスコア!$D$38:$E$42,2,FALSE),"")</f>
        <v>36.268000000000001</v>
      </c>
      <c r="AF16" s="9" t="str">
        <f>IFERROR(VLOOKUP($B16,クラブカップミドル!$B$4:$G$400,6,FALSE),"")</f>
        <v/>
      </c>
      <c r="AG16" s="10" t="str">
        <f>IFERROR(VLOOKUP($B16,クラブカップミドル!$B$4:$G$400,2,FALSE),"")</f>
        <v/>
      </c>
      <c r="AH16" s="10" t="str">
        <f>IFERROR(VLOOKUP($B16,クラブカップミドル!$B$4:$G$400,5,FALSE)*VLOOKUP(AF16,大会ごとのスコア!$D$44:$E$55,2,FALSE),"")</f>
        <v/>
      </c>
      <c r="AI16" s="9" t="str">
        <f>IFERROR(VLOOKUP($B16,全日本ミドル!$B$4:$G$400,6,FALSE),"")</f>
        <v/>
      </c>
      <c r="AJ16" s="10" t="str">
        <f>IFERROR(VLOOKUP($B16,全日本ミドル!$B$4:$G$400,2,FALSE),"")</f>
        <v/>
      </c>
      <c r="AK16" s="10" t="str">
        <f>IFERROR(VLOOKUP($B16,全日本ミドル!$B$4:$G$400,5,FALSE)*VLOOKUP(AI16,大会ごとのスコア!$D$62:$E$69,2,FALSE),"")</f>
        <v/>
      </c>
      <c r="AL16" s="9" t="str">
        <f>IFERROR(VLOOKUP($B16,KOLC大会!$B$4:$G$400,6,FALSE),"")</f>
        <v>M21A2</v>
      </c>
      <c r="AM16" s="10">
        <f>IFERROR(VLOOKUP($B16,KOLC大会!$B$4:$G$400,2,FALSE),"")</f>
        <v>13</v>
      </c>
      <c r="AN16" s="10">
        <f>IFERROR(VLOOKUP($B16,KOLC大会!$B$4:$G$400,5,FALSE)*VLOOKUP(AL16,大会ごとのスコア!$D$44:$E$55,2,FALSE),"")</f>
        <v>56.687999999999995</v>
      </c>
      <c r="AO16" s="9" t="str">
        <f>IFERROR(VLOOKUP($B16,早大OC大会!$B$4:$G$400,6,FALSE),"")</f>
        <v>M21A1</v>
      </c>
      <c r="AP16" s="10">
        <f>IFERROR(VLOOKUP($B16,早大OC大会!$B$4:$G$400,2,FALSE),"")</f>
        <v>0</v>
      </c>
      <c r="AQ16" s="10">
        <f>IFERROR(VLOOKUP($B16,早大OC大会!$B$4:$G$400,5,FALSE)*VLOOKUP(AO16,大会ごとのスコア!$D$44:$E$55,2,FALSE),"")</f>
        <v>0</v>
      </c>
      <c r="AR16" s="9" t="str">
        <f>IFERROR(VLOOKUP($B16,京大京女大会!$B$4:$G$400,6,FALSE),"")</f>
        <v>M21A</v>
      </c>
      <c r="AS16" s="10">
        <f>IFERROR(VLOOKUP($B16,京大京女大会!$B$4:$G$400,2,FALSE),"")</f>
        <v>48</v>
      </c>
      <c r="AT16" s="10">
        <f>IFERROR(VLOOKUP($B16,京大京女大会!$B$4:$G$400,5,FALSE)*VLOOKUP(AR16,大会ごとのスコア!$D$44:$E$55,2,FALSE),"")</f>
        <v>45.911999999999999</v>
      </c>
      <c r="AU16" s="9" t="str">
        <f>IFERROR(VLOOKUP($B16,東海ミドルセレ!$B$4:$G$400,6,FALSE),"")</f>
        <v>MS</v>
      </c>
      <c r="AV16" s="10">
        <f>IFERROR(VLOOKUP($B16,東海ミドルセレ!$B$4:$G$400,2,FALSE),"")</f>
        <v>23</v>
      </c>
      <c r="AW16" s="10">
        <f>IFERROR(VLOOKUP($B16,東海ミドルセレ!$B$4:$G$400,5,FALSE)*VLOOKUP(AU16,大会ごとのスコア!$D$44:$E$60,2,FALSE),"")</f>
        <v>55.53</v>
      </c>
      <c r="AY16" s="9">
        <f t="array" aca="1" ref="AY16" ca="1">IFERROR(ROUNDUP(AVERAGE(LARGE(IF($A$3:$AX$3="スコア",$A16:$AX16,""),{1,2,3})),2),0)</f>
        <v>58.18</v>
      </c>
      <c r="AZ16" s="10">
        <f t="array" aca="1" ref="AZ16" ca="1">IFERROR(ROUNDUP(AVERAGE(LARGE(IF($A$3:$AX$3="スコア",$A16:$AX16,""),{1,2,3,4,5,6})),2),0)</f>
        <v>55.85</v>
      </c>
      <c r="BA16" s="10">
        <f t="shared" ca="1" si="2"/>
        <v>2.3299999999999983</v>
      </c>
      <c r="BB16">
        <f t="array" aca="1" ref="BB16" ca="1">IFERROR(LARGE(IF($A$3:$AX$3="スコア",$A16:$AX16,""),1),"")</f>
        <v>62.306999999999995</v>
      </c>
      <c r="BC16" t="str">
        <f t="shared" ca="1" si="0"/>
        <v>ICS</v>
      </c>
      <c r="BD16" t="str">
        <f t="shared" ca="1" si="1"/>
        <v>MUA2</v>
      </c>
    </row>
    <row r="17" spans="2:56" x14ac:dyDescent="0.15">
      <c r="B17" t="s">
        <v>124</v>
      </c>
      <c r="C17" t="s">
        <v>899</v>
      </c>
      <c r="D17" s="21">
        <v>2</v>
      </c>
      <c r="E17" s="9" t="str">
        <f>IFERROR(VLOOKUP($B17,根ノ上高原!$B$5:$G$338,6,FALSE),"")</f>
        <v>MA</v>
      </c>
      <c r="F17" s="10">
        <f>IFERROR(VLOOKUP($B17,根ノ上高原!$B$5:$G$338,2,FALSE),"")</f>
        <v>44</v>
      </c>
      <c r="G17" s="10">
        <f>IFERROR(VLOOKUP($B17,根ノ上高原!$B$5:$G$338,5,FALSE)*VLOOKUP(E17,大会ごとのスコア!$D$4:$E$5,2,FALSE),"")</f>
        <v>46.827999999999996</v>
      </c>
      <c r="H17" s="9" t="str">
        <f>IFERROR(VLOOKUP($B17,東大OLK大会!$B$5:$G$338,6,FALSE),"")</f>
        <v/>
      </c>
      <c r="I17" s="10" t="str">
        <f>IFERROR(VLOOKUP($B17,東大OLK大会!$B$5:$G$338,2,FALSE),"")</f>
        <v/>
      </c>
      <c r="J17" s="10" t="str">
        <f>IFERROR(VLOOKUP($B17,東大OLK大会!$B$5:$G$338,5,FALSE)*VLOOKUP(H17,大会ごとのスコア!$D$7:$E$11,2,FALSE),"")</f>
        <v/>
      </c>
      <c r="K17" s="9" t="str">
        <f>IFERROR(VLOOKUP($B17,全日本ロング!$B$5:$G$338,6,FALSE),"")</f>
        <v>M20A</v>
      </c>
      <c r="L17" s="10">
        <f>IFERROR(VLOOKUP($B17,全日本ロング!$B$5:$G$338,2,FALSE),"")</f>
        <v>13</v>
      </c>
      <c r="M17" s="10">
        <f>IFERROR(VLOOKUP($B17,全日本ロング!$B$5:$G$338,5,FALSE)*VLOOKUP(K17,大会ごとのスコア!$D$12:$E$17,2,FALSE),"")</f>
        <v>36.891199999999998</v>
      </c>
      <c r="N17" s="9" t="str">
        <f>IFERROR(VLOOKUP($B17,東海スプリントセレ!$B$5:$G$338,6,FALSE),"")</f>
        <v>MS</v>
      </c>
      <c r="O17" s="10">
        <f>IFERROR(VLOOKUP($B17,東海スプリントセレ!$B$5:$G$338,2,FALSE),"")</f>
        <v>0</v>
      </c>
      <c r="P17" s="10">
        <f>IFERROR(VLOOKUP($B17,東海スプリントセレ!$B$5:$G$338,5,FALSE)*VLOOKUP(N17,大会ごとのスコア!$D$24:$E$24,2,FALSE),"")</f>
        <v>0</v>
      </c>
      <c r="Q17" s="9" t="str">
        <f>IFERROR(VLOOKUP($B17,東海インカレ!$B$5:$G$338,6,FALSE),"")</f>
        <v>ME</v>
      </c>
      <c r="R17" s="10">
        <f>IFERROR(VLOOKUP($B17,東海インカレ!$B$5:$G$338,2,FALSE),"")</f>
        <v>14</v>
      </c>
      <c r="S17" s="10">
        <f>IFERROR(VLOOKUP($B17,東海インカレ!$B$5:$G$338,5,FALSE)*VLOOKUP(Q17,大会ごとのスコア!$D$23:$E$23,2,FALSE),"")</f>
        <v>58.186</v>
      </c>
      <c r="T17" s="9" t="str">
        <f>IFERROR(VLOOKUP($B17,関西スプリントセレ!$B$5:$G$400,6,FALSE),"")</f>
        <v/>
      </c>
      <c r="U17" s="10" t="str">
        <f>IFERROR(VLOOKUP($B17,関西スプリントセレ!$B$5:$G$400,2,FALSE),"")</f>
        <v/>
      </c>
      <c r="V17" s="10" t="str">
        <f>IFERROR(VLOOKUP($B17,関西スプリントセレ!$B$5:$G$400,5,FALSE)*VLOOKUP(T17,大会ごとのスコア!$D$26:$E$26,2,FALSE),"")</f>
        <v/>
      </c>
      <c r="W17" s="9" t="str">
        <f>IFERROR(VLOOKUP($B17,名椙大会2日目!$B$5:$G$338,6,FALSE),"")</f>
        <v/>
      </c>
      <c r="X17" s="10" t="str">
        <f>IFERROR(VLOOKUP($B17,名椙大会2日目!$B$5:$G$338,2,FALSE),"")</f>
        <v/>
      </c>
      <c r="Y17" s="10" t="str">
        <f>IFERROR(VLOOKUP($B17,名椙大会2日目!$B$5:$G$338,5,FALSE)*VLOOKUP(W17,大会ごとのスコア!$D$28:$E$31,2,FALSE),"")</f>
        <v/>
      </c>
      <c r="Z17" s="9" t="str">
        <f>IFERROR(VLOOKUP($B17,インカレスプリント2018!$B$5:$G$400,6,FALSE),"")</f>
        <v>MUA1</v>
      </c>
      <c r="AA17" s="10">
        <f>IFERROR(VLOOKUP($B17,インカレスプリント2018!$B$5:$G$400,2,FALSE),"")</f>
        <v>24</v>
      </c>
      <c r="AB17" s="10">
        <f>IFERROR(VLOOKUP($B17,インカレスプリント2018!$B$5:$G$400,5,FALSE)*VLOOKUP(Z17,大会ごとのスコア!$D$33:$E$36,2,FALSE),"")</f>
        <v>56.088000000000001</v>
      </c>
      <c r="AC17" s="9" t="str">
        <f>IFERROR(VLOOKUP($B17,インカレロング2018!$B$4:$G$400,6,FALSE),"")</f>
        <v>MUL2</v>
      </c>
      <c r="AD17" s="10">
        <f>IFERROR(VLOOKUP($B17,インカレロング2018!$B$4:$G$400,2,FALSE),"")</f>
        <v>23</v>
      </c>
      <c r="AE17" s="10">
        <f ca="1">IFERROR(VLOOKUP($B17,インカレロング2018!$B$4:$G$400,5,FALSE)*VLOOKUP(AC17,大会ごとのスコア!$D$38:$E$42,2,FALSE),"")</f>
        <v>57.509</v>
      </c>
      <c r="AF17" s="9" t="str">
        <f>IFERROR(VLOOKUP($B17,クラブカップミドル!$B$4:$G$400,6,FALSE),"")</f>
        <v/>
      </c>
      <c r="AG17" s="10" t="str">
        <f>IFERROR(VLOOKUP($B17,クラブカップミドル!$B$4:$G$400,2,FALSE),"")</f>
        <v/>
      </c>
      <c r="AH17" s="10" t="str">
        <f>IFERROR(VLOOKUP($B17,クラブカップミドル!$B$4:$G$400,5,FALSE)*VLOOKUP(AF17,大会ごとのスコア!$D$44:$E$55,2,FALSE),"")</f>
        <v/>
      </c>
      <c r="AI17" s="9" t="str">
        <f>IFERROR(VLOOKUP($B17,全日本ミドル!$B$4:$G$400,6,FALSE),"")</f>
        <v>M20A</v>
      </c>
      <c r="AJ17" s="10">
        <f>IFERROR(VLOOKUP($B17,全日本ミドル!$B$4:$G$400,2,FALSE),"")</f>
        <v>7</v>
      </c>
      <c r="AK17" s="10">
        <f>IFERROR(VLOOKUP($B17,全日本ミドル!$B$4:$G$400,5,FALSE)*VLOOKUP(AI17,大会ごとのスコア!$D$62:$E$69,2,FALSE),"")</f>
        <v>47.513599999999997</v>
      </c>
      <c r="AL17" s="9" t="str">
        <f>IFERROR(VLOOKUP($B17,KOLC大会!$B$4:$G$400,6,FALSE),"")</f>
        <v>M20A</v>
      </c>
      <c r="AM17" s="10">
        <f>IFERROR(VLOOKUP($B17,KOLC大会!$B$4:$G$400,2,FALSE),"")</f>
        <v>8</v>
      </c>
      <c r="AN17" s="10">
        <f>IFERROR(VLOOKUP($B17,KOLC大会!$B$4:$G$400,5,FALSE)*VLOOKUP(AL17,大会ごとのスコア!$D$44:$E$55,2,FALSE),"")</f>
        <v>44.345599999999997</v>
      </c>
      <c r="AO17" s="9" t="str">
        <f>IFERROR(VLOOKUP($B17,早大OC大会!$B$4:$G$400,6,FALSE),"")</f>
        <v>M20A</v>
      </c>
      <c r="AP17" s="10">
        <f>IFERROR(VLOOKUP($B17,早大OC大会!$B$4:$G$400,2,FALSE),"")</f>
        <v>20</v>
      </c>
      <c r="AQ17" s="10">
        <f>IFERROR(VLOOKUP($B17,早大OC大会!$B$4:$G$400,5,FALSE)*VLOOKUP(AO17,大会ごとのスコア!$D$44:$E$55,2,FALSE),"")</f>
        <v>38.266399999999997</v>
      </c>
      <c r="AR17" s="9" t="str">
        <f>IFERROR(VLOOKUP($B17,京大京女大会!$B$4:$G$400,6,FALSE),"")</f>
        <v>M21A</v>
      </c>
      <c r="AS17" s="10">
        <f>IFERROR(VLOOKUP($B17,京大京女大会!$B$4:$G$400,2,FALSE),"")</f>
        <v>55</v>
      </c>
      <c r="AT17" s="10">
        <f>IFERROR(VLOOKUP($B17,京大京女大会!$B$4:$G$400,5,FALSE)*VLOOKUP(AR17,大会ごとのスコア!$D$44:$E$55,2,FALSE),"")</f>
        <v>40.46</v>
      </c>
      <c r="AU17" s="9" t="str">
        <f>IFERROR(VLOOKUP($B17,東海ミドルセレ!$B$4:$G$400,6,FALSE),"")</f>
        <v>MS</v>
      </c>
      <c r="AV17" s="10">
        <f>IFERROR(VLOOKUP($B17,東海ミドルセレ!$B$4:$G$400,2,FALSE),"")</f>
        <v>10</v>
      </c>
      <c r="AW17" s="10">
        <f>IFERROR(VLOOKUP($B17,東海ミドルセレ!$B$4:$G$400,5,FALSE)*VLOOKUP(AU17,大会ごとのスコア!$D$44:$E$60,2,FALSE),"")</f>
        <v>58.971999999999994</v>
      </c>
      <c r="AY17" s="9">
        <f t="array" aca="1" ref="AY17" ca="1">IFERROR(ROUNDUP(AVERAGE(LARGE(IF($A$3:$AX$3="スコア",$A17:$AX17,""),{1,2,3})),2),0)</f>
        <v>58.23</v>
      </c>
      <c r="AZ17" s="10">
        <f t="array" aca="1" ref="AZ17" ca="1">IFERROR(ROUNDUP(AVERAGE(LARGE(IF($A$3:$AX$3="スコア",$A17:$AX17,""),{1,2,3,4,5,6})),2),0)</f>
        <v>54.19</v>
      </c>
      <c r="BA17" s="10">
        <f t="shared" ca="1" si="2"/>
        <v>4.0399999999999991</v>
      </c>
      <c r="BB17">
        <f t="array" aca="1" ref="BB17" ca="1">IFERROR(LARGE(IF($A$3:$AX$3="スコア",$A17:$AX17,""),1),"")</f>
        <v>58.971999999999994</v>
      </c>
      <c r="BC17" t="str">
        <f t="shared" ca="1" si="0"/>
        <v>東海ミドルセレ</v>
      </c>
      <c r="BD17" t="str">
        <f t="shared" ca="1" si="1"/>
        <v>MS</v>
      </c>
    </row>
    <row r="18" spans="2:56" x14ac:dyDescent="0.15">
      <c r="B18" t="s">
        <v>61</v>
      </c>
      <c r="C18" t="s">
        <v>900</v>
      </c>
      <c r="D18" s="21">
        <v>3</v>
      </c>
      <c r="E18" s="9" t="str">
        <f>IFERROR(VLOOKUP($B18,根ノ上高原!$B$5:$G$338,6,FALSE),"")</f>
        <v/>
      </c>
      <c r="F18" s="10" t="str">
        <f>IFERROR(VLOOKUP($B18,根ノ上高原!$B$5:$G$338,2,FALSE),"")</f>
        <v/>
      </c>
      <c r="G18" s="10" t="str">
        <f>IFERROR(VLOOKUP($B18,根ノ上高原!$B$5:$G$338,5,FALSE)*VLOOKUP(E18,大会ごとのスコア!$D$4:$E$5,2,FALSE),"")</f>
        <v/>
      </c>
      <c r="H18" s="9" t="str">
        <f>IFERROR(VLOOKUP($B18,東大OLK大会!$B$5:$G$338,6,FALSE),"")</f>
        <v>M21A2</v>
      </c>
      <c r="I18" s="10">
        <f>IFERROR(VLOOKUP($B18,東大OLK大会!$B$5:$G$338,2,FALSE),"")</f>
        <v>33</v>
      </c>
      <c r="J18" s="10">
        <f>IFERROR(VLOOKUP($B18,東大OLK大会!$B$5:$G$338,5,FALSE)*VLOOKUP(H18,大会ごとのスコア!$D$7:$E$11,2,FALSE),"")</f>
        <v>48.178999999999995</v>
      </c>
      <c r="K18" s="9" t="str">
        <f>IFERROR(VLOOKUP($B18,全日本ロング!$B$5:$G$338,6,FALSE),"")</f>
        <v>M21A1</v>
      </c>
      <c r="L18" s="10">
        <f>IFERROR(VLOOKUP($B18,全日本ロング!$B$5:$G$338,2,FALSE),"")</f>
        <v>26</v>
      </c>
      <c r="M18" s="10">
        <f>IFERROR(VLOOKUP($B18,全日本ロング!$B$5:$G$338,5,FALSE)*VLOOKUP(K18,大会ごとのスコア!$D$12:$E$17,2,FALSE),"")</f>
        <v>51.128</v>
      </c>
      <c r="N18" s="9" t="str">
        <f>IFERROR(VLOOKUP($B18,東海スプリントセレ!$B$5:$G$338,6,FALSE),"")</f>
        <v>MS</v>
      </c>
      <c r="O18" s="10">
        <f>IFERROR(VLOOKUP($B18,東海スプリントセレ!$B$5:$G$338,2,FALSE),"")</f>
        <v>19</v>
      </c>
      <c r="P18" s="10">
        <f>IFERROR(VLOOKUP($B18,東海スプリントセレ!$B$5:$G$338,5,FALSE)*VLOOKUP(N18,大会ごとのスコア!$D$24:$E$24,2,FALSE),"")</f>
        <v>57.19</v>
      </c>
      <c r="Q18" s="9" t="str">
        <f>IFERROR(VLOOKUP($B18,東海インカレ!$B$5:$G$338,6,FALSE),"")</f>
        <v>ME</v>
      </c>
      <c r="R18" s="10">
        <f>IFERROR(VLOOKUP($B18,東海インカレ!$B$5:$G$338,2,FALSE),"")</f>
        <v>13</v>
      </c>
      <c r="S18" s="10">
        <f>IFERROR(VLOOKUP($B18,東海インカレ!$B$5:$G$338,5,FALSE)*VLOOKUP(Q18,大会ごとのスコア!$D$23:$E$23,2,FALSE),"")</f>
        <v>58.354999999999997</v>
      </c>
      <c r="T18" s="9" t="str">
        <f>IFERROR(VLOOKUP($B18,関西スプリントセレ!$B$5:$G$400,6,FALSE),"")</f>
        <v/>
      </c>
      <c r="U18" s="10" t="str">
        <f>IFERROR(VLOOKUP($B18,関西スプリントセレ!$B$5:$G$400,2,FALSE),"")</f>
        <v/>
      </c>
      <c r="V18" s="10" t="str">
        <f>IFERROR(VLOOKUP($B18,関西スプリントセレ!$B$5:$G$400,5,FALSE)*VLOOKUP(T18,大会ごとのスコア!$D$26:$E$26,2,FALSE),"")</f>
        <v/>
      </c>
      <c r="W18" s="9" t="str">
        <f>IFERROR(VLOOKUP($B18,名椙大会2日目!$B$5:$G$338,6,FALSE),"")</f>
        <v>M21A</v>
      </c>
      <c r="X18" s="10">
        <f>IFERROR(VLOOKUP($B18,名椙大会2日目!$B$5:$G$338,2,FALSE),"")</f>
        <v>20</v>
      </c>
      <c r="Y18" s="10">
        <f>IFERROR(VLOOKUP($B18,名椙大会2日目!$B$5:$G$338,5,FALSE)*VLOOKUP(W18,大会ごとのスコア!$D$28:$E$31,2,FALSE),"")</f>
        <v>56.219000000000001</v>
      </c>
      <c r="Z18" s="9" t="str">
        <f>IFERROR(VLOOKUP($B18,インカレスプリント2018!$B$5:$G$400,6,FALSE),"")</f>
        <v>MUA3</v>
      </c>
      <c r="AA18" s="10">
        <f>IFERROR(VLOOKUP($B18,インカレスプリント2018!$B$5:$G$400,2,FALSE),"")</f>
        <v>36</v>
      </c>
      <c r="AB18" s="10">
        <f>IFERROR(VLOOKUP($B18,インカレスプリント2018!$B$5:$G$400,5,FALSE)*VLOOKUP(Z18,大会ごとのスコア!$D$33:$E$36,2,FALSE),"")</f>
        <v>55.542999999999999</v>
      </c>
      <c r="AC18" s="9" t="str">
        <f>IFERROR(VLOOKUP($B18,インカレロング2018!$B$4:$G$400,6,FALSE),"")</f>
        <v>MUL3</v>
      </c>
      <c r="AD18" s="10">
        <f>IFERROR(VLOOKUP($B18,インカレロング2018!$B$4:$G$400,2,FALSE),"")</f>
        <v>51</v>
      </c>
      <c r="AE18" s="10">
        <f ca="1">IFERROR(VLOOKUP($B18,インカレロング2018!$B$4:$G$400,5,FALSE)*VLOOKUP(AC18,大会ごとのスコア!$D$38:$E$42,2,FALSE),"")</f>
        <v>52.027999999999999</v>
      </c>
      <c r="AF18" s="9" t="str">
        <f>IFERROR(VLOOKUP($B18,クラブカップミドル!$B$4:$G$400,6,FALSE),"")</f>
        <v/>
      </c>
      <c r="AG18" s="10" t="str">
        <f>IFERROR(VLOOKUP($B18,クラブカップミドル!$B$4:$G$400,2,FALSE),"")</f>
        <v/>
      </c>
      <c r="AH18" s="10" t="str">
        <f>IFERROR(VLOOKUP($B18,クラブカップミドル!$B$4:$G$400,5,FALSE)*VLOOKUP(AF18,大会ごとのスコア!$D$44:$E$55,2,FALSE),"")</f>
        <v/>
      </c>
      <c r="AI18" s="9" t="str">
        <f>IFERROR(VLOOKUP($B18,全日本ミドル!$B$4:$G$400,6,FALSE),"")</f>
        <v/>
      </c>
      <c r="AJ18" s="10" t="str">
        <f>IFERROR(VLOOKUP($B18,全日本ミドル!$B$4:$G$400,2,FALSE),"")</f>
        <v/>
      </c>
      <c r="AK18" s="10" t="str">
        <f>IFERROR(VLOOKUP($B18,全日本ミドル!$B$4:$G$400,5,FALSE)*VLOOKUP(AI18,大会ごとのスコア!$D$62:$E$69,2,FALSE),"")</f>
        <v/>
      </c>
      <c r="AL18" s="9" t="str">
        <f>IFERROR(VLOOKUP($B18,KOLC大会!$B$4:$G$400,6,FALSE),"")</f>
        <v/>
      </c>
      <c r="AM18" s="10" t="str">
        <f>IFERROR(VLOOKUP($B18,KOLC大会!$B$4:$G$400,2,FALSE),"")</f>
        <v/>
      </c>
      <c r="AN18" s="10" t="str">
        <f>IFERROR(VLOOKUP($B18,KOLC大会!$B$4:$G$400,5,FALSE)*VLOOKUP(AL18,大会ごとのスコア!$D$44:$E$55,2,FALSE),"")</f>
        <v/>
      </c>
      <c r="AO18" s="9" t="str">
        <f>IFERROR(VLOOKUP($B18,早大OC大会!$B$4:$G$400,6,FALSE),"")</f>
        <v/>
      </c>
      <c r="AP18" s="10" t="str">
        <f>IFERROR(VLOOKUP($B18,早大OC大会!$B$4:$G$400,2,FALSE),"")</f>
        <v/>
      </c>
      <c r="AQ18" s="10" t="str">
        <f>IFERROR(VLOOKUP($B18,早大OC大会!$B$4:$G$400,5,FALSE)*VLOOKUP(AO18,大会ごとのスコア!$D$44:$E$55,2,FALSE),"")</f>
        <v/>
      </c>
      <c r="AR18" s="9" t="str">
        <f>IFERROR(VLOOKUP($B18,京大京女大会!$B$4:$G$400,6,FALSE),"")</f>
        <v>M21A</v>
      </c>
      <c r="AS18" s="10">
        <f>IFERROR(VLOOKUP($B18,京大京女大会!$B$4:$G$400,2,FALSE),"")</f>
        <v>0</v>
      </c>
      <c r="AT18" s="10">
        <f>IFERROR(VLOOKUP($B18,京大京女大会!$B$4:$G$400,5,FALSE)*VLOOKUP(AR18,大会ごとのスコア!$D$44:$E$55,2,FALSE),"")</f>
        <v>0</v>
      </c>
      <c r="AU18" s="9" t="str">
        <f>IFERROR(VLOOKUP($B18,東海ミドルセレ!$B$4:$G$400,6,FALSE),"")</f>
        <v>MS</v>
      </c>
      <c r="AV18" s="10">
        <f>IFERROR(VLOOKUP($B18,東海ミドルセレ!$B$4:$G$400,2,FALSE),"")</f>
        <v>17</v>
      </c>
      <c r="AW18" s="10">
        <f>IFERROR(VLOOKUP($B18,東海ミドルセレ!$B$4:$G$400,5,FALSE)*VLOOKUP(AU18,大会ごとのスコア!$D$44:$E$60,2,FALSE),"")</f>
        <v>57.491999999999997</v>
      </c>
      <c r="AY18" s="9">
        <f t="array" aca="1" ref="AY18" ca="1">IFERROR(ROUNDUP(AVERAGE(LARGE(IF($A$3:$AX$3="スコア",$A18:$AX18,""),{1,2,3})),2),0)</f>
        <v>57.68</v>
      </c>
      <c r="AZ18" s="10">
        <f t="array" aca="1" ref="AZ18" ca="1">IFERROR(ROUNDUP(AVERAGE(LARGE(IF($A$3:$AX$3="スコア",$A18:$AX18,""),{1,2,3,4,5,6})),2),0)</f>
        <v>56.14</v>
      </c>
      <c r="BA18" s="10">
        <f t="shared" ca="1" si="2"/>
        <v>1.5399999999999991</v>
      </c>
      <c r="BB18">
        <f t="array" aca="1" ref="BB18" ca="1">IFERROR(LARGE(IF($A$3:$AX$3="スコア",$A18:$AX18,""),1),"")</f>
        <v>58.354999999999997</v>
      </c>
      <c r="BC18" t="str">
        <f t="shared" ca="1" si="0"/>
        <v>東海IC</v>
      </c>
      <c r="BD18" t="str">
        <f t="shared" ca="1" si="1"/>
        <v>ME</v>
      </c>
    </row>
    <row r="19" spans="2:56" x14ac:dyDescent="0.15">
      <c r="B19" t="s">
        <v>48</v>
      </c>
      <c r="C19" t="s">
        <v>900</v>
      </c>
      <c r="D19" s="21">
        <v>3</v>
      </c>
      <c r="E19" s="9" t="str">
        <f>IFERROR(VLOOKUP($B19,根ノ上高原!$B$5:$G$338,6,FALSE),"")</f>
        <v/>
      </c>
      <c r="F19" s="10" t="str">
        <f>IFERROR(VLOOKUP($B19,根ノ上高原!$B$5:$G$338,2,FALSE),"")</f>
        <v/>
      </c>
      <c r="G19" s="10" t="str">
        <f>IFERROR(VLOOKUP($B19,根ノ上高原!$B$5:$G$338,5,FALSE)*VLOOKUP(E19,大会ごとのスコア!$D$4:$E$5,2,FALSE),"")</f>
        <v/>
      </c>
      <c r="H19" s="9" t="str">
        <f>IFERROR(VLOOKUP($B19,東大OLK大会!$B$5:$G$338,6,FALSE),"")</f>
        <v/>
      </c>
      <c r="I19" s="10" t="str">
        <f>IFERROR(VLOOKUP($B19,東大OLK大会!$B$5:$G$338,2,FALSE),"")</f>
        <v/>
      </c>
      <c r="J19" s="10" t="str">
        <f>IFERROR(VLOOKUP($B19,東大OLK大会!$B$5:$G$338,5,FALSE)*VLOOKUP(H19,大会ごとのスコア!$D$7:$E$11,2,FALSE),"")</f>
        <v/>
      </c>
      <c r="K19" s="9" t="str">
        <f>IFERROR(VLOOKUP($B19,全日本ロング!$B$5:$G$338,6,FALSE),"")</f>
        <v>M21A2</v>
      </c>
      <c r="L19" s="10">
        <f>IFERROR(VLOOKUP($B19,全日本ロング!$B$5:$G$338,2,FALSE),"")</f>
        <v>0</v>
      </c>
      <c r="M19" s="10">
        <f>IFERROR(VLOOKUP($B19,全日本ロング!$B$5:$G$338,5,FALSE)*VLOOKUP(K19,大会ごとのスコア!$D$12:$E$17,2,FALSE),"")</f>
        <v>0</v>
      </c>
      <c r="N19" s="9" t="str">
        <f>IFERROR(VLOOKUP($B19,東海スプリントセレ!$B$5:$G$338,6,FALSE),"")</f>
        <v>MS</v>
      </c>
      <c r="O19" s="10">
        <f>IFERROR(VLOOKUP($B19,東海スプリントセレ!$B$5:$G$338,2,FALSE),"")</f>
        <v>6</v>
      </c>
      <c r="P19" s="10">
        <f>IFERROR(VLOOKUP($B19,東海スプリントセレ!$B$5:$G$338,5,FALSE)*VLOOKUP(N19,大会ごとのスコア!$D$24:$E$24,2,FALSE),"")</f>
        <v>60.314</v>
      </c>
      <c r="Q19" s="9" t="str">
        <f>IFERROR(VLOOKUP($B19,東海インカレ!$B$5:$G$338,6,FALSE),"")</f>
        <v>ME</v>
      </c>
      <c r="R19" s="10">
        <f>IFERROR(VLOOKUP($B19,東海インカレ!$B$5:$G$338,2,FALSE),"")</f>
        <v>27</v>
      </c>
      <c r="S19" s="10">
        <f>IFERROR(VLOOKUP($B19,東海インカレ!$B$5:$G$338,5,FALSE)*VLOOKUP(Q19,大会ごとのスコア!$D$23:$E$23,2,FALSE),"")</f>
        <v>50.292999999999999</v>
      </c>
      <c r="T19" s="9" t="str">
        <f>IFERROR(VLOOKUP($B19,関西スプリントセレ!$B$5:$G$400,6,FALSE),"")</f>
        <v/>
      </c>
      <c r="U19" s="10" t="str">
        <f>IFERROR(VLOOKUP($B19,関西スプリントセレ!$B$5:$G$400,2,FALSE),"")</f>
        <v/>
      </c>
      <c r="V19" s="10" t="str">
        <f>IFERROR(VLOOKUP($B19,関西スプリントセレ!$B$5:$G$400,5,FALSE)*VLOOKUP(T19,大会ごとのスコア!$D$26:$E$26,2,FALSE),"")</f>
        <v/>
      </c>
      <c r="W19" s="9" t="str">
        <f>IFERROR(VLOOKUP($B19,名椙大会2日目!$B$5:$G$338,6,FALSE),"")</f>
        <v>M21AS</v>
      </c>
      <c r="X19" s="10">
        <f>IFERROR(VLOOKUP($B19,名椙大会2日目!$B$5:$G$338,2,FALSE),"")</f>
        <v>21</v>
      </c>
      <c r="Y19" s="10">
        <f>IFERROR(VLOOKUP($B19,名椙大会2日目!$B$5:$G$338,5,FALSE)*VLOOKUP(W19,大会ごとのスコア!$D$28:$E$31,2,FALSE),"")</f>
        <v>37.741700000000002</v>
      </c>
      <c r="Z19" s="9" t="str">
        <f>IFERROR(VLOOKUP($B19,インカレスプリント2018!$B$5:$G$400,6,FALSE),"")</f>
        <v>ME</v>
      </c>
      <c r="AA19" s="10">
        <f>IFERROR(VLOOKUP($B19,インカレスプリント2018!$B$5:$G$400,2,FALSE),"")</f>
        <v>48</v>
      </c>
      <c r="AB19" s="10">
        <f>IFERROR(VLOOKUP($B19,インカレスプリント2018!$B$5:$G$400,5,FALSE)*VLOOKUP(Z19,大会ごとのスコア!$D$33:$E$36,2,FALSE),"")</f>
        <v>23.376000000000001</v>
      </c>
      <c r="AC19" s="9" t="str">
        <f>IFERROR(VLOOKUP($B19,インカレロング2018!$B$4:$G$400,6,FALSE),"")</f>
        <v>MUL1</v>
      </c>
      <c r="AD19" s="10">
        <f>IFERROR(VLOOKUP($B19,インカレロング2018!$B$4:$G$400,2,FALSE),"")</f>
        <v>37</v>
      </c>
      <c r="AE19" s="10">
        <f ca="1">IFERROR(VLOOKUP($B19,インカレロング2018!$B$4:$G$400,5,FALSE)*VLOOKUP(AC19,大会ごとのスコア!$D$38:$E$42,2,FALSE),"")</f>
        <v>53.912999999999997</v>
      </c>
      <c r="AF19" s="9" t="str">
        <f>IFERROR(VLOOKUP($B19,クラブカップミドル!$B$4:$G$400,6,FALSE),"")</f>
        <v/>
      </c>
      <c r="AG19" s="10" t="str">
        <f>IFERROR(VLOOKUP($B19,クラブカップミドル!$B$4:$G$400,2,FALSE),"")</f>
        <v/>
      </c>
      <c r="AH19" s="10" t="str">
        <f>IFERROR(VLOOKUP($B19,クラブカップミドル!$B$4:$G$400,5,FALSE)*VLOOKUP(AF19,大会ごとのスコア!$D$44:$E$55,2,FALSE),"")</f>
        <v/>
      </c>
      <c r="AI19" s="9" t="str">
        <f>IFERROR(VLOOKUP($B19,全日本ミドル!$B$4:$G$400,6,FALSE),"")</f>
        <v/>
      </c>
      <c r="AJ19" s="10" t="str">
        <f>IFERROR(VLOOKUP($B19,全日本ミドル!$B$4:$G$400,2,FALSE),"")</f>
        <v/>
      </c>
      <c r="AK19" s="10" t="str">
        <f>IFERROR(VLOOKUP($B19,全日本ミドル!$B$4:$G$400,5,FALSE)*VLOOKUP(AI19,大会ごとのスコア!$D$62:$E$69,2,FALSE),"")</f>
        <v/>
      </c>
      <c r="AL19" s="9" t="str">
        <f>IFERROR(VLOOKUP($B19,KOLC大会!$B$4:$G$400,6,FALSE),"")</f>
        <v>M21A2</v>
      </c>
      <c r="AM19" s="10">
        <f>IFERROR(VLOOKUP($B19,KOLC大会!$B$4:$G$400,2,FALSE),"")</f>
        <v>13</v>
      </c>
      <c r="AN19" s="10">
        <f>IFERROR(VLOOKUP($B19,KOLC大会!$B$4:$G$400,5,FALSE)*VLOOKUP(AL19,大会ごとのスコア!$D$44:$E$55,2,FALSE),"")</f>
        <v>56.687999999999995</v>
      </c>
      <c r="AO19" s="9" t="str">
        <f>IFERROR(VLOOKUP($B19,早大OC大会!$B$4:$G$400,6,FALSE),"")</f>
        <v/>
      </c>
      <c r="AP19" s="10" t="str">
        <f>IFERROR(VLOOKUP($B19,早大OC大会!$B$4:$G$400,2,FALSE),"")</f>
        <v/>
      </c>
      <c r="AQ19" s="10" t="str">
        <f>IFERROR(VLOOKUP($B19,早大OC大会!$B$4:$G$400,5,FALSE)*VLOOKUP(AO19,大会ごとのスコア!$D$44:$E$55,2,FALSE),"")</f>
        <v/>
      </c>
      <c r="AR19" s="9" t="str">
        <f>IFERROR(VLOOKUP($B19,京大京女大会!$B$4:$G$400,6,FALSE),"")</f>
        <v>M21A</v>
      </c>
      <c r="AS19" s="10">
        <f>IFERROR(VLOOKUP($B19,京大京女大会!$B$4:$G$400,2,FALSE),"")</f>
        <v>56</v>
      </c>
      <c r="AT19" s="10">
        <f>IFERROR(VLOOKUP($B19,京大京女大会!$B$4:$G$400,5,FALSE)*VLOOKUP(AR19,大会ごとのスコア!$D$44:$E$55,2,FALSE),"")</f>
        <v>40.170999999999999</v>
      </c>
      <c r="AU19" s="9" t="str">
        <f>IFERROR(VLOOKUP($B19,東海ミドルセレ!$B$4:$G$400,6,FALSE),"")</f>
        <v>MS</v>
      </c>
      <c r="AV19" s="10">
        <f>IFERROR(VLOOKUP($B19,東海ミドルセレ!$B$4:$G$400,2,FALSE),"")</f>
        <v>24</v>
      </c>
      <c r="AW19" s="10">
        <f>IFERROR(VLOOKUP($B19,東海ミドルセレ!$B$4:$G$400,5,FALSE)*VLOOKUP(AU19,大会ごとのスコア!$D$44:$E$60,2,FALSE),"")</f>
        <v>55.177999999999997</v>
      </c>
      <c r="AY19" s="9">
        <f t="array" aca="1" ref="AY19" ca="1">IFERROR(ROUNDUP(AVERAGE(LARGE(IF($A$3:$AX$3="スコア",$A19:$AX19,""),{1,2,3})),2),0)</f>
        <v>57.4</v>
      </c>
      <c r="AZ19" s="10">
        <f t="array" aca="1" ref="AZ19" ca="1">IFERROR(ROUNDUP(AVERAGE(LARGE(IF($A$3:$AX$3="スコア",$A19:$AX19,""),{1,2,3,4,5,6})),2),0)</f>
        <v>52.76</v>
      </c>
      <c r="BA19" s="10">
        <f t="shared" ca="1" si="2"/>
        <v>4.6400000000000006</v>
      </c>
      <c r="BB19">
        <f t="array" aca="1" ref="BB19" ca="1">IFERROR(LARGE(IF($A$3:$AX$3="スコア",$A19:$AX19,""),1),"")</f>
        <v>60.314</v>
      </c>
      <c r="BC19" t="str">
        <f t="shared" ca="1" si="0"/>
        <v>東海SS</v>
      </c>
      <c r="BD19" t="str">
        <f t="shared" ca="1" si="1"/>
        <v>MS</v>
      </c>
    </row>
    <row r="20" spans="2:56" x14ac:dyDescent="0.15">
      <c r="B20" t="s">
        <v>119</v>
      </c>
      <c r="C20" t="s">
        <v>899</v>
      </c>
      <c r="D20" s="21">
        <v>3</v>
      </c>
      <c r="E20" s="9" t="str">
        <f>IFERROR(VLOOKUP($B20,根ノ上高原!$B$5:$G$338,6,FALSE),"")</f>
        <v>MA</v>
      </c>
      <c r="F20" s="10">
        <f>IFERROR(VLOOKUP($B20,根ノ上高原!$B$5:$G$338,2,FALSE),"")</f>
        <v>0</v>
      </c>
      <c r="G20" s="10">
        <f>IFERROR(VLOOKUP($B20,根ノ上高原!$B$5:$G$338,5,FALSE)*VLOOKUP(E20,大会ごとのスコア!$D$4:$E$5,2,FALSE),"")</f>
        <v>0</v>
      </c>
      <c r="H20" s="9" t="str">
        <f>IFERROR(VLOOKUP($B20,東大OLK大会!$B$5:$G$338,6,FALSE),"")</f>
        <v>M21A2</v>
      </c>
      <c r="I20" s="10">
        <f>IFERROR(VLOOKUP($B20,東大OLK大会!$B$5:$G$338,2,FALSE),"")</f>
        <v>19</v>
      </c>
      <c r="J20" s="10">
        <f>IFERROR(VLOOKUP($B20,東大OLK大会!$B$5:$G$338,5,FALSE)*VLOOKUP(H20,大会ごとのスコア!$D$7:$E$11,2,FALSE),"")</f>
        <v>56.173999999999999</v>
      </c>
      <c r="K20" s="9" t="str">
        <f>IFERROR(VLOOKUP($B20,全日本ロング!$B$5:$G$338,6,FALSE),"")</f>
        <v/>
      </c>
      <c r="L20" s="10" t="str">
        <f>IFERROR(VLOOKUP($B20,全日本ロング!$B$5:$G$338,2,FALSE),"")</f>
        <v/>
      </c>
      <c r="M20" s="10" t="str">
        <f>IFERROR(VLOOKUP($B20,全日本ロング!$B$5:$G$338,5,FALSE)*VLOOKUP(K20,大会ごとのスコア!$D$12:$E$17,2,FALSE),"")</f>
        <v/>
      </c>
      <c r="N20" s="9" t="str">
        <f>IFERROR(VLOOKUP($B20,東海スプリントセレ!$B$5:$G$338,6,FALSE),"")</f>
        <v>MS</v>
      </c>
      <c r="O20" s="10">
        <f>IFERROR(VLOOKUP($B20,東海スプリントセレ!$B$5:$G$338,2,FALSE),"")</f>
        <v>0</v>
      </c>
      <c r="P20" s="10">
        <f>IFERROR(VLOOKUP($B20,東海スプリントセレ!$B$5:$G$338,5,FALSE)*VLOOKUP(N20,大会ごとのスコア!$D$24:$E$24,2,FALSE),"")</f>
        <v>0</v>
      </c>
      <c r="Q20" s="9" t="str">
        <f>IFERROR(VLOOKUP($B20,東海インカレ!$B$5:$G$338,6,FALSE),"")</f>
        <v>ME</v>
      </c>
      <c r="R20" s="10">
        <f>IFERROR(VLOOKUP($B20,東海インカレ!$B$5:$G$338,2,FALSE),"")</f>
        <v>10</v>
      </c>
      <c r="S20" s="10">
        <f>IFERROR(VLOOKUP($B20,東海インカレ!$B$5:$G$338,5,FALSE)*VLOOKUP(Q20,大会ごとのスコア!$D$23:$E$23,2,FALSE),"")</f>
        <v>59.061</v>
      </c>
      <c r="T20" s="9" t="str">
        <f>IFERROR(VLOOKUP($B20,関西スプリントセレ!$B$5:$G$400,6,FALSE),"")</f>
        <v/>
      </c>
      <c r="U20" s="10" t="str">
        <f>IFERROR(VLOOKUP($B20,関西スプリントセレ!$B$5:$G$400,2,FALSE),"")</f>
        <v/>
      </c>
      <c r="V20" s="10" t="str">
        <f>IFERROR(VLOOKUP($B20,関西スプリントセレ!$B$5:$G$400,5,FALSE)*VLOOKUP(T20,大会ごとのスコア!$D$26:$E$26,2,FALSE),"")</f>
        <v/>
      </c>
      <c r="W20" s="9" t="str">
        <f>IFERROR(VLOOKUP($B20,名椙大会2日目!$B$5:$G$338,6,FALSE),"")</f>
        <v/>
      </c>
      <c r="X20" s="10" t="str">
        <f>IFERROR(VLOOKUP($B20,名椙大会2日目!$B$5:$G$338,2,FALSE),"")</f>
        <v/>
      </c>
      <c r="Y20" s="10" t="str">
        <f>IFERROR(VLOOKUP($B20,名椙大会2日目!$B$5:$G$338,5,FALSE)*VLOOKUP(W20,大会ごとのスコア!$D$28:$E$31,2,FALSE),"")</f>
        <v/>
      </c>
      <c r="Z20" s="9" t="str">
        <f>IFERROR(VLOOKUP($B20,インカレスプリント2018!$B$5:$G$400,6,FALSE),"")</f>
        <v>MUA2</v>
      </c>
      <c r="AA20" s="10">
        <f>IFERROR(VLOOKUP($B20,インカレスプリント2018!$B$5:$G$400,2,FALSE),"")</f>
        <v>28</v>
      </c>
      <c r="AB20" s="10">
        <f>IFERROR(VLOOKUP($B20,インカレスプリント2018!$B$5:$G$400,5,FALSE)*VLOOKUP(Z20,大会ごとのスコア!$D$33:$E$36,2,FALSE),"")</f>
        <v>54.519999999999996</v>
      </c>
      <c r="AC20" s="9" t="str">
        <f>IFERROR(VLOOKUP($B20,インカレロング2018!$B$4:$G$400,6,FALSE),"")</f>
        <v>MUL2</v>
      </c>
      <c r="AD20" s="10">
        <f>IFERROR(VLOOKUP($B20,インカレロング2018!$B$4:$G$400,2,FALSE),"")</f>
        <v>37</v>
      </c>
      <c r="AE20" s="10">
        <f ca="1">IFERROR(VLOOKUP($B20,インカレロング2018!$B$4:$G$400,5,FALSE)*VLOOKUP(AC20,大会ごとのスコア!$D$38:$E$42,2,FALSE),"")</f>
        <v>55.225999999999999</v>
      </c>
      <c r="AF20" s="9" t="str">
        <f>IFERROR(VLOOKUP($B20,クラブカップミドル!$B$4:$G$400,6,FALSE),"")</f>
        <v/>
      </c>
      <c r="AG20" s="10" t="str">
        <f>IFERROR(VLOOKUP($B20,クラブカップミドル!$B$4:$G$400,2,FALSE),"")</f>
        <v/>
      </c>
      <c r="AH20" s="10" t="str">
        <f>IFERROR(VLOOKUP($B20,クラブカップミドル!$B$4:$G$400,5,FALSE)*VLOOKUP(AF20,大会ごとのスコア!$D$44:$E$55,2,FALSE),"")</f>
        <v/>
      </c>
      <c r="AI20" s="9" t="str">
        <f>IFERROR(VLOOKUP($B20,全日本ミドル!$B$4:$G$400,6,FALSE),"")</f>
        <v>M21A2</v>
      </c>
      <c r="AJ20" s="10">
        <f>IFERROR(VLOOKUP($B20,全日本ミドル!$B$4:$G$400,2,FALSE),"")</f>
        <v>37</v>
      </c>
      <c r="AK20" s="10">
        <f>IFERROR(VLOOKUP($B20,全日本ミドル!$B$4:$G$400,5,FALSE)*VLOOKUP(AI20,大会ごとのスコア!$D$62:$E$69,2,FALSE),"")</f>
        <v>51.988</v>
      </c>
      <c r="AL20" s="9" t="str">
        <f>IFERROR(VLOOKUP($B20,KOLC大会!$B$4:$G$400,6,FALSE),"")</f>
        <v/>
      </c>
      <c r="AM20" s="10" t="str">
        <f>IFERROR(VLOOKUP($B20,KOLC大会!$B$4:$G$400,2,FALSE),"")</f>
        <v/>
      </c>
      <c r="AN20" s="10" t="str">
        <f>IFERROR(VLOOKUP($B20,KOLC大会!$B$4:$G$400,5,FALSE)*VLOOKUP(AL20,大会ごとのスコア!$D$44:$E$55,2,FALSE),"")</f>
        <v/>
      </c>
      <c r="AO20" s="9" t="str">
        <f>IFERROR(VLOOKUP($B20,早大OC大会!$B$4:$G$400,6,FALSE),"")</f>
        <v/>
      </c>
      <c r="AP20" s="10" t="str">
        <f>IFERROR(VLOOKUP($B20,早大OC大会!$B$4:$G$400,2,FALSE),"")</f>
        <v/>
      </c>
      <c r="AQ20" s="10" t="str">
        <f>IFERROR(VLOOKUP($B20,早大OC大会!$B$4:$G$400,5,FALSE)*VLOOKUP(AO20,大会ごとのスコア!$D$44:$E$55,2,FALSE),"")</f>
        <v/>
      </c>
      <c r="AR20" s="9" t="str">
        <f>IFERROR(VLOOKUP($B20,京大京女大会!$B$4:$G$400,6,FALSE),"")</f>
        <v>M21A</v>
      </c>
      <c r="AS20" s="10">
        <f>IFERROR(VLOOKUP($B20,京大京女大会!$B$4:$G$400,2,FALSE),"")</f>
        <v>16</v>
      </c>
      <c r="AT20" s="10">
        <f>IFERROR(VLOOKUP($B20,京大京女大会!$B$4:$G$400,5,FALSE)*VLOOKUP(AR20,大会ごとのスコア!$D$44:$E$55,2,FALSE),"")</f>
        <v>57.823999999999998</v>
      </c>
      <c r="AU20" s="9" t="str">
        <f>IFERROR(VLOOKUP($B20,東海ミドルセレ!$B$4:$G$400,6,FALSE),"")</f>
        <v>MS</v>
      </c>
      <c r="AV20" s="10">
        <f>IFERROR(VLOOKUP($B20,東海ミドルセレ!$B$4:$G$400,2,FALSE),"")</f>
        <v>20</v>
      </c>
      <c r="AW20" s="10">
        <f>IFERROR(VLOOKUP($B20,東海ミドルセレ!$B$4:$G$400,5,FALSE)*VLOOKUP(AU20,大会ごとのスコア!$D$44:$E$60,2,FALSE),"")</f>
        <v>57.320999999999998</v>
      </c>
      <c r="AY20" s="9">
        <f t="array" aca="1" ref="AY20" ca="1">IFERROR(ROUNDUP(AVERAGE(LARGE(IF($A$3:$AX$3="スコア",$A20:$AX20,""),{1,2,3})),2),0)</f>
        <v>58.07</v>
      </c>
      <c r="AZ20" s="10">
        <f t="array" aca="1" ref="AZ20" ca="1">IFERROR(ROUNDUP(AVERAGE(LARGE(IF($A$3:$AX$3="スコア",$A20:$AX20,""),{1,2,3,4,5,6})),2),0)</f>
        <v>56.69</v>
      </c>
      <c r="BA20" s="10">
        <f t="shared" ca="1" si="2"/>
        <v>1.3800000000000026</v>
      </c>
      <c r="BB20">
        <f t="array" aca="1" ref="BB20" ca="1">IFERROR(LARGE(IF($A$3:$AX$3="スコア",$A20:$AX20,""),1),"")</f>
        <v>59.061</v>
      </c>
      <c r="BC20" t="str">
        <f t="shared" ca="1" si="0"/>
        <v>東海IC</v>
      </c>
      <c r="BD20" t="str">
        <f t="shared" ca="1" si="1"/>
        <v>ME</v>
      </c>
    </row>
    <row r="21" spans="2:56" x14ac:dyDescent="0.15">
      <c r="B21" t="s">
        <v>63</v>
      </c>
      <c r="C21" t="s">
        <v>899</v>
      </c>
      <c r="D21" s="21">
        <v>4</v>
      </c>
      <c r="E21" s="9" t="str">
        <f>IFERROR(VLOOKUP($B21,根ノ上高原!$B$5:$G$338,6,FALSE),"")</f>
        <v>MA</v>
      </c>
      <c r="F21" s="10">
        <f>IFERROR(VLOOKUP($B21,根ノ上高原!$B$5:$G$338,2,FALSE),"")</f>
        <v>31</v>
      </c>
      <c r="G21" s="10">
        <f>IFERROR(VLOOKUP($B21,根ノ上高原!$B$5:$G$338,5,FALSE)*VLOOKUP(E21,大会ごとのスコア!$D$4:$E$5,2,FALSE),"")</f>
        <v>50.305</v>
      </c>
      <c r="H21" s="9" t="str">
        <f>IFERROR(VLOOKUP($B21,東大OLK大会!$B$5:$G$338,6,FALSE),"")</f>
        <v/>
      </c>
      <c r="I21" s="10" t="str">
        <f>IFERROR(VLOOKUP($B21,東大OLK大会!$B$5:$G$338,2,FALSE),"")</f>
        <v/>
      </c>
      <c r="J21" s="10" t="str">
        <f>IFERROR(VLOOKUP($B21,東大OLK大会!$B$5:$G$338,5,FALSE)*VLOOKUP(H21,大会ごとのスコア!$D$7:$E$11,2,FALSE),"")</f>
        <v/>
      </c>
      <c r="K21" s="9" t="str">
        <f>IFERROR(VLOOKUP($B21,全日本ロング!$B$5:$G$338,6,FALSE),"")</f>
        <v>M21A2</v>
      </c>
      <c r="L21" s="10">
        <f>IFERROR(VLOOKUP($B21,全日本ロング!$B$5:$G$338,2,FALSE),"")</f>
        <v>0</v>
      </c>
      <c r="M21" s="10">
        <f>IFERROR(VLOOKUP($B21,全日本ロング!$B$5:$G$338,5,FALSE)*VLOOKUP(K21,大会ごとのスコア!$D$12:$E$17,2,FALSE),"")</f>
        <v>0</v>
      </c>
      <c r="N21" s="9" t="str">
        <f>IFERROR(VLOOKUP($B21,東海スプリントセレ!$B$5:$G$338,6,FALSE),"")</f>
        <v>MS</v>
      </c>
      <c r="O21" s="10">
        <f>IFERROR(VLOOKUP($B21,東海スプリントセレ!$B$5:$G$338,2,FALSE),"")</f>
        <v>21</v>
      </c>
      <c r="P21" s="10">
        <f>IFERROR(VLOOKUP($B21,東海スプリントセレ!$B$5:$G$338,5,FALSE)*VLOOKUP(N21,大会ごとのスコア!$D$24:$E$24,2,FALSE),"")</f>
        <v>55.976999999999997</v>
      </c>
      <c r="Q21" s="9" t="str">
        <f>IFERROR(VLOOKUP($B21,東海インカレ!$B$5:$G$338,6,FALSE),"")</f>
        <v>ME</v>
      </c>
      <c r="R21" s="10">
        <f>IFERROR(VLOOKUP($B21,東海インカレ!$B$5:$G$338,2,FALSE),"")</f>
        <v>12</v>
      </c>
      <c r="S21" s="10">
        <f>IFERROR(VLOOKUP($B21,東海インカレ!$B$5:$G$338,5,FALSE)*VLOOKUP(Q21,大会ごとのスコア!$D$23:$E$23,2,FALSE),"")</f>
        <v>58.402000000000001</v>
      </c>
      <c r="T21" s="9" t="str">
        <f>IFERROR(VLOOKUP($B21,関西スプリントセレ!$B$5:$G$400,6,FALSE),"")</f>
        <v/>
      </c>
      <c r="U21" s="10" t="str">
        <f>IFERROR(VLOOKUP($B21,関西スプリントセレ!$B$5:$G$400,2,FALSE),"")</f>
        <v/>
      </c>
      <c r="V21" s="10" t="str">
        <f>IFERROR(VLOOKUP($B21,関西スプリントセレ!$B$5:$G$400,5,FALSE)*VLOOKUP(T21,大会ごとのスコア!$D$26:$E$26,2,FALSE),"")</f>
        <v/>
      </c>
      <c r="W21" s="9" t="str">
        <f>IFERROR(VLOOKUP($B21,名椙大会2日目!$B$5:$G$338,6,FALSE),"")</f>
        <v>M21AS</v>
      </c>
      <c r="X21" s="10">
        <f>IFERROR(VLOOKUP($B21,名椙大会2日目!$B$5:$G$338,2,FALSE),"")</f>
        <v>10</v>
      </c>
      <c r="Y21" s="10">
        <f>IFERROR(VLOOKUP($B21,名椙大会2日目!$B$5:$G$338,5,FALSE)*VLOOKUP(W21,大会ごとのスコア!$D$28:$E$31,2,FALSE),"")</f>
        <v>48.305499999999995</v>
      </c>
      <c r="Z21" s="9" t="str">
        <f>IFERROR(VLOOKUP($B21,インカレスプリント2018!$B$5:$G$400,6,FALSE),"")</f>
        <v>MUA3</v>
      </c>
      <c r="AA21" s="10">
        <f>IFERROR(VLOOKUP($B21,インカレスプリント2018!$B$5:$G$400,2,FALSE),"")</f>
        <v>33</v>
      </c>
      <c r="AB21" s="10">
        <f>IFERROR(VLOOKUP($B21,インカレスプリント2018!$B$5:$G$400,5,FALSE)*VLOOKUP(Z21,大会ごとのスコア!$D$33:$E$36,2,FALSE),"")</f>
        <v>55.696999999999996</v>
      </c>
      <c r="AC21" s="9" t="str">
        <f>IFERROR(VLOOKUP($B21,インカレロング2018!$B$4:$G$400,6,FALSE),"")</f>
        <v>MUL1</v>
      </c>
      <c r="AD21" s="10">
        <f>IFERROR(VLOOKUP($B21,インカレロング2018!$B$4:$G$400,2,FALSE),"")</f>
        <v>67</v>
      </c>
      <c r="AE21" s="10">
        <f ca="1">IFERROR(VLOOKUP($B21,インカレロング2018!$B$4:$G$400,5,FALSE)*VLOOKUP(AC21,大会ごとのスコア!$D$38:$E$42,2,FALSE),"")</f>
        <v>46.680999999999997</v>
      </c>
      <c r="AF21" s="9" t="str">
        <f>IFERROR(VLOOKUP($B21,クラブカップミドル!$B$4:$G$400,6,FALSE),"")</f>
        <v/>
      </c>
      <c r="AG21" s="10" t="str">
        <f>IFERROR(VLOOKUP($B21,クラブカップミドル!$B$4:$G$400,2,FALSE),"")</f>
        <v/>
      </c>
      <c r="AH21" s="10" t="str">
        <f>IFERROR(VLOOKUP($B21,クラブカップミドル!$B$4:$G$400,5,FALSE)*VLOOKUP(AF21,大会ごとのスコア!$D$44:$E$55,2,FALSE),"")</f>
        <v/>
      </c>
      <c r="AI21" s="9" t="str">
        <f>IFERROR(VLOOKUP($B21,全日本ミドル!$B$4:$G$400,6,FALSE),"")</f>
        <v>M21A2</v>
      </c>
      <c r="AJ21" s="10">
        <f>IFERROR(VLOOKUP($B21,全日本ミドル!$B$4:$G$400,2,FALSE),"")</f>
        <v>34</v>
      </c>
      <c r="AK21" s="10">
        <f>IFERROR(VLOOKUP($B21,全日本ミドル!$B$4:$G$400,5,FALSE)*VLOOKUP(AI21,大会ごとのスコア!$D$62:$E$69,2,FALSE),"")</f>
        <v>52.951999999999998</v>
      </c>
      <c r="AL21" s="9" t="str">
        <f>IFERROR(VLOOKUP($B21,KOLC大会!$B$4:$G$400,6,FALSE),"")</f>
        <v/>
      </c>
      <c r="AM21" s="10" t="str">
        <f>IFERROR(VLOOKUP($B21,KOLC大会!$B$4:$G$400,2,FALSE),"")</f>
        <v/>
      </c>
      <c r="AN21" s="10" t="str">
        <f>IFERROR(VLOOKUP($B21,KOLC大会!$B$4:$G$400,5,FALSE)*VLOOKUP(AL21,大会ごとのスコア!$D$44:$E$55,2,FALSE),"")</f>
        <v/>
      </c>
      <c r="AO21" s="9" t="str">
        <f>IFERROR(VLOOKUP($B21,早大OC大会!$B$4:$G$400,6,FALSE),"")</f>
        <v/>
      </c>
      <c r="AP21" s="10" t="str">
        <f>IFERROR(VLOOKUP($B21,早大OC大会!$B$4:$G$400,2,FALSE),"")</f>
        <v/>
      </c>
      <c r="AQ21" s="10" t="str">
        <f>IFERROR(VLOOKUP($B21,早大OC大会!$B$4:$G$400,5,FALSE)*VLOOKUP(AO21,大会ごとのスコア!$D$44:$E$55,2,FALSE),"")</f>
        <v/>
      </c>
      <c r="AR21" s="9" t="str">
        <f>IFERROR(VLOOKUP($B21,京大京女大会!$B$4:$G$400,6,FALSE),"")</f>
        <v/>
      </c>
      <c r="AS21" s="10" t="str">
        <f>IFERROR(VLOOKUP($B21,京大京女大会!$B$4:$G$400,2,FALSE),"")</f>
        <v/>
      </c>
      <c r="AT21" s="10" t="str">
        <f>IFERROR(VLOOKUP($B21,京大京女大会!$B$4:$G$400,5,FALSE)*VLOOKUP(AR21,大会ごとのスコア!$D$44:$E$55,2,FALSE),"")</f>
        <v/>
      </c>
      <c r="AU21" s="9" t="str">
        <f>IFERROR(VLOOKUP($B21,東海ミドルセレ!$B$4:$G$400,6,FALSE),"")</f>
        <v>MS</v>
      </c>
      <c r="AV21" s="10">
        <f>IFERROR(VLOOKUP($B21,東海ミドルセレ!$B$4:$G$400,2,FALSE),"")</f>
        <v>14</v>
      </c>
      <c r="AW21" s="10">
        <f>IFERROR(VLOOKUP($B21,東海ミドルセレ!$B$4:$G$400,5,FALSE)*VLOOKUP(AU21,大会ごとのスコア!$D$44:$E$60,2,FALSE),"")</f>
        <v>58.241999999999997</v>
      </c>
      <c r="AY21" s="9">
        <f t="array" aca="1" ref="AY21" ca="1">IFERROR(ROUNDUP(AVERAGE(LARGE(IF($A$3:$AX$3="スコア",$A21:$AX21,""),{1,2,3})),2),0)</f>
        <v>57.55</v>
      </c>
      <c r="AZ21" s="10">
        <f t="array" aca="1" ref="AZ21" ca="1">IFERROR(ROUNDUP(AVERAGE(LARGE(IF($A$3:$AX$3="スコア",$A21:$AX21,""),{1,2,3,4,5,6})),2),0)</f>
        <v>55.269999999999996</v>
      </c>
      <c r="BA21" s="10">
        <f t="shared" ca="1" si="2"/>
        <v>2.2800000000000011</v>
      </c>
      <c r="BB21">
        <f t="array" aca="1" ref="BB21" ca="1">IFERROR(LARGE(IF($A$3:$AX$3="スコア",$A21:$AX21,""),1),"")</f>
        <v>58.402000000000001</v>
      </c>
      <c r="BC21" t="str">
        <f t="shared" ca="1" si="0"/>
        <v>東海IC</v>
      </c>
      <c r="BD21" t="str">
        <f t="shared" ca="1" si="1"/>
        <v>ME</v>
      </c>
    </row>
    <row r="22" spans="2:56" x14ac:dyDescent="0.15">
      <c r="B22" t="s">
        <v>49</v>
      </c>
      <c r="C22" t="s">
        <v>899</v>
      </c>
      <c r="D22" s="21">
        <v>2</v>
      </c>
      <c r="E22" s="9" t="str">
        <f>IFERROR(VLOOKUP($B22,根ノ上高原!$B$5:$G$338,6,FALSE),"")</f>
        <v>MA</v>
      </c>
      <c r="F22" s="10">
        <f>IFERROR(VLOOKUP($B22,根ノ上高原!$B$5:$G$338,2,FALSE),"")</f>
        <v>41</v>
      </c>
      <c r="G22" s="10">
        <f>IFERROR(VLOOKUP($B22,根ノ上高原!$B$5:$G$338,5,FALSE)*VLOOKUP(E22,大会ごとのスコア!$D$4:$E$5,2,FALSE),"")</f>
        <v>47.786999999999999</v>
      </c>
      <c r="H22" s="9" t="str">
        <f>IFERROR(VLOOKUP($B22,東大OLK大会!$B$5:$G$338,6,FALSE),"")</f>
        <v/>
      </c>
      <c r="I22" s="10" t="str">
        <f>IFERROR(VLOOKUP($B22,東大OLK大会!$B$5:$G$338,2,FALSE),"")</f>
        <v/>
      </c>
      <c r="J22" s="10" t="str">
        <f>IFERROR(VLOOKUP($B22,東大OLK大会!$B$5:$G$338,5,FALSE)*VLOOKUP(H22,大会ごとのスコア!$D$7:$E$11,2,FALSE),"")</f>
        <v/>
      </c>
      <c r="K22" s="9" t="str">
        <f>IFERROR(VLOOKUP($B22,全日本ロング!$B$5:$G$338,6,FALSE),"")</f>
        <v/>
      </c>
      <c r="L22" s="10" t="str">
        <f>IFERROR(VLOOKUP($B22,全日本ロング!$B$5:$G$338,2,FALSE),"")</f>
        <v/>
      </c>
      <c r="M22" s="10" t="str">
        <f>IFERROR(VLOOKUP($B22,全日本ロング!$B$5:$G$338,5,FALSE)*VLOOKUP(K22,大会ごとのスコア!$D$12:$E$17,2,FALSE),"")</f>
        <v/>
      </c>
      <c r="N22" s="9" t="str">
        <f>IFERROR(VLOOKUP($B22,東海スプリントセレ!$B$5:$G$338,6,FALSE),"")</f>
        <v>MS</v>
      </c>
      <c r="O22" s="10">
        <f>IFERROR(VLOOKUP($B22,東海スプリントセレ!$B$5:$G$338,2,FALSE),"")</f>
        <v>7</v>
      </c>
      <c r="P22" s="10">
        <f>IFERROR(VLOOKUP($B22,東海スプリントセレ!$B$5:$G$338,5,FALSE)*VLOOKUP(N22,大会ごとのスコア!$D$24:$E$24,2,FALSE),"")</f>
        <v>60.214999999999996</v>
      </c>
      <c r="Q22" s="9" t="str">
        <f>IFERROR(VLOOKUP($B22,東海インカレ!$B$5:$G$338,6,FALSE),"")</f>
        <v>ME</v>
      </c>
      <c r="R22" s="10">
        <f>IFERROR(VLOOKUP($B22,東海インカレ!$B$5:$G$338,2,FALSE),"")</f>
        <v>22</v>
      </c>
      <c r="S22" s="10">
        <f>IFERROR(VLOOKUP($B22,東海インカレ!$B$5:$G$338,5,FALSE)*VLOOKUP(Q22,大会ごとのスコア!$D$23:$E$23,2,FALSE),"")</f>
        <v>53.198</v>
      </c>
      <c r="T22" s="9" t="str">
        <f>IFERROR(VLOOKUP($B22,関西スプリントセレ!$B$5:$G$400,6,FALSE),"")</f>
        <v>MA</v>
      </c>
      <c r="U22" s="10">
        <f>IFERROR(VLOOKUP($B22,関西スプリントセレ!$B$5:$G$400,2,FALSE),"")</f>
        <v>32</v>
      </c>
      <c r="V22" s="10">
        <f>IFERROR(VLOOKUP($B22,関西スプリントセレ!$B$5:$G$400,5,FALSE)*VLOOKUP(T22,大会ごとのスコア!$D$26:$E$26,2,FALSE),"")</f>
        <v>51.879999999999995</v>
      </c>
      <c r="W22" s="9" t="str">
        <f>IFERROR(VLOOKUP($B22,名椙大会2日目!$B$5:$G$338,6,FALSE),"")</f>
        <v/>
      </c>
      <c r="X22" s="10" t="str">
        <f>IFERROR(VLOOKUP($B22,名椙大会2日目!$B$5:$G$338,2,FALSE),"")</f>
        <v/>
      </c>
      <c r="Y22" s="10" t="str">
        <f>IFERROR(VLOOKUP($B22,名椙大会2日目!$B$5:$G$338,5,FALSE)*VLOOKUP(W22,大会ごとのスコア!$D$28:$E$31,2,FALSE),"")</f>
        <v/>
      </c>
      <c r="Z22" s="9" t="str">
        <f>IFERROR(VLOOKUP($B22,インカレスプリント2018!$B$5:$G$400,6,FALSE),"")</f>
        <v>ME</v>
      </c>
      <c r="AA22" s="10">
        <f>IFERROR(VLOOKUP($B22,インカレスプリント2018!$B$5:$G$400,2,FALSE),"")</f>
        <v>0</v>
      </c>
      <c r="AB22" s="10">
        <f>IFERROR(VLOOKUP($B22,インカレスプリント2018!$B$5:$G$400,5,FALSE)*VLOOKUP(Z22,大会ごとのスコア!$D$33:$E$36,2,FALSE),"")</f>
        <v>0</v>
      </c>
      <c r="AC22" s="9" t="str">
        <f>IFERROR(VLOOKUP($B22,インカレロング2018!$B$4:$G$400,6,FALSE),"")</f>
        <v>MUL2</v>
      </c>
      <c r="AD22" s="10">
        <f>IFERROR(VLOOKUP($B22,インカレロング2018!$B$4:$G$400,2,FALSE),"")</f>
        <v>39</v>
      </c>
      <c r="AE22" s="10">
        <f ca="1">IFERROR(VLOOKUP($B22,インカレロング2018!$B$4:$G$400,5,FALSE)*VLOOKUP(AC22,大会ごとのスコア!$D$38:$E$42,2,FALSE),"")</f>
        <v>54.829000000000001</v>
      </c>
      <c r="AF22" s="9" t="str">
        <f>IFERROR(VLOOKUP($B22,クラブカップミドル!$B$4:$G$400,6,FALSE),"")</f>
        <v/>
      </c>
      <c r="AG22" s="10" t="str">
        <f>IFERROR(VLOOKUP($B22,クラブカップミドル!$B$4:$G$400,2,FALSE),"")</f>
        <v/>
      </c>
      <c r="AH22" s="10" t="str">
        <f>IFERROR(VLOOKUP($B22,クラブカップミドル!$B$4:$G$400,5,FALSE)*VLOOKUP(AF22,大会ごとのスコア!$D$44:$E$55,2,FALSE),"")</f>
        <v/>
      </c>
      <c r="AI22" s="9" t="str">
        <f>IFERROR(VLOOKUP($B22,全日本ミドル!$B$4:$G$400,6,FALSE),"")</f>
        <v>M20A</v>
      </c>
      <c r="AJ22" s="10">
        <f>IFERROR(VLOOKUP($B22,全日本ミドル!$B$4:$G$400,2,FALSE),"")</f>
        <v>17</v>
      </c>
      <c r="AK22" s="10">
        <f>IFERROR(VLOOKUP($B22,全日本ミドル!$B$4:$G$400,5,FALSE)*VLOOKUP(AI22,大会ごとのスコア!$D$62:$E$69,2,FALSE),"")</f>
        <v>45.243200000000002</v>
      </c>
      <c r="AL22" s="9" t="str">
        <f>IFERROR(VLOOKUP($B22,KOLC大会!$B$4:$G$400,6,FALSE),"")</f>
        <v>M20A</v>
      </c>
      <c r="AM22" s="10">
        <f>IFERROR(VLOOKUP($B22,KOLC大会!$B$4:$G$400,2,FALSE),"")</f>
        <v>4</v>
      </c>
      <c r="AN22" s="10">
        <f>IFERROR(VLOOKUP($B22,KOLC大会!$B$4:$G$400,5,FALSE)*VLOOKUP(AL22,大会ごとのスコア!$D$44:$E$55,2,FALSE),"")</f>
        <v>48.2624</v>
      </c>
      <c r="AO22" s="9" t="str">
        <f>IFERROR(VLOOKUP($B22,早大OC大会!$B$4:$G$400,6,FALSE),"")</f>
        <v>M20A</v>
      </c>
      <c r="AP22" s="10">
        <f>IFERROR(VLOOKUP($B22,早大OC大会!$B$4:$G$400,2,FALSE),"")</f>
        <v>23</v>
      </c>
      <c r="AQ22" s="10">
        <f>IFERROR(VLOOKUP($B22,早大OC大会!$B$4:$G$400,5,FALSE)*VLOOKUP(AO22,大会ごとのスコア!$D$44:$E$55,2,FALSE),"")</f>
        <v>36.475999999999999</v>
      </c>
      <c r="AR22" s="9" t="str">
        <f>IFERROR(VLOOKUP($B22,京大京女大会!$B$4:$G$400,6,FALSE),"")</f>
        <v/>
      </c>
      <c r="AS22" s="10" t="str">
        <f>IFERROR(VLOOKUP($B22,京大京女大会!$B$4:$G$400,2,FALSE),"")</f>
        <v/>
      </c>
      <c r="AT22" s="10" t="str">
        <f>IFERROR(VLOOKUP($B22,京大京女大会!$B$4:$G$400,5,FALSE)*VLOOKUP(AR22,大会ごとのスコア!$D$44:$E$55,2,FALSE),"")</f>
        <v/>
      </c>
      <c r="AU22" s="9" t="str">
        <f>IFERROR(VLOOKUP($B22,東海ミドルセレ!$B$4:$G$400,6,FALSE),"")</f>
        <v>MS</v>
      </c>
      <c r="AV22" s="10">
        <f>IFERROR(VLOOKUP($B22,東海ミドルセレ!$B$4:$G$400,2,FALSE),"")</f>
        <v>9</v>
      </c>
      <c r="AW22" s="10">
        <f>IFERROR(VLOOKUP($B22,東海ミドルセレ!$B$4:$G$400,5,FALSE)*VLOOKUP(AU22,大会ごとのスコア!$D$44:$E$60,2,FALSE),"")</f>
        <v>59.214999999999996</v>
      </c>
      <c r="AY22" s="9">
        <f t="array" aca="1" ref="AY22" ca="1">IFERROR(ROUNDUP(AVERAGE(LARGE(IF($A$3:$AX$3="スコア",$A22:$AX22,""),{1,2,3})),2),0)</f>
        <v>58.089999999999996</v>
      </c>
      <c r="AZ22" s="10">
        <f t="array" aca="1" ref="AZ22" ca="1">IFERROR(ROUNDUP(AVERAGE(LARGE(IF($A$3:$AX$3="スコア",$A22:$AX22,""),{1,2,3,4,5,6})),2),0)</f>
        <v>54.6</v>
      </c>
      <c r="BA22" s="10">
        <f t="shared" ca="1" si="2"/>
        <v>3.4899999999999949</v>
      </c>
      <c r="BB22">
        <f t="array" aca="1" ref="BB22" ca="1">IFERROR(LARGE(IF($A$3:$AX$3="スコア",$A22:$AX22,""),1),"")</f>
        <v>60.214999999999996</v>
      </c>
      <c r="BC22" t="str">
        <f t="shared" ca="1" si="0"/>
        <v>東海SS</v>
      </c>
      <c r="BD22" t="str">
        <f t="shared" ca="1" si="1"/>
        <v>MS</v>
      </c>
    </row>
    <row r="23" spans="2:56" x14ac:dyDescent="0.15">
      <c r="B23" t="s">
        <v>127</v>
      </c>
      <c r="C23" t="s">
        <v>899</v>
      </c>
      <c r="D23" s="21">
        <v>2</v>
      </c>
      <c r="E23" s="9" t="str">
        <f>IFERROR(VLOOKUP($B23,根ノ上高原!$B$5:$G$338,6,FALSE),"")</f>
        <v/>
      </c>
      <c r="F23" s="10" t="str">
        <f>IFERROR(VLOOKUP($B23,根ノ上高原!$B$5:$G$338,2,FALSE),"")</f>
        <v/>
      </c>
      <c r="G23" s="10" t="str">
        <f>IFERROR(VLOOKUP($B23,根ノ上高原!$B$5:$G$338,5,FALSE)*VLOOKUP(E23,大会ごとのスコア!$D$4:$E$5,2,FALSE),"")</f>
        <v/>
      </c>
      <c r="H23" s="9" t="str">
        <f>IFERROR(VLOOKUP($B23,東大OLK大会!$B$5:$G$338,6,FALSE),"")</f>
        <v/>
      </c>
      <c r="I23" s="10" t="str">
        <f>IFERROR(VLOOKUP($B23,東大OLK大会!$B$5:$G$338,2,FALSE),"")</f>
        <v/>
      </c>
      <c r="J23" s="10" t="str">
        <f>IFERROR(VLOOKUP($B23,東大OLK大会!$B$5:$G$338,5,FALSE)*VLOOKUP(H23,大会ごとのスコア!$D$7:$E$11,2,FALSE),"")</f>
        <v/>
      </c>
      <c r="K23" s="9" t="str">
        <f>IFERROR(VLOOKUP($B23,全日本ロング!$B$5:$G$338,6,FALSE),"")</f>
        <v>M20A</v>
      </c>
      <c r="L23" s="10">
        <f>IFERROR(VLOOKUP($B23,全日本ロング!$B$5:$G$338,2,FALSE),"")</f>
        <v>15</v>
      </c>
      <c r="M23" s="10">
        <f>IFERROR(VLOOKUP($B23,全日本ロング!$B$5:$G$338,5,FALSE)*VLOOKUP(K23,大会ごとのスコア!$D$12:$E$17,2,FALSE),"")</f>
        <v>35.471200000000003</v>
      </c>
      <c r="N23" s="9" t="str">
        <f>IFERROR(VLOOKUP($B23,東海スプリントセレ!$B$5:$G$338,6,FALSE),"")</f>
        <v>MS</v>
      </c>
      <c r="O23" s="10">
        <f>IFERROR(VLOOKUP($B23,東海スプリントセレ!$B$5:$G$338,2,FALSE),"")</f>
        <v>0</v>
      </c>
      <c r="P23" s="10">
        <f>IFERROR(VLOOKUP($B23,東海スプリントセレ!$B$5:$G$338,5,FALSE)*VLOOKUP(N23,大会ごとのスコア!$D$24:$E$24,2,FALSE),"")</f>
        <v>0</v>
      </c>
      <c r="Q23" s="9" t="str">
        <f>IFERROR(VLOOKUP($B23,東海インカレ!$B$5:$G$338,6,FALSE),"")</f>
        <v>ME</v>
      </c>
      <c r="R23" s="10">
        <f>IFERROR(VLOOKUP($B23,東海インカレ!$B$5:$G$338,2,FALSE),"")</f>
        <v>17</v>
      </c>
      <c r="S23" s="10">
        <f>IFERROR(VLOOKUP($B23,東海インカレ!$B$5:$G$338,5,FALSE)*VLOOKUP(Q23,大会ごとのスコア!$D$23:$E$23,2,FALSE),"")</f>
        <v>56.919999999999995</v>
      </c>
      <c r="T23" s="9" t="str">
        <f>IFERROR(VLOOKUP($B23,関西スプリントセレ!$B$5:$G$400,6,FALSE),"")</f>
        <v/>
      </c>
      <c r="U23" s="10" t="str">
        <f>IFERROR(VLOOKUP($B23,関西スプリントセレ!$B$5:$G$400,2,FALSE),"")</f>
        <v/>
      </c>
      <c r="V23" s="10" t="str">
        <f>IFERROR(VLOOKUP($B23,関西スプリントセレ!$B$5:$G$400,5,FALSE)*VLOOKUP(T23,大会ごとのスコア!$D$26:$E$26,2,FALSE),"")</f>
        <v/>
      </c>
      <c r="W23" s="9" t="str">
        <f>IFERROR(VLOOKUP($B23,名椙大会2日目!$B$5:$G$338,6,FALSE),"")</f>
        <v/>
      </c>
      <c r="X23" s="10" t="str">
        <f>IFERROR(VLOOKUP($B23,名椙大会2日目!$B$5:$G$338,2,FALSE),"")</f>
        <v/>
      </c>
      <c r="Y23" s="10" t="str">
        <f>IFERROR(VLOOKUP($B23,名椙大会2日目!$B$5:$G$338,5,FALSE)*VLOOKUP(W23,大会ごとのスコア!$D$28:$E$31,2,FALSE),"")</f>
        <v/>
      </c>
      <c r="Z23" s="9" t="str">
        <f>IFERROR(VLOOKUP($B23,インカレスプリント2018!$B$5:$G$400,6,FALSE),"")</f>
        <v>MUA1</v>
      </c>
      <c r="AA23" s="10">
        <f>IFERROR(VLOOKUP($B23,インカレスプリント2018!$B$5:$G$400,2,FALSE),"")</f>
        <v>30</v>
      </c>
      <c r="AB23" s="10">
        <f>IFERROR(VLOOKUP($B23,インカレスプリント2018!$B$5:$G$400,5,FALSE)*VLOOKUP(Z23,大会ごとのスコア!$D$33:$E$36,2,FALSE),"")</f>
        <v>54.433</v>
      </c>
      <c r="AC23" s="9" t="str">
        <f>IFERROR(VLOOKUP($B23,インカレロング2018!$B$4:$G$400,6,FALSE),"")</f>
        <v>MUL1</v>
      </c>
      <c r="AD23" s="10">
        <f>IFERROR(VLOOKUP($B23,インカレロング2018!$B$4:$G$400,2,FALSE),"")</f>
        <v>27</v>
      </c>
      <c r="AE23" s="10">
        <f ca="1">IFERROR(VLOOKUP($B23,インカレロング2018!$B$4:$G$400,5,FALSE)*VLOOKUP(AC23,大会ごとのスコア!$D$38:$E$42,2,FALSE),"")</f>
        <v>55.701999999999998</v>
      </c>
      <c r="AF23" s="9" t="str">
        <f>IFERROR(VLOOKUP($B23,クラブカップミドル!$B$4:$G$400,6,FALSE),"")</f>
        <v>MJ</v>
      </c>
      <c r="AG23" s="10">
        <f>IFERROR(VLOOKUP($B23,クラブカップミドル!$B$4:$G$400,2,FALSE),"")</f>
        <v>4</v>
      </c>
      <c r="AH23" s="10">
        <f>IFERROR(VLOOKUP($B23,クラブカップミドル!$B$4:$G$400,5,FALSE)*VLOOKUP(AF23,大会ごとのスコア!$D$44:$E$55,2,FALSE),"")</f>
        <v>47.011200000000002</v>
      </c>
      <c r="AI23" s="9" t="str">
        <f>IFERROR(VLOOKUP($B23,全日本ミドル!$B$4:$G$400,6,FALSE),"")</f>
        <v/>
      </c>
      <c r="AJ23" s="10" t="str">
        <f>IFERROR(VLOOKUP($B23,全日本ミドル!$B$4:$G$400,2,FALSE),"")</f>
        <v/>
      </c>
      <c r="AK23" s="10" t="str">
        <f>IFERROR(VLOOKUP($B23,全日本ミドル!$B$4:$G$400,5,FALSE)*VLOOKUP(AI23,大会ごとのスコア!$D$62:$E$69,2,FALSE),"")</f>
        <v/>
      </c>
      <c r="AL23" s="9" t="str">
        <f>IFERROR(VLOOKUP($B23,KOLC大会!$B$4:$G$400,6,FALSE),"")</f>
        <v>M20A</v>
      </c>
      <c r="AM23" s="10">
        <f>IFERROR(VLOOKUP($B23,KOLC大会!$B$4:$G$400,2,FALSE),"")</f>
        <v>1</v>
      </c>
      <c r="AN23" s="10">
        <f>IFERROR(VLOOKUP($B23,KOLC大会!$B$4:$G$400,5,FALSE)*VLOOKUP(AL23,大会ごとのスコア!$D$44:$E$55,2,FALSE),"")</f>
        <v>50.415199999999999</v>
      </c>
      <c r="AO23" s="9" t="str">
        <f>IFERROR(VLOOKUP($B23,早大OC大会!$B$4:$G$400,6,FALSE),"")</f>
        <v>M20A</v>
      </c>
      <c r="AP23" s="10">
        <f>IFERROR(VLOOKUP($B23,早大OC大会!$B$4:$G$400,2,FALSE),"")</f>
        <v>19</v>
      </c>
      <c r="AQ23" s="10">
        <f>IFERROR(VLOOKUP($B23,早大OC大会!$B$4:$G$400,5,FALSE)*VLOOKUP(AO23,大会ごとのスコア!$D$44:$E$55,2,FALSE),"")</f>
        <v>38.731999999999999</v>
      </c>
      <c r="AR23" s="9" t="str">
        <f>IFERROR(VLOOKUP($B23,京大京女大会!$B$4:$G$400,6,FALSE),"")</f>
        <v>M21A</v>
      </c>
      <c r="AS23" s="10">
        <f>IFERROR(VLOOKUP($B23,京大京女大会!$B$4:$G$400,2,FALSE),"")</f>
        <v>47</v>
      </c>
      <c r="AT23" s="10">
        <f>IFERROR(VLOOKUP($B23,京大京女大会!$B$4:$G$400,5,FALSE)*VLOOKUP(AR23,大会ごとのスコア!$D$44:$E$55,2,FALSE),"")</f>
        <v>46.437999999999995</v>
      </c>
      <c r="AU23" s="9" t="str">
        <f>IFERROR(VLOOKUP($B23,東海ミドルセレ!$B$4:$G$400,6,FALSE),"")</f>
        <v>MS</v>
      </c>
      <c r="AV23" s="10">
        <f>IFERROR(VLOOKUP($B23,東海ミドルセレ!$B$4:$G$400,2,FALSE),"")</f>
        <v>21</v>
      </c>
      <c r="AW23" s="10">
        <f>IFERROR(VLOOKUP($B23,東海ミドルセレ!$B$4:$G$400,5,FALSE)*VLOOKUP(AU23,大会ごとのスコア!$D$44:$E$60,2,FALSE),"")</f>
        <v>57.29</v>
      </c>
      <c r="AY23" s="9">
        <f t="array" aca="1" ref="AY23" ca="1">IFERROR(ROUNDUP(AVERAGE(LARGE(IF($A$3:$AX$3="スコア",$A23:$AX23,""),{1,2,3})),2),0)</f>
        <v>56.64</v>
      </c>
      <c r="AZ23" s="10">
        <f t="array" aca="1" ref="AZ23" ca="1">IFERROR(ROUNDUP(AVERAGE(LARGE(IF($A$3:$AX$3="スコア",$A23:$AX23,""),{1,2,3,4,5,6})),2),0)</f>
        <v>53.629999999999995</v>
      </c>
      <c r="BA23" s="10">
        <f t="shared" ca="1" si="2"/>
        <v>3.0100000000000051</v>
      </c>
      <c r="BB23">
        <f t="array" aca="1" ref="BB23" ca="1">IFERROR(LARGE(IF($A$3:$AX$3="スコア",$A23:$AX23,""),1),"")</f>
        <v>57.29</v>
      </c>
      <c r="BC23" t="str">
        <f t="shared" ca="1" si="0"/>
        <v>東海ミドルセレ</v>
      </c>
      <c r="BD23" t="str">
        <f t="shared" ca="1" si="1"/>
        <v>MS</v>
      </c>
    </row>
    <row r="24" spans="2:56" x14ac:dyDescent="0.15">
      <c r="B24" t="s">
        <v>70</v>
      </c>
      <c r="C24" t="s">
        <v>899</v>
      </c>
      <c r="D24" s="21">
        <v>3</v>
      </c>
      <c r="E24" s="9" t="str">
        <f>IFERROR(VLOOKUP($B24,根ノ上高原!$B$5:$G$338,6,FALSE),"")</f>
        <v>MA</v>
      </c>
      <c r="F24" s="10">
        <f>IFERROR(VLOOKUP($B24,根ノ上高原!$B$5:$G$338,2,FALSE),"")</f>
        <v>12</v>
      </c>
      <c r="G24" s="10">
        <f>IFERROR(VLOOKUP($B24,根ノ上高原!$B$5:$G$338,5,FALSE)*VLOOKUP(E24,大会ごとのスコア!$D$4:$E$5,2,FALSE),"")</f>
        <v>57.137999999999998</v>
      </c>
      <c r="H24" s="9" t="str">
        <f>IFERROR(VLOOKUP($B24,東大OLK大会!$B$5:$G$338,6,FALSE),"")</f>
        <v/>
      </c>
      <c r="I24" s="10" t="str">
        <f>IFERROR(VLOOKUP($B24,東大OLK大会!$B$5:$G$338,2,FALSE),"")</f>
        <v/>
      </c>
      <c r="J24" s="10" t="str">
        <f>IFERROR(VLOOKUP($B24,東大OLK大会!$B$5:$G$338,5,FALSE)*VLOOKUP(H24,大会ごとのスコア!$D$7:$E$11,2,FALSE),"")</f>
        <v/>
      </c>
      <c r="K24" s="9" t="str">
        <f>IFERROR(VLOOKUP($B24,全日本ロング!$B$5:$G$338,6,FALSE),"")</f>
        <v>M20E</v>
      </c>
      <c r="L24" s="10">
        <f>IFERROR(VLOOKUP($B24,全日本ロング!$B$5:$G$338,2,FALSE),"")</f>
        <v>0</v>
      </c>
      <c r="M24" s="10">
        <f>IFERROR(VLOOKUP($B24,全日本ロング!$B$5:$G$338,5,FALSE)*VLOOKUP(K24,大会ごとのスコア!$D$12:$E$17,2,FALSE),"")</f>
        <v>23.637900000000002</v>
      </c>
      <c r="N24" s="9" t="str">
        <f>IFERROR(VLOOKUP($B24,東海スプリントセレ!$B$5:$G$338,6,FALSE),"")</f>
        <v>MS</v>
      </c>
      <c r="O24" s="10">
        <f>IFERROR(VLOOKUP($B24,東海スプリントセレ!$B$5:$G$338,2,FALSE),"")</f>
        <v>28</v>
      </c>
      <c r="P24" s="10">
        <f>IFERROR(VLOOKUP($B24,東海スプリントセレ!$B$5:$G$338,5,FALSE)*VLOOKUP(N24,大会ごとのスコア!$D$24:$E$24,2,FALSE),"")</f>
        <v>54.231999999999999</v>
      </c>
      <c r="Q24" s="9" t="str">
        <f>IFERROR(VLOOKUP($B24,東海インカレ!$B$5:$G$338,6,FALSE),"")</f>
        <v>ME</v>
      </c>
      <c r="R24" s="10">
        <f>IFERROR(VLOOKUP($B24,東海インカレ!$B$5:$G$338,2,FALSE),"")</f>
        <v>21</v>
      </c>
      <c r="S24" s="10">
        <f>IFERROR(VLOOKUP($B24,東海インカレ!$B$5:$G$338,5,FALSE)*VLOOKUP(Q24,大会ごとのスコア!$D$23:$E$23,2,FALSE),"")</f>
        <v>53.567</v>
      </c>
      <c r="T24" s="9" t="str">
        <f>IFERROR(VLOOKUP($B24,関西スプリントセレ!$B$5:$G$400,6,FALSE),"")</f>
        <v/>
      </c>
      <c r="U24" s="10" t="str">
        <f>IFERROR(VLOOKUP($B24,関西スプリントセレ!$B$5:$G$400,2,FALSE),"")</f>
        <v/>
      </c>
      <c r="V24" s="10" t="str">
        <f>IFERROR(VLOOKUP($B24,関西スプリントセレ!$B$5:$G$400,5,FALSE)*VLOOKUP(T24,大会ごとのスコア!$D$26:$E$26,2,FALSE),"")</f>
        <v/>
      </c>
      <c r="W24" s="9" t="str">
        <f>IFERROR(VLOOKUP($B24,名椙大会2日目!$B$5:$G$338,6,FALSE),"")</f>
        <v/>
      </c>
      <c r="X24" s="10" t="str">
        <f>IFERROR(VLOOKUP($B24,名椙大会2日目!$B$5:$G$338,2,FALSE),"")</f>
        <v/>
      </c>
      <c r="Y24" s="10" t="str">
        <f>IFERROR(VLOOKUP($B24,名椙大会2日目!$B$5:$G$338,5,FALSE)*VLOOKUP(W24,大会ごとのスコア!$D$28:$E$31,2,FALSE),"")</f>
        <v/>
      </c>
      <c r="Z24" s="9" t="str">
        <f>IFERROR(VLOOKUP($B24,インカレスプリント2018!$B$5:$G$400,6,FALSE),"")</f>
        <v>MUA1</v>
      </c>
      <c r="AA24" s="10">
        <f>IFERROR(VLOOKUP($B24,インカレスプリント2018!$B$5:$G$400,2,FALSE),"")</f>
        <v>44</v>
      </c>
      <c r="AB24" s="10">
        <f>IFERROR(VLOOKUP($B24,インカレスプリント2018!$B$5:$G$400,5,FALSE)*VLOOKUP(Z24,大会ごとのスコア!$D$33:$E$36,2,FALSE),"")</f>
        <v>51.406999999999996</v>
      </c>
      <c r="AC24" s="9" t="str">
        <f>IFERROR(VLOOKUP($B24,インカレロング2018!$B$4:$G$400,6,FALSE),"")</f>
        <v>MUL1</v>
      </c>
      <c r="AD24" s="10">
        <f>IFERROR(VLOOKUP($B24,インカレロング2018!$B$4:$G$400,2,FALSE),"")</f>
        <v>34</v>
      </c>
      <c r="AE24" s="10">
        <f ca="1">IFERROR(VLOOKUP($B24,インカレロング2018!$B$4:$G$400,5,FALSE)*VLOOKUP(AC24,大会ごとのスコア!$D$38:$E$42,2,FALSE),"")</f>
        <v>54.198</v>
      </c>
      <c r="AF24" s="9" t="str">
        <f>IFERROR(VLOOKUP($B24,クラブカップミドル!$B$4:$G$400,6,FALSE),"")</f>
        <v/>
      </c>
      <c r="AG24" s="10" t="str">
        <f>IFERROR(VLOOKUP($B24,クラブカップミドル!$B$4:$G$400,2,FALSE),"")</f>
        <v/>
      </c>
      <c r="AH24" s="10" t="str">
        <f>IFERROR(VLOOKUP($B24,クラブカップミドル!$B$4:$G$400,5,FALSE)*VLOOKUP(AF24,大会ごとのスコア!$D$44:$E$55,2,FALSE),"")</f>
        <v/>
      </c>
      <c r="AI24" s="9" t="str">
        <f>IFERROR(VLOOKUP($B24,全日本ミドル!$B$4:$G$400,6,FALSE),"")</f>
        <v/>
      </c>
      <c r="AJ24" s="10" t="str">
        <f>IFERROR(VLOOKUP($B24,全日本ミドル!$B$4:$G$400,2,FALSE),"")</f>
        <v/>
      </c>
      <c r="AK24" s="10" t="str">
        <f>IFERROR(VLOOKUP($B24,全日本ミドル!$B$4:$G$400,5,FALSE)*VLOOKUP(AI24,大会ごとのスコア!$D$62:$E$69,2,FALSE),"")</f>
        <v/>
      </c>
      <c r="AL24" s="9" t="str">
        <f>IFERROR(VLOOKUP($B24,KOLC大会!$B$4:$G$400,6,FALSE),"")</f>
        <v/>
      </c>
      <c r="AM24" s="10" t="str">
        <f>IFERROR(VLOOKUP($B24,KOLC大会!$B$4:$G$400,2,FALSE),"")</f>
        <v/>
      </c>
      <c r="AN24" s="10" t="str">
        <f>IFERROR(VLOOKUP($B24,KOLC大会!$B$4:$G$400,5,FALSE)*VLOOKUP(AL24,大会ごとのスコア!$D$44:$E$55,2,FALSE),"")</f>
        <v/>
      </c>
      <c r="AO24" s="9" t="str">
        <f>IFERROR(VLOOKUP($B24,早大OC大会!$B$4:$G$400,6,FALSE),"")</f>
        <v/>
      </c>
      <c r="AP24" s="10" t="str">
        <f>IFERROR(VLOOKUP($B24,早大OC大会!$B$4:$G$400,2,FALSE),"")</f>
        <v/>
      </c>
      <c r="AQ24" s="10" t="str">
        <f>IFERROR(VLOOKUP($B24,早大OC大会!$B$4:$G$400,5,FALSE)*VLOOKUP(AO24,大会ごとのスコア!$D$44:$E$55,2,FALSE),"")</f>
        <v/>
      </c>
      <c r="AR24" s="9" t="str">
        <f>IFERROR(VLOOKUP($B24,京大京女大会!$B$4:$G$400,6,FALSE),"")</f>
        <v/>
      </c>
      <c r="AS24" s="10" t="str">
        <f>IFERROR(VLOOKUP($B24,京大京女大会!$B$4:$G$400,2,FALSE),"")</f>
        <v/>
      </c>
      <c r="AT24" s="10" t="str">
        <f>IFERROR(VLOOKUP($B24,京大京女大会!$B$4:$G$400,5,FALSE)*VLOOKUP(AR24,大会ごとのスコア!$D$44:$E$55,2,FALSE),"")</f>
        <v/>
      </c>
      <c r="AU24" s="9" t="str">
        <f>IFERROR(VLOOKUP($B24,東海ミドルセレ!$B$4:$G$400,6,FALSE),"")</f>
        <v>MS</v>
      </c>
      <c r="AV24" s="10">
        <f>IFERROR(VLOOKUP($B24,東海ミドルセレ!$B$4:$G$400,2,FALSE),"")</f>
        <v>12</v>
      </c>
      <c r="AW24" s="10">
        <f>IFERROR(VLOOKUP($B24,東海ミドルセレ!$B$4:$G$400,5,FALSE)*VLOOKUP(AU24,大会ごとのスコア!$D$44:$E$60,2,FALSE),"")</f>
        <v>58.707999999999998</v>
      </c>
      <c r="AY24" s="9">
        <f t="array" aca="1" ref="AY24" ca="1">IFERROR(ROUNDUP(AVERAGE(LARGE(IF($A$3:$AX$3="スコア",$A24:$AX24,""),{1,2,3})),2),0)</f>
        <v>56.699999999999996</v>
      </c>
      <c r="AZ24" s="10">
        <f t="array" aca="1" ref="AZ24" ca="1">IFERROR(ROUNDUP(AVERAGE(LARGE(IF($A$3:$AX$3="スコア",$A24:$AX24,""),{1,2,3,4,5,6})),2),0)</f>
        <v>54.879999999999995</v>
      </c>
      <c r="BA24" s="10">
        <f t="shared" ca="1" si="2"/>
        <v>1.8200000000000003</v>
      </c>
      <c r="BB24">
        <f t="array" aca="1" ref="BB24" ca="1">IFERROR(LARGE(IF($A$3:$AX$3="スコア",$A24:$AX24,""),1),"")</f>
        <v>58.707999999999998</v>
      </c>
      <c r="BC24" t="str">
        <f t="shared" ca="1" si="0"/>
        <v>東海ミドルセレ</v>
      </c>
      <c r="BD24" t="str">
        <f t="shared" ca="1" si="1"/>
        <v>MS</v>
      </c>
    </row>
    <row r="25" spans="2:56" x14ac:dyDescent="0.15">
      <c r="B25" t="s">
        <v>68</v>
      </c>
      <c r="C25" t="s">
        <v>900</v>
      </c>
      <c r="D25" s="21">
        <v>2</v>
      </c>
      <c r="E25" s="9" t="str">
        <f>IFERROR(VLOOKUP($B25,根ノ上高原!$B$5:$G$338,6,FALSE),"")</f>
        <v/>
      </c>
      <c r="F25" s="10" t="str">
        <f>IFERROR(VLOOKUP($B25,根ノ上高原!$B$5:$G$338,2,FALSE),"")</f>
        <v/>
      </c>
      <c r="G25" s="10" t="str">
        <f>IFERROR(VLOOKUP($B25,根ノ上高原!$B$5:$G$338,5,FALSE)*VLOOKUP(E25,大会ごとのスコア!$D$4:$E$5,2,FALSE),"")</f>
        <v/>
      </c>
      <c r="H25" s="9" t="str">
        <f>IFERROR(VLOOKUP($B25,東大OLK大会!$B$5:$G$338,6,FALSE),"")</f>
        <v>M21A1</v>
      </c>
      <c r="I25" s="10">
        <f>IFERROR(VLOOKUP($B25,東大OLK大会!$B$5:$G$338,2,FALSE),"")</f>
        <v>45</v>
      </c>
      <c r="J25" s="10">
        <f>IFERROR(VLOOKUP($B25,東大OLK大会!$B$5:$G$338,5,FALSE)*VLOOKUP(H25,大会ごとのスコア!$D$7:$E$11,2,FALSE),"")</f>
        <v>40.610999999999997</v>
      </c>
      <c r="K25" s="9" t="str">
        <f>IFERROR(VLOOKUP($B25,全日本ロング!$B$5:$G$338,6,FALSE),"")</f>
        <v>M21A2</v>
      </c>
      <c r="L25" s="10">
        <f>IFERROR(VLOOKUP($B25,全日本ロング!$B$5:$G$338,2,FALSE),"")</f>
        <v>38</v>
      </c>
      <c r="M25" s="10">
        <f>IFERROR(VLOOKUP($B25,全日本ロング!$B$5:$G$338,5,FALSE)*VLOOKUP(K25,大会ごとのスコア!$D$12:$E$17,2,FALSE),"")</f>
        <v>45.073</v>
      </c>
      <c r="N25" s="9" t="str">
        <f>IFERROR(VLOOKUP($B25,東海スプリントセレ!$B$5:$G$338,6,FALSE),"")</f>
        <v>MS</v>
      </c>
      <c r="O25" s="10">
        <f>IFERROR(VLOOKUP($B25,東海スプリントセレ!$B$5:$G$338,2,FALSE),"")</f>
        <v>26</v>
      </c>
      <c r="P25" s="10">
        <f>IFERROR(VLOOKUP($B25,東海スプリントセレ!$B$5:$G$338,5,FALSE)*VLOOKUP(N25,大会ごとのスコア!$D$24:$E$24,2,FALSE),"")</f>
        <v>54.879999999999995</v>
      </c>
      <c r="Q25" s="9" t="str">
        <f>IFERROR(VLOOKUP($B25,東海インカレ!$B$5:$G$338,6,FALSE),"")</f>
        <v>ME</v>
      </c>
      <c r="R25" s="10">
        <f>IFERROR(VLOOKUP($B25,東海インカレ!$B$5:$G$338,2,FALSE),"")</f>
        <v>11</v>
      </c>
      <c r="S25" s="10">
        <f>IFERROR(VLOOKUP($B25,東海インカレ!$B$5:$G$338,5,FALSE)*VLOOKUP(Q25,大会ごとのスコア!$D$23:$E$23,2,FALSE),"")</f>
        <v>58.586999999999996</v>
      </c>
      <c r="T25" s="9" t="str">
        <f>IFERROR(VLOOKUP($B25,関西スプリントセレ!$B$5:$G$400,6,FALSE),"")</f>
        <v/>
      </c>
      <c r="U25" s="10" t="str">
        <f>IFERROR(VLOOKUP($B25,関西スプリントセレ!$B$5:$G$400,2,FALSE),"")</f>
        <v/>
      </c>
      <c r="V25" s="10" t="str">
        <f>IFERROR(VLOOKUP($B25,関西スプリントセレ!$B$5:$G$400,5,FALSE)*VLOOKUP(T25,大会ごとのスコア!$D$26:$E$26,2,FALSE),"")</f>
        <v/>
      </c>
      <c r="W25" s="9" t="str">
        <f>IFERROR(VLOOKUP($B25,名椙大会2日目!$B$5:$G$338,6,FALSE),"")</f>
        <v>M21A</v>
      </c>
      <c r="X25" s="10">
        <f>IFERROR(VLOOKUP($B25,名椙大会2日目!$B$5:$G$338,2,FALSE),"")</f>
        <v>41</v>
      </c>
      <c r="Y25" s="10">
        <f>IFERROR(VLOOKUP($B25,名椙大会2日目!$B$5:$G$338,5,FALSE)*VLOOKUP(W25,大会ごとのスコア!$D$28:$E$31,2,FALSE),"")</f>
        <v>51.686</v>
      </c>
      <c r="Z25" s="9" t="str">
        <f>IFERROR(VLOOKUP($B25,インカレスプリント2018!$B$5:$G$400,6,FALSE),"")</f>
        <v>MUA3</v>
      </c>
      <c r="AA25" s="10">
        <f>IFERROR(VLOOKUP($B25,インカレスプリント2018!$B$5:$G$400,2,FALSE),"")</f>
        <v>50</v>
      </c>
      <c r="AB25" s="10">
        <f>IFERROR(VLOOKUP($B25,インカレスプリント2018!$B$5:$G$400,5,FALSE)*VLOOKUP(Z25,大会ごとのスコア!$D$33:$E$36,2,FALSE),"")</f>
        <v>51.809999999999995</v>
      </c>
      <c r="AC25" s="9" t="str">
        <f>IFERROR(VLOOKUP($B25,インカレロング2018!$B$4:$G$400,6,FALSE),"")</f>
        <v>MUL1</v>
      </c>
      <c r="AD25" s="10">
        <f>IFERROR(VLOOKUP($B25,インカレロング2018!$B$4:$G$400,2,FALSE),"")</f>
        <v>55</v>
      </c>
      <c r="AE25" s="10">
        <f ca="1">IFERROR(VLOOKUP($B25,インカレロング2018!$B$4:$G$400,5,FALSE)*VLOOKUP(AC25,大会ごとのスコア!$D$38:$E$42,2,FALSE),"")</f>
        <v>49.073999999999998</v>
      </c>
      <c r="AF25" s="9" t="str">
        <f>IFERROR(VLOOKUP($B25,クラブカップミドル!$B$4:$G$400,6,FALSE),"")</f>
        <v/>
      </c>
      <c r="AG25" s="10" t="str">
        <f>IFERROR(VLOOKUP($B25,クラブカップミドル!$B$4:$G$400,2,FALSE),"")</f>
        <v/>
      </c>
      <c r="AH25" s="10" t="str">
        <f>IFERROR(VLOOKUP($B25,クラブカップミドル!$B$4:$G$400,5,FALSE)*VLOOKUP(AF25,大会ごとのスコア!$D$44:$E$55,2,FALSE),"")</f>
        <v/>
      </c>
      <c r="AI25" s="9" t="str">
        <f>IFERROR(VLOOKUP($B25,全日本ミドル!$B$4:$G$400,6,FALSE),"")</f>
        <v>M21A1</v>
      </c>
      <c r="AJ25" s="10">
        <f>IFERROR(VLOOKUP($B25,全日本ミドル!$B$4:$G$400,2,FALSE),"")</f>
        <v>56</v>
      </c>
      <c r="AK25" s="10">
        <f>IFERROR(VLOOKUP($B25,全日本ミドル!$B$4:$G$400,5,FALSE)*VLOOKUP(AI25,大会ごとのスコア!$D$62:$E$69,2,FALSE),"")</f>
        <v>43.494999999999997</v>
      </c>
      <c r="AL25" s="9" t="str">
        <f>IFERROR(VLOOKUP($B25,KOLC大会!$B$4:$G$400,6,FALSE),"")</f>
        <v>M21A1</v>
      </c>
      <c r="AM25" s="10">
        <f>IFERROR(VLOOKUP($B25,KOLC大会!$B$4:$G$400,2,FALSE),"")</f>
        <v>52</v>
      </c>
      <c r="AN25" s="10">
        <f>IFERROR(VLOOKUP($B25,KOLC大会!$B$4:$G$400,5,FALSE)*VLOOKUP(AL25,大会ごとのスコア!$D$44:$E$55,2,FALSE),"")</f>
        <v>39.138999999999996</v>
      </c>
      <c r="AO25" s="9" t="str">
        <f>IFERROR(VLOOKUP($B25,早大OC大会!$B$4:$G$400,6,FALSE),"")</f>
        <v/>
      </c>
      <c r="AP25" s="10" t="str">
        <f>IFERROR(VLOOKUP($B25,早大OC大会!$B$4:$G$400,2,FALSE),"")</f>
        <v/>
      </c>
      <c r="AQ25" s="10" t="str">
        <f>IFERROR(VLOOKUP($B25,早大OC大会!$B$4:$G$400,5,FALSE)*VLOOKUP(AO25,大会ごとのスコア!$D$44:$E$55,2,FALSE),"")</f>
        <v/>
      </c>
      <c r="AR25" s="9" t="str">
        <f>IFERROR(VLOOKUP($B25,京大京女大会!$B$4:$G$400,6,FALSE),"")</f>
        <v/>
      </c>
      <c r="AS25" s="10" t="str">
        <f>IFERROR(VLOOKUP($B25,京大京女大会!$B$4:$G$400,2,FALSE),"")</f>
        <v/>
      </c>
      <c r="AT25" s="10" t="str">
        <f>IFERROR(VLOOKUP($B25,京大京女大会!$B$4:$G$400,5,FALSE)*VLOOKUP(AR25,大会ごとのスコア!$D$44:$E$55,2,FALSE),"")</f>
        <v/>
      </c>
      <c r="AU25" s="9" t="str">
        <f>IFERROR(VLOOKUP($B25,東海ミドルセレ!$B$4:$G$400,6,FALSE),"")</f>
        <v>MS</v>
      </c>
      <c r="AV25" s="10">
        <f>IFERROR(VLOOKUP($B25,東海ミドルセレ!$B$4:$G$400,2,FALSE),"")</f>
        <v>32</v>
      </c>
      <c r="AW25" s="10">
        <f>IFERROR(VLOOKUP($B25,東海ミドルセレ!$B$4:$G$400,5,FALSE)*VLOOKUP(AU25,大会ごとのスコア!$D$44:$E$60,2,FALSE),"")</f>
        <v>51.714999999999996</v>
      </c>
      <c r="AY25" s="9">
        <f t="array" aca="1" ref="AY25" ca="1">IFERROR(ROUNDUP(AVERAGE(LARGE(IF($A$3:$AX$3="スコア",$A25:$AX25,""),{1,2,3})),2),0)</f>
        <v>55.1</v>
      </c>
      <c r="AZ25" s="10">
        <f t="array" aca="1" ref="AZ25" ca="1">IFERROR(ROUNDUP(AVERAGE(LARGE(IF($A$3:$AX$3="スコア",$A25:$AX25,""),{1,2,3,4,5,6})),2),0)</f>
        <v>52.96</v>
      </c>
      <c r="BA25" s="10">
        <f t="shared" ca="1" si="2"/>
        <v>2.1400000000000006</v>
      </c>
      <c r="BB25">
        <f t="array" aca="1" ref="BB25" ca="1">IFERROR(LARGE(IF($A$3:$AX$3="スコア",$A25:$AX25,""),1),"")</f>
        <v>58.586999999999996</v>
      </c>
      <c r="BC25" t="str">
        <f t="shared" ca="1" si="0"/>
        <v>東海IC</v>
      </c>
      <c r="BD25" t="str">
        <f t="shared" ca="1" si="1"/>
        <v>ME</v>
      </c>
    </row>
    <row r="26" spans="2:56" x14ac:dyDescent="0.15">
      <c r="B26" t="s">
        <v>73</v>
      </c>
      <c r="C26" t="s">
        <v>899</v>
      </c>
      <c r="D26" s="21">
        <v>3</v>
      </c>
      <c r="E26" s="9" t="str">
        <f>IFERROR(VLOOKUP($B26,根ノ上高原!$B$5:$G$338,6,FALSE),"")</f>
        <v>MA</v>
      </c>
      <c r="F26" s="10">
        <f>IFERROR(VLOOKUP($B26,根ノ上高原!$B$5:$G$338,2,FALSE),"")</f>
        <v>17</v>
      </c>
      <c r="G26" s="10">
        <f>IFERROR(VLOOKUP($B26,根ノ上高原!$B$5:$G$338,5,FALSE)*VLOOKUP(E26,大会ごとのスコア!$D$4:$E$5,2,FALSE),"")</f>
        <v>55.379999999999995</v>
      </c>
      <c r="H26" s="9" t="str">
        <f>IFERROR(VLOOKUP($B26,東大OLK大会!$B$5:$G$338,6,FALSE),"")</f>
        <v/>
      </c>
      <c r="I26" s="10" t="str">
        <f>IFERROR(VLOOKUP($B26,東大OLK大会!$B$5:$G$338,2,FALSE),"")</f>
        <v/>
      </c>
      <c r="J26" s="10" t="str">
        <f>IFERROR(VLOOKUP($B26,東大OLK大会!$B$5:$G$338,5,FALSE)*VLOOKUP(H26,大会ごとのスコア!$D$7:$E$11,2,FALSE),"")</f>
        <v/>
      </c>
      <c r="K26" s="9" t="str">
        <f>IFERROR(VLOOKUP($B26,全日本ロング!$B$5:$G$338,6,FALSE),"")</f>
        <v/>
      </c>
      <c r="L26" s="10" t="str">
        <f>IFERROR(VLOOKUP($B26,全日本ロング!$B$5:$G$338,2,FALSE),"")</f>
        <v/>
      </c>
      <c r="M26" s="10" t="str">
        <f>IFERROR(VLOOKUP($B26,全日本ロング!$B$5:$G$338,5,FALSE)*VLOOKUP(K26,大会ごとのスコア!$D$12:$E$17,2,FALSE),"")</f>
        <v/>
      </c>
      <c r="N26" s="9" t="str">
        <f>IFERROR(VLOOKUP($B26,東海スプリントセレ!$B$5:$G$338,6,FALSE),"")</f>
        <v>MS</v>
      </c>
      <c r="O26" s="10">
        <f>IFERROR(VLOOKUP($B26,東海スプリントセレ!$B$5:$G$338,2,FALSE),"")</f>
        <v>31</v>
      </c>
      <c r="P26" s="10">
        <f>IFERROR(VLOOKUP($B26,東海スプリントセレ!$B$5:$G$338,5,FALSE)*VLOOKUP(N26,大会ごとのスコア!$D$24:$E$24,2,FALSE),"")</f>
        <v>53.516999999999996</v>
      </c>
      <c r="Q26" s="9" t="str">
        <f>IFERROR(VLOOKUP($B26,東海インカレ!$B$5:$G$338,6,FALSE),"")</f>
        <v>ME</v>
      </c>
      <c r="R26" s="10">
        <f>IFERROR(VLOOKUP($B26,東海インカレ!$B$5:$G$338,2,FALSE),"")</f>
        <v>18</v>
      </c>
      <c r="S26" s="10">
        <f>IFERROR(VLOOKUP($B26,東海インカレ!$B$5:$G$338,5,FALSE)*VLOOKUP(Q26,大会ごとのスコア!$D$23:$E$23,2,FALSE),"")</f>
        <v>55.454999999999998</v>
      </c>
      <c r="T26" s="9" t="str">
        <f>IFERROR(VLOOKUP($B26,関西スプリントセレ!$B$5:$G$400,6,FALSE),"")</f>
        <v/>
      </c>
      <c r="U26" s="10" t="str">
        <f>IFERROR(VLOOKUP($B26,関西スプリントセレ!$B$5:$G$400,2,FALSE),"")</f>
        <v/>
      </c>
      <c r="V26" s="10" t="str">
        <f>IFERROR(VLOOKUP($B26,関西スプリントセレ!$B$5:$G$400,5,FALSE)*VLOOKUP(T26,大会ごとのスコア!$D$26:$E$26,2,FALSE),"")</f>
        <v/>
      </c>
      <c r="W26" s="9" t="str">
        <f>IFERROR(VLOOKUP($B26,名椙大会2日目!$B$5:$G$338,6,FALSE),"")</f>
        <v/>
      </c>
      <c r="X26" s="10" t="str">
        <f>IFERROR(VLOOKUP($B26,名椙大会2日目!$B$5:$G$338,2,FALSE),"")</f>
        <v/>
      </c>
      <c r="Y26" s="10" t="str">
        <f>IFERROR(VLOOKUP($B26,名椙大会2日目!$B$5:$G$338,5,FALSE)*VLOOKUP(W26,大会ごとのスコア!$D$28:$E$31,2,FALSE),"")</f>
        <v/>
      </c>
      <c r="Z26" s="9" t="str">
        <f>IFERROR(VLOOKUP($B26,インカレスプリント2018!$B$5:$G$400,6,FALSE),"")</f>
        <v>MUA2</v>
      </c>
      <c r="AA26" s="10">
        <f>IFERROR(VLOOKUP($B26,インカレスプリント2018!$B$5:$G$400,2,FALSE),"")</f>
        <v>58</v>
      </c>
      <c r="AB26" s="10">
        <f>IFERROR(VLOOKUP($B26,インカレスプリント2018!$B$5:$G$400,5,FALSE)*VLOOKUP(Z26,大会ごとのスコア!$D$33:$E$36,2,FALSE),"")</f>
        <v>47.117999999999995</v>
      </c>
      <c r="AC26" s="9" t="str">
        <f>IFERROR(VLOOKUP($B26,インカレロング2018!$B$4:$G$400,6,FALSE),"")</f>
        <v>MUL2</v>
      </c>
      <c r="AD26" s="10">
        <f>IFERROR(VLOOKUP($B26,インカレロング2018!$B$4:$G$400,2,FALSE),"")</f>
        <v>65</v>
      </c>
      <c r="AE26" s="10">
        <f ca="1">IFERROR(VLOOKUP($B26,インカレロング2018!$B$4:$G$400,5,FALSE)*VLOOKUP(AC26,大会ごとのスコア!$D$38:$E$42,2,FALSE),"")</f>
        <v>46.174999999999997</v>
      </c>
      <c r="AF26" s="9" t="str">
        <f>IFERROR(VLOOKUP($B26,クラブカップミドル!$B$4:$G$400,6,FALSE),"")</f>
        <v/>
      </c>
      <c r="AG26" s="10" t="str">
        <f>IFERROR(VLOOKUP($B26,クラブカップミドル!$B$4:$G$400,2,FALSE),"")</f>
        <v/>
      </c>
      <c r="AH26" s="10" t="str">
        <f>IFERROR(VLOOKUP($B26,クラブカップミドル!$B$4:$G$400,5,FALSE)*VLOOKUP(AF26,大会ごとのスコア!$D$44:$E$55,2,FALSE),"")</f>
        <v/>
      </c>
      <c r="AI26" s="9" t="str">
        <f>IFERROR(VLOOKUP($B26,全日本ミドル!$B$4:$G$400,6,FALSE),"")</f>
        <v/>
      </c>
      <c r="AJ26" s="10" t="str">
        <f>IFERROR(VLOOKUP($B26,全日本ミドル!$B$4:$G$400,2,FALSE),"")</f>
        <v/>
      </c>
      <c r="AK26" s="10" t="str">
        <f>IFERROR(VLOOKUP($B26,全日本ミドル!$B$4:$G$400,5,FALSE)*VLOOKUP(AI26,大会ごとのスコア!$D$62:$E$69,2,FALSE),"")</f>
        <v/>
      </c>
      <c r="AL26" s="9" t="str">
        <f>IFERROR(VLOOKUP($B26,KOLC大会!$B$4:$G$400,6,FALSE),"")</f>
        <v/>
      </c>
      <c r="AM26" s="10" t="str">
        <f>IFERROR(VLOOKUP($B26,KOLC大会!$B$4:$G$400,2,FALSE),"")</f>
        <v/>
      </c>
      <c r="AN26" s="10" t="str">
        <f>IFERROR(VLOOKUP($B26,KOLC大会!$B$4:$G$400,5,FALSE)*VLOOKUP(AL26,大会ごとのスコア!$D$44:$E$55,2,FALSE),"")</f>
        <v/>
      </c>
      <c r="AO26" s="9" t="str">
        <f>IFERROR(VLOOKUP($B26,早大OC大会!$B$4:$G$400,6,FALSE),"")</f>
        <v/>
      </c>
      <c r="AP26" s="10" t="str">
        <f>IFERROR(VLOOKUP($B26,早大OC大会!$B$4:$G$400,2,FALSE),"")</f>
        <v/>
      </c>
      <c r="AQ26" s="10" t="str">
        <f>IFERROR(VLOOKUP($B26,早大OC大会!$B$4:$G$400,5,FALSE)*VLOOKUP(AO26,大会ごとのスコア!$D$44:$E$55,2,FALSE),"")</f>
        <v/>
      </c>
      <c r="AR26" s="9" t="str">
        <f>IFERROR(VLOOKUP($B26,京大京女大会!$B$4:$G$400,6,FALSE),"")</f>
        <v/>
      </c>
      <c r="AS26" s="10" t="str">
        <f>IFERROR(VLOOKUP($B26,京大京女大会!$B$4:$G$400,2,FALSE),"")</f>
        <v/>
      </c>
      <c r="AT26" s="10" t="str">
        <f>IFERROR(VLOOKUP($B26,京大京女大会!$B$4:$G$400,5,FALSE)*VLOOKUP(AR26,大会ごとのスコア!$D$44:$E$55,2,FALSE),"")</f>
        <v/>
      </c>
      <c r="AU26" s="9" t="str">
        <f>IFERROR(VLOOKUP($B26,東海ミドルセレ!$B$4:$G$400,6,FALSE),"")</f>
        <v>MS</v>
      </c>
      <c r="AV26" s="10">
        <f>IFERROR(VLOOKUP($B26,東海ミドルセレ!$B$4:$G$400,2,FALSE),"")</f>
        <v>41</v>
      </c>
      <c r="AW26" s="10">
        <f>IFERROR(VLOOKUP($B26,東海ミドルセレ!$B$4:$G$400,5,FALSE)*VLOOKUP(AU26,大会ごとのスコア!$D$44:$E$60,2,FALSE),"")</f>
        <v>48.893999999999998</v>
      </c>
      <c r="AY26" s="9">
        <f t="array" aca="1" ref="AY26" ca="1">IFERROR(ROUNDUP(AVERAGE(LARGE(IF($A$3:$AX$3="スコア",$A26:$AX26,""),{1,2,3})),2),0)</f>
        <v>54.79</v>
      </c>
      <c r="AZ26" s="10">
        <f t="array" aca="1" ref="AZ26" ca="1">IFERROR(ROUNDUP(AVERAGE(LARGE(IF($A$3:$AX$3="スコア",$A26:$AX26,""),{1,2,3,4,5,6})),2),0)</f>
        <v>51.089999999999996</v>
      </c>
      <c r="BA26" s="10">
        <f t="shared" ca="1" si="2"/>
        <v>3.7000000000000028</v>
      </c>
      <c r="BB26">
        <f t="array" aca="1" ref="BB26" ca="1">IFERROR(LARGE(IF($A$3:$AX$3="スコア",$A26:$AX26,""),1),"")</f>
        <v>55.454999999999998</v>
      </c>
      <c r="BC26" t="str">
        <f t="shared" ca="1" si="0"/>
        <v>東海IC</v>
      </c>
      <c r="BD26" t="str">
        <f t="shared" ca="1" si="1"/>
        <v>ME</v>
      </c>
    </row>
    <row r="27" spans="2:56" x14ac:dyDescent="0.15">
      <c r="B27" t="s">
        <v>67</v>
      </c>
      <c r="C27" t="s">
        <v>899</v>
      </c>
      <c r="D27" s="21">
        <v>4</v>
      </c>
      <c r="E27" s="9" t="str">
        <f>IFERROR(VLOOKUP($B27,根ノ上高原!$B$5:$G$338,6,FALSE),"")</f>
        <v>MA</v>
      </c>
      <c r="F27" s="10">
        <f>IFERROR(VLOOKUP($B27,根ノ上高原!$B$5:$G$338,2,FALSE),"")</f>
        <v>45</v>
      </c>
      <c r="G27" s="10">
        <f>IFERROR(VLOOKUP($B27,根ノ上高原!$B$5:$G$338,5,FALSE)*VLOOKUP(E27,大会ごとのスコア!$D$4:$E$5,2,FALSE),"")</f>
        <v>46.647999999999996</v>
      </c>
      <c r="H27" s="9" t="str">
        <f>IFERROR(VLOOKUP($B27,東大OLK大会!$B$5:$G$338,6,FALSE),"")</f>
        <v/>
      </c>
      <c r="I27" s="10" t="str">
        <f>IFERROR(VLOOKUP($B27,東大OLK大会!$B$5:$G$338,2,FALSE),"")</f>
        <v/>
      </c>
      <c r="J27" s="10" t="str">
        <f>IFERROR(VLOOKUP($B27,東大OLK大会!$B$5:$G$338,5,FALSE)*VLOOKUP(H27,大会ごとのスコア!$D$7:$E$11,2,FALSE),"")</f>
        <v/>
      </c>
      <c r="K27" s="9" t="str">
        <f>IFERROR(VLOOKUP($B27,全日本ロング!$B$5:$G$338,6,FALSE),"")</f>
        <v>M21A2</v>
      </c>
      <c r="L27" s="10">
        <f>IFERROR(VLOOKUP($B27,全日本ロング!$B$5:$G$338,2,FALSE),"")</f>
        <v>0</v>
      </c>
      <c r="M27" s="10">
        <f>IFERROR(VLOOKUP($B27,全日本ロング!$B$5:$G$338,5,FALSE)*VLOOKUP(K27,大会ごとのスコア!$D$12:$E$17,2,FALSE),"")</f>
        <v>33.04</v>
      </c>
      <c r="N27" s="9" t="str">
        <f>IFERROR(VLOOKUP($B27,東海スプリントセレ!$B$5:$G$338,6,FALSE),"")</f>
        <v>MS</v>
      </c>
      <c r="O27" s="10">
        <f>IFERROR(VLOOKUP($B27,東海スプリントセレ!$B$5:$G$338,2,FALSE),"")</f>
        <v>25</v>
      </c>
      <c r="P27" s="10">
        <f>IFERROR(VLOOKUP($B27,東海スプリントセレ!$B$5:$G$338,5,FALSE)*VLOOKUP(N27,大会ごとのスコア!$D$24:$E$24,2,FALSE),"")</f>
        <v>55.062999999999995</v>
      </c>
      <c r="Q27" s="9" t="str">
        <f>IFERROR(VLOOKUP($B27,東海インカレ!$B$5:$G$338,6,FALSE),"")</f>
        <v>ME</v>
      </c>
      <c r="R27" s="10">
        <f>IFERROR(VLOOKUP($B27,東海インカレ!$B$5:$G$338,2,FALSE),"")</f>
        <v>29</v>
      </c>
      <c r="S27" s="10">
        <f>IFERROR(VLOOKUP($B27,東海インカレ!$B$5:$G$338,5,FALSE)*VLOOKUP(Q27,大会ごとのスコア!$D$23:$E$23,2,FALSE),"")</f>
        <v>49.07</v>
      </c>
      <c r="T27" s="9" t="str">
        <f>IFERROR(VLOOKUP($B27,関西スプリントセレ!$B$5:$G$400,6,FALSE),"")</f>
        <v/>
      </c>
      <c r="U27" s="10" t="str">
        <f>IFERROR(VLOOKUP($B27,関西スプリントセレ!$B$5:$G$400,2,FALSE),"")</f>
        <v/>
      </c>
      <c r="V27" s="10" t="str">
        <f>IFERROR(VLOOKUP($B27,関西スプリントセレ!$B$5:$G$400,5,FALSE)*VLOOKUP(T27,大会ごとのスコア!$D$26:$E$26,2,FALSE),"")</f>
        <v/>
      </c>
      <c r="W27" s="9" t="str">
        <f>IFERROR(VLOOKUP($B27,名椙大会2日目!$B$5:$G$338,6,FALSE),"")</f>
        <v>M21AS</v>
      </c>
      <c r="X27" s="10">
        <f>IFERROR(VLOOKUP($B27,名椙大会2日目!$B$5:$G$338,2,FALSE),"")</f>
        <v>26</v>
      </c>
      <c r="Y27" s="10">
        <f>IFERROR(VLOOKUP($B27,名椙大会2日目!$B$5:$G$338,5,FALSE)*VLOOKUP(W27,大会ごとのスコア!$D$28:$E$31,2,FALSE),"")</f>
        <v>29.698149999999998</v>
      </c>
      <c r="Z27" s="9" t="str">
        <f>IFERROR(VLOOKUP($B27,インカレスプリント2018!$B$5:$G$400,6,FALSE),"")</f>
        <v>MUA3</v>
      </c>
      <c r="AA27" s="10">
        <f>IFERROR(VLOOKUP($B27,インカレスプリント2018!$B$5:$G$400,2,FALSE),"")</f>
        <v>35</v>
      </c>
      <c r="AB27" s="10">
        <f>IFERROR(VLOOKUP($B27,インカレスプリント2018!$B$5:$G$400,5,FALSE)*VLOOKUP(Z27,大会ごとのスコア!$D$33:$E$36,2,FALSE),"")</f>
        <v>55.594000000000001</v>
      </c>
      <c r="AC27" s="9" t="str">
        <f>IFERROR(VLOOKUP($B27,インカレロング2018!$B$4:$G$400,6,FALSE),"")</f>
        <v>MUS</v>
      </c>
      <c r="AD27" s="10">
        <f>IFERROR(VLOOKUP($B27,インカレロング2018!$B$4:$G$400,2,FALSE),"")</f>
        <v>10</v>
      </c>
      <c r="AE27" s="10">
        <f ca="1">IFERROR(VLOOKUP($B27,インカレロング2018!$B$4:$G$400,5,FALSE)*VLOOKUP(AC27,大会ごとのスコア!$D$38:$E$42,2,FALSE),"")</f>
        <v>45.169600000000003</v>
      </c>
      <c r="AF27" s="9" t="str">
        <f>IFERROR(VLOOKUP($B27,クラブカップミドル!$B$4:$G$400,6,FALSE),"")</f>
        <v/>
      </c>
      <c r="AG27" s="10" t="str">
        <f>IFERROR(VLOOKUP($B27,クラブカップミドル!$B$4:$G$400,2,FALSE),"")</f>
        <v/>
      </c>
      <c r="AH27" s="10" t="str">
        <f>IFERROR(VLOOKUP($B27,クラブカップミドル!$B$4:$G$400,5,FALSE)*VLOOKUP(AF27,大会ごとのスコア!$D$44:$E$55,2,FALSE),"")</f>
        <v/>
      </c>
      <c r="AI27" s="9" t="str">
        <f>IFERROR(VLOOKUP($B27,全日本ミドル!$B$4:$G$400,6,FALSE),"")</f>
        <v/>
      </c>
      <c r="AJ27" s="10" t="str">
        <f>IFERROR(VLOOKUP($B27,全日本ミドル!$B$4:$G$400,2,FALSE),"")</f>
        <v/>
      </c>
      <c r="AK27" s="10" t="str">
        <f>IFERROR(VLOOKUP($B27,全日本ミドル!$B$4:$G$400,5,FALSE)*VLOOKUP(AI27,大会ごとのスコア!$D$62:$E$69,2,FALSE),"")</f>
        <v/>
      </c>
      <c r="AL27" s="9" t="str">
        <f>IFERROR(VLOOKUP($B27,KOLC大会!$B$4:$G$400,6,FALSE),"")</f>
        <v/>
      </c>
      <c r="AM27" s="10" t="str">
        <f>IFERROR(VLOOKUP($B27,KOLC大会!$B$4:$G$400,2,FALSE),"")</f>
        <v/>
      </c>
      <c r="AN27" s="10" t="str">
        <f>IFERROR(VLOOKUP($B27,KOLC大会!$B$4:$G$400,5,FALSE)*VLOOKUP(AL27,大会ごとのスコア!$D$44:$E$55,2,FALSE),"")</f>
        <v/>
      </c>
      <c r="AO27" s="9" t="str">
        <f>IFERROR(VLOOKUP($B27,早大OC大会!$B$4:$G$400,6,FALSE),"")</f>
        <v/>
      </c>
      <c r="AP27" s="10" t="str">
        <f>IFERROR(VLOOKUP($B27,早大OC大会!$B$4:$G$400,2,FALSE),"")</f>
        <v/>
      </c>
      <c r="AQ27" s="10" t="str">
        <f>IFERROR(VLOOKUP($B27,早大OC大会!$B$4:$G$400,5,FALSE)*VLOOKUP(AO27,大会ごとのスコア!$D$44:$E$55,2,FALSE),"")</f>
        <v/>
      </c>
      <c r="AR27" s="9" t="str">
        <f>IFERROR(VLOOKUP($B27,京大京女大会!$B$4:$G$400,6,FALSE),"")</f>
        <v/>
      </c>
      <c r="AS27" s="10" t="str">
        <f>IFERROR(VLOOKUP($B27,京大京女大会!$B$4:$G$400,2,FALSE),"")</f>
        <v/>
      </c>
      <c r="AT27" s="10" t="str">
        <f>IFERROR(VLOOKUP($B27,京大京女大会!$B$4:$G$400,5,FALSE)*VLOOKUP(AR27,大会ごとのスコア!$D$44:$E$55,2,FALSE),"")</f>
        <v/>
      </c>
      <c r="AU27" s="9" t="str">
        <f>IFERROR(VLOOKUP($B27,東海ミドルセレ!$B$4:$G$400,6,FALSE),"")</f>
        <v>MS</v>
      </c>
      <c r="AV27" s="10">
        <f>IFERROR(VLOOKUP($B27,東海ミドルセレ!$B$4:$G$400,2,FALSE),"")</f>
        <v>38</v>
      </c>
      <c r="AW27" s="10">
        <f>IFERROR(VLOOKUP($B27,東海ミドルセレ!$B$4:$G$400,5,FALSE)*VLOOKUP(AU27,大会ごとのスコア!$D$44:$E$60,2,FALSE),"")</f>
        <v>50.083999999999996</v>
      </c>
      <c r="AY27" s="9">
        <f t="array" aca="1" ref="AY27" ca="1">IFERROR(ROUNDUP(AVERAGE(LARGE(IF($A$3:$AX$3="スコア",$A27:$AX27,""),{1,2,3})),2),0)</f>
        <v>53.589999999999996</v>
      </c>
      <c r="AZ27" s="10">
        <f t="array" aca="1" ref="AZ27" ca="1">IFERROR(ROUNDUP(AVERAGE(LARGE(IF($A$3:$AX$3="スコア",$A27:$AX27,""),{1,2,3,4,5,6})),2),0)</f>
        <v>50.28</v>
      </c>
      <c r="BA27" s="10">
        <f t="shared" ca="1" si="2"/>
        <v>3.3099999999999952</v>
      </c>
      <c r="BB27">
        <f t="array" aca="1" ref="BB27" ca="1">IFERROR(LARGE(IF($A$3:$AX$3="スコア",$A27:$AX27,""),1),"")</f>
        <v>55.594000000000001</v>
      </c>
      <c r="BC27" t="str">
        <f t="shared" ca="1" si="0"/>
        <v>ICS</v>
      </c>
      <c r="BD27" t="str">
        <f t="shared" ca="1" si="1"/>
        <v>MUA3</v>
      </c>
    </row>
    <row r="28" spans="2:56" x14ac:dyDescent="0.15">
      <c r="B28" t="s">
        <v>51</v>
      </c>
      <c r="C28" t="s">
        <v>899</v>
      </c>
      <c r="D28" s="21">
        <v>3</v>
      </c>
      <c r="E28" s="9" t="str">
        <f>IFERROR(VLOOKUP($B28,根ノ上高原!$B$5:$G$338,6,FALSE),"")</f>
        <v>MA</v>
      </c>
      <c r="F28" s="10">
        <f>IFERROR(VLOOKUP($B28,根ノ上高原!$B$5:$G$338,2,FALSE),"")</f>
        <v>38</v>
      </c>
      <c r="G28" s="10">
        <f>IFERROR(VLOOKUP($B28,根ノ上高原!$B$5:$G$338,5,FALSE)*VLOOKUP(E28,大会ごとのスコア!$D$4:$E$5,2,FALSE),"")</f>
        <v>49.326000000000001</v>
      </c>
      <c r="H28" s="9" t="str">
        <f>IFERROR(VLOOKUP($B28,東大OLK大会!$B$5:$G$338,6,FALSE),"")</f>
        <v>M21A1</v>
      </c>
      <c r="I28" s="10">
        <f>IFERROR(VLOOKUP($B28,東大OLK大会!$B$5:$G$338,2,FALSE),"")</f>
        <v>0</v>
      </c>
      <c r="J28" s="10">
        <f>IFERROR(VLOOKUP($B28,東大OLK大会!$B$5:$G$338,5,FALSE)*VLOOKUP(H28,大会ごとのスコア!$D$7:$E$11,2,FALSE),"")</f>
        <v>0</v>
      </c>
      <c r="K28" s="9" t="str">
        <f>IFERROR(VLOOKUP($B28,全日本ロング!$B$5:$G$338,6,FALSE),"")</f>
        <v>M21A2</v>
      </c>
      <c r="L28" s="10">
        <f>IFERROR(VLOOKUP($B28,全日本ロング!$B$5:$G$338,2,FALSE),"")</f>
        <v>0</v>
      </c>
      <c r="M28" s="10">
        <f>IFERROR(VLOOKUP($B28,全日本ロング!$B$5:$G$338,5,FALSE)*VLOOKUP(K28,大会ごとのスコア!$D$12:$E$17,2,FALSE),"")</f>
        <v>0</v>
      </c>
      <c r="N28" s="9" t="str">
        <f>IFERROR(VLOOKUP($B28,東海スプリントセレ!$B$5:$G$338,6,FALSE),"")</f>
        <v>MS</v>
      </c>
      <c r="O28" s="10">
        <f>IFERROR(VLOOKUP($B28,東海スプリントセレ!$B$5:$G$338,2,FALSE),"")</f>
        <v>9</v>
      </c>
      <c r="P28" s="10">
        <f>IFERROR(VLOOKUP($B28,東海スプリントセレ!$B$5:$G$338,5,FALSE)*VLOOKUP(N28,大会ごとのスコア!$D$24:$E$24,2,FALSE),"")</f>
        <v>59.732999999999997</v>
      </c>
      <c r="Q28" s="9" t="str">
        <f>IFERROR(VLOOKUP($B28,東海インカレ!$B$5:$G$338,6,FALSE),"")</f>
        <v>ME</v>
      </c>
      <c r="R28" s="10">
        <f>IFERROR(VLOOKUP($B28,東海インカレ!$B$5:$G$338,2,FALSE),"")</f>
        <v>35</v>
      </c>
      <c r="S28" s="10">
        <f>IFERROR(VLOOKUP($B28,東海インカレ!$B$5:$G$338,5,FALSE)*VLOOKUP(Q28,大会ごとのスコア!$D$23:$E$23,2,FALSE),"")</f>
        <v>44.513999999999996</v>
      </c>
      <c r="T28" s="9" t="str">
        <f>IFERROR(VLOOKUP($B28,関西スプリントセレ!$B$5:$G$400,6,FALSE),"")</f>
        <v/>
      </c>
      <c r="U28" s="10" t="str">
        <f>IFERROR(VLOOKUP($B28,関西スプリントセレ!$B$5:$G$400,2,FALSE),"")</f>
        <v/>
      </c>
      <c r="V28" s="10" t="str">
        <f>IFERROR(VLOOKUP($B28,関西スプリントセレ!$B$5:$G$400,5,FALSE)*VLOOKUP(T28,大会ごとのスコア!$D$26:$E$26,2,FALSE),"")</f>
        <v/>
      </c>
      <c r="W28" s="9" t="str">
        <f>IFERROR(VLOOKUP($B28,名椙大会2日目!$B$5:$G$338,6,FALSE),"")</f>
        <v/>
      </c>
      <c r="X28" s="10" t="str">
        <f>IFERROR(VLOOKUP($B28,名椙大会2日目!$B$5:$G$338,2,FALSE),"")</f>
        <v/>
      </c>
      <c r="Y28" s="10" t="str">
        <f>IFERROR(VLOOKUP($B28,名椙大会2日目!$B$5:$G$338,5,FALSE)*VLOOKUP(W28,大会ごとのスコア!$D$28:$E$31,2,FALSE),"")</f>
        <v/>
      </c>
      <c r="Z28" s="9" t="str">
        <f>IFERROR(VLOOKUP($B28,インカレスプリント2018!$B$5:$G$400,6,FALSE),"")</f>
        <v>ME</v>
      </c>
      <c r="AA28" s="10">
        <f>IFERROR(VLOOKUP($B28,インカレスプリント2018!$B$5:$G$400,2,FALSE),"")</f>
        <v>43</v>
      </c>
      <c r="AB28" s="10">
        <f>IFERROR(VLOOKUP($B28,インカレスプリント2018!$B$5:$G$400,5,FALSE)*VLOOKUP(Z28,大会ごとのスコア!$D$33:$E$36,2,FALSE),"")</f>
        <v>47.842799999999997</v>
      </c>
      <c r="AC28" s="9" t="str">
        <f>IFERROR(VLOOKUP($B28,インカレロング2018!$B$4:$G$400,6,FALSE),"")</f>
        <v>MUS</v>
      </c>
      <c r="AD28" s="10">
        <f>IFERROR(VLOOKUP($B28,インカレロング2018!$B$4:$G$400,2,FALSE),"")</f>
        <v>3</v>
      </c>
      <c r="AE28" s="10">
        <f ca="1">IFERROR(VLOOKUP($B28,インカレロング2018!$B$4:$G$400,5,FALSE)*VLOOKUP(AC28,大会ごとのスコア!$D$38:$E$42,2,FALSE),"")</f>
        <v>48.796799999999998</v>
      </c>
      <c r="AF28" s="9" t="str">
        <f>IFERROR(VLOOKUP($B28,クラブカップミドル!$B$4:$G$400,6,FALSE),"")</f>
        <v/>
      </c>
      <c r="AG28" s="10" t="str">
        <f>IFERROR(VLOOKUP($B28,クラブカップミドル!$B$4:$G$400,2,FALSE),"")</f>
        <v/>
      </c>
      <c r="AH28" s="10" t="str">
        <f>IFERROR(VLOOKUP($B28,クラブカップミドル!$B$4:$G$400,5,FALSE)*VLOOKUP(AF28,大会ごとのスコア!$D$44:$E$55,2,FALSE),"")</f>
        <v/>
      </c>
      <c r="AI28" s="9" t="str">
        <f>IFERROR(VLOOKUP($B28,全日本ミドル!$B$4:$G$400,6,FALSE),"")</f>
        <v/>
      </c>
      <c r="AJ28" s="10" t="str">
        <f>IFERROR(VLOOKUP($B28,全日本ミドル!$B$4:$G$400,2,FALSE),"")</f>
        <v/>
      </c>
      <c r="AK28" s="10" t="str">
        <f>IFERROR(VLOOKUP($B28,全日本ミドル!$B$4:$G$400,5,FALSE)*VLOOKUP(AI28,大会ごとのスコア!$D$62:$E$69,2,FALSE),"")</f>
        <v/>
      </c>
      <c r="AL28" s="9" t="str">
        <f>IFERROR(VLOOKUP($B28,KOLC大会!$B$4:$G$400,6,FALSE),"")</f>
        <v/>
      </c>
      <c r="AM28" s="10" t="str">
        <f>IFERROR(VLOOKUP($B28,KOLC大会!$B$4:$G$400,2,FALSE),"")</f>
        <v/>
      </c>
      <c r="AN28" s="10" t="str">
        <f>IFERROR(VLOOKUP($B28,KOLC大会!$B$4:$G$400,5,FALSE)*VLOOKUP(AL28,大会ごとのスコア!$D$44:$E$55,2,FALSE),"")</f>
        <v/>
      </c>
      <c r="AO28" s="9" t="str">
        <f>IFERROR(VLOOKUP($B28,早大OC大会!$B$4:$G$400,6,FALSE),"")</f>
        <v/>
      </c>
      <c r="AP28" s="10" t="str">
        <f>IFERROR(VLOOKUP($B28,早大OC大会!$B$4:$G$400,2,FALSE),"")</f>
        <v/>
      </c>
      <c r="AQ28" s="10" t="str">
        <f>IFERROR(VLOOKUP($B28,早大OC大会!$B$4:$G$400,5,FALSE)*VLOOKUP(AO28,大会ごとのスコア!$D$44:$E$55,2,FALSE),"")</f>
        <v/>
      </c>
      <c r="AR28" s="9" t="str">
        <f>IFERROR(VLOOKUP($B28,京大京女大会!$B$4:$G$400,6,FALSE),"")</f>
        <v/>
      </c>
      <c r="AS28" s="10" t="str">
        <f>IFERROR(VLOOKUP($B28,京大京女大会!$B$4:$G$400,2,FALSE),"")</f>
        <v/>
      </c>
      <c r="AT28" s="10" t="str">
        <f>IFERROR(VLOOKUP($B28,京大京女大会!$B$4:$G$400,5,FALSE)*VLOOKUP(AR28,大会ごとのスコア!$D$44:$E$55,2,FALSE),"")</f>
        <v/>
      </c>
      <c r="AU28" s="9" t="str">
        <f>IFERROR(VLOOKUP($B28,東海ミドルセレ!$B$4:$G$400,6,FALSE),"")</f>
        <v>MS</v>
      </c>
      <c r="AV28" s="10">
        <f>IFERROR(VLOOKUP($B28,東海ミドルセレ!$B$4:$G$400,2,FALSE),"")</f>
        <v>0</v>
      </c>
      <c r="AW28" s="10">
        <f>IFERROR(VLOOKUP($B28,東海ミドルセレ!$B$4:$G$400,5,FALSE)*VLOOKUP(AU28,大会ごとのスコア!$D$44:$E$60,2,FALSE),"")</f>
        <v>44.561</v>
      </c>
      <c r="AY28" s="9">
        <f t="array" aca="1" ref="AY28" ca="1">IFERROR(ROUNDUP(AVERAGE(LARGE(IF($A$3:$AX$3="スコア",$A28:$AX28,""),{1,2,3})),2),0)</f>
        <v>52.62</v>
      </c>
      <c r="AZ28" s="10">
        <f t="array" aca="1" ref="AZ28" ca="1">IFERROR(ROUNDUP(AVERAGE(LARGE(IF($A$3:$AX$3="スコア",$A28:$AX28,""),{1,2,3,4,5,6})),2),0)</f>
        <v>49.129999999999995</v>
      </c>
      <c r="BA28" s="10">
        <f t="shared" ca="1" si="2"/>
        <v>3.490000000000002</v>
      </c>
      <c r="BB28">
        <f t="array" aca="1" ref="BB28" ca="1">IFERROR(LARGE(IF($A$3:$AX$3="スコア",$A28:$AX28,""),1),"")</f>
        <v>59.732999999999997</v>
      </c>
      <c r="BC28" t="str">
        <f t="shared" ca="1" si="0"/>
        <v>東海SS</v>
      </c>
      <c r="BD28" t="str">
        <f t="shared" ca="1" si="1"/>
        <v>MS</v>
      </c>
    </row>
    <row r="29" spans="2:56" x14ac:dyDescent="0.15">
      <c r="B29" t="s">
        <v>122</v>
      </c>
      <c r="C29" t="s">
        <v>899</v>
      </c>
      <c r="D29" s="21">
        <v>4</v>
      </c>
      <c r="E29" s="9" t="str">
        <f>IFERROR(VLOOKUP($B29,根ノ上高原!$B$5:$G$338,6,FALSE),"")</f>
        <v>MA</v>
      </c>
      <c r="F29" s="10">
        <f>IFERROR(VLOOKUP($B29,根ノ上高原!$B$5:$G$338,2,FALSE),"")</f>
        <v>27</v>
      </c>
      <c r="G29" s="10">
        <f>IFERROR(VLOOKUP($B29,根ノ上高原!$B$5:$G$338,5,FALSE)*VLOOKUP(E29,大会ごとのスコア!$D$4:$E$5,2,FALSE),"")</f>
        <v>52.122999999999998</v>
      </c>
      <c r="H29" s="9" t="str">
        <f>IFERROR(VLOOKUP($B29,東大OLK大会!$B$5:$G$338,6,FALSE),"")</f>
        <v>M21A1</v>
      </c>
      <c r="I29" s="10">
        <f>IFERROR(VLOOKUP($B29,東大OLK大会!$B$5:$G$338,2,FALSE),"")</f>
        <v>0</v>
      </c>
      <c r="J29" s="10">
        <f>IFERROR(VLOOKUP($B29,東大OLK大会!$B$5:$G$338,5,FALSE)*VLOOKUP(H29,大会ごとのスコア!$D$7:$E$11,2,FALSE),"")</f>
        <v>0</v>
      </c>
      <c r="K29" s="9" t="str">
        <f>IFERROR(VLOOKUP($B29,全日本ロング!$B$5:$G$338,6,FALSE),"")</f>
        <v>M21A2</v>
      </c>
      <c r="L29" s="10">
        <f>IFERROR(VLOOKUP($B29,全日本ロング!$B$5:$G$338,2,FALSE),"")</f>
        <v>32</v>
      </c>
      <c r="M29" s="10">
        <f>IFERROR(VLOOKUP($B29,全日本ロング!$B$5:$G$338,5,FALSE)*VLOOKUP(K29,大会ごとのスコア!$D$12:$E$17,2,FALSE),"")</f>
        <v>48.271000000000001</v>
      </c>
      <c r="N29" s="9" t="str">
        <f>IFERROR(VLOOKUP($B29,東海スプリントセレ!$B$5:$G$338,6,FALSE),"")</f>
        <v>MS</v>
      </c>
      <c r="O29" s="10">
        <f>IFERROR(VLOOKUP($B29,東海スプリントセレ!$B$5:$G$338,2,FALSE),"")</f>
        <v>0</v>
      </c>
      <c r="P29" s="10">
        <f>IFERROR(VLOOKUP($B29,東海スプリントセレ!$B$5:$G$338,5,FALSE)*VLOOKUP(N29,大会ごとのスコア!$D$24:$E$24,2,FALSE),"")</f>
        <v>0</v>
      </c>
      <c r="Q29" s="9" t="str">
        <f>IFERROR(VLOOKUP($B29,東海インカレ!$B$5:$G$338,6,FALSE),"")</f>
        <v>ME</v>
      </c>
      <c r="R29" s="10">
        <f>IFERROR(VLOOKUP($B29,東海インカレ!$B$5:$G$338,2,FALSE),"")</f>
        <v>33</v>
      </c>
      <c r="S29" s="10">
        <f>IFERROR(VLOOKUP($B29,東海インカレ!$B$5:$G$338,5,FALSE)*VLOOKUP(Q29,大会ごとのスコア!$D$23:$E$23,2,FALSE),"")</f>
        <v>47.788999999999994</v>
      </c>
      <c r="T29" s="9" t="str">
        <f>IFERROR(VLOOKUP($B29,関西スプリントセレ!$B$5:$G$400,6,FALSE),"")</f>
        <v/>
      </c>
      <c r="U29" s="10" t="str">
        <f>IFERROR(VLOOKUP($B29,関西スプリントセレ!$B$5:$G$400,2,FALSE),"")</f>
        <v/>
      </c>
      <c r="V29" s="10" t="str">
        <f>IFERROR(VLOOKUP($B29,関西スプリントセレ!$B$5:$G$400,5,FALSE)*VLOOKUP(T29,大会ごとのスコア!$D$26:$E$26,2,FALSE),"")</f>
        <v/>
      </c>
      <c r="W29" s="9" t="str">
        <f>IFERROR(VLOOKUP($B29,名椙大会2日目!$B$5:$G$338,6,FALSE),"")</f>
        <v>M21AS</v>
      </c>
      <c r="X29" s="10">
        <f>IFERROR(VLOOKUP($B29,名椙大会2日目!$B$5:$G$338,2,FALSE),"")</f>
        <v>5</v>
      </c>
      <c r="Y29" s="10">
        <f>IFERROR(VLOOKUP($B29,名椙大会2日目!$B$5:$G$338,5,FALSE)*VLOOKUP(W29,大会ごとのスコア!$D$28:$E$31,2,FALSE),"")</f>
        <v>49.952799999999996</v>
      </c>
      <c r="Z29" s="9" t="str">
        <f>IFERROR(VLOOKUP($B29,インカレスプリント2018!$B$5:$G$400,6,FALSE),"")</f>
        <v>MUA1</v>
      </c>
      <c r="AA29" s="10">
        <f>IFERROR(VLOOKUP($B29,インカレスプリント2018!$B$5:$G$400,2,FALSE),"")</f>
        <v>64</v>
      </c>
      <c r="AB29" s="10">
        <f>IFERROR(VLOOKUP($B29,インカレスプリント2018!$B$5:$G$400,5,FALSE)*VLOOKUP(Z29,大会ごとのスコア!$D$33:$E$36,2,FALSE),"")</f>
        <v>48.338999999999999</v>
      </c>
      <c r="AC29" s="9" t="str">
        <f>IFERROR(VLOOKUP($B29,インカレロング2018!$B$4:$G$400,6,FALSE),"")</f>
        <v>MUL3</v>
      </c>
      <c r="AD29" s="10">
        <f>IFERROR(VLOOKUP($B29,インカレロング2018!$B$4:$G$400,2,FALSE),"")</f>
        <v>44</v>
      </c>
      <c r="AE29" s="10">
        <f ca="1">IFERROR(VLOOKUP($B29,インカレロング2018!$B$4:$G$400,5,FALSE)*VLOOKUP(AC29,大会ごとのスコア!$D$38:$E$42,2,FALSE),"")</f>
        <v>53.387999999999998</v>
      </c>
      <c r="AF29" s="9" t="str">
        <f>IFERROR(VLOOKUP($B29,クラブカップミドル!$B$4:$G$400,6,FALSE),"")</f>
        <v/>
      </c>
      <c r="AG29" s="10" t="str">
        <f>IFERROR(VLOOKUP($B29,クラブカップミドル!$B$4:$G$400,2,FALSE),"")</f>
        <v/>
      </c>
      <c r="AH29" s="10" t="str">
        <f>IFERROR(VLOOKUP($B29,クラブカップミドル!$B$4:$G$400,5,FALSE)*VLOOKUP(AF29,大会ごとのスコア!$D$44:$E$55,2,FALSE),"")</f>
        <v/>
      </c>
      <c r="AI29" s="9" t="str">
        <f>IFERROR(VLOOKUP($B29,全日本ミドル!$B$4:$G$400,6,FALSE),"")</f>
        <v>OA</v>
      </c>
      <c r="AJ29" s="10">
        <f>IFERROR(VLOOKUP($B29,全日本ミドル!$B$4:$G$400,2,FALSE),"")</f>
        <v>4</v>
      </c>
      <c r="AK29" s="10">
        <f>IFERROR(VLOOKUP($B29,全日本ミドル!$B$4:$G$400,5,FALSE)*VLOOKUP(AI29,大会ごとのスコア!$D$62:$E$69,2,FALSE),"")</f>
        <v>44.073599999999999</v>
      </c>
      <c r="AL29" s="9" t="str">
        <f>IFERROR(VLOOKUP($B29,KOLC大会!$B$4:$G$400,6,FALSE),"")</f>
        <v/>
      </c>
      <c r="AM29" s="10" t="str">
        <f>IFERROR(VLOOKUP($B29,KOLC大会!$B$4:$G$400,2,FALSE),"")</f>
        <v/>
      </c>
      <c r="AN29" s="10" t="str">
        <f>IFERROR(VLOOKUP($B29,KOLC大会!$B$4:$G$400,5,FALSE)*VLOOKUP(AL29,大会ごとのスコア!$D$44:$E$55,2,FALSE),"")</f>
        <v/>
      </c>
      <c r="AO29" s="9" t="str">
        <f>IFERROR(VLOOKUP($B29,早大OC大会!$B$4:$G$400,6,FALSE),"")</f>
        <v/>
      </c>
      <c r="AP29" s="10" t="str">
        <f>IFERROR(VLOOKUP($B29,早大OC大会!$B$4:$G$400,2,FALSE),"")</f>
        <v/>
      </c>
      <c r="AQ29" s="10" t="str">
        <f>IFERROR(VLOOKUP($B29,早大OC大会!$B$4:$G$400,5,FALSE)*VLOOKUP(AO29,大会ごとのスコア!$D$44:$E$55,2,FALSE),"")</f>
        <v/>
      </c>
      <c r="AR29" s="9" t="str">
        <f>IFERROR(VLOOKUP($B29,京大京女大会!$B$4:$G$400,6,FALSE),"")</f>
        <v/>
      </c>
      <c r="AS29" s="10" t="str">
        <f>IFERROR(VLOOKUP($B29,京大京女大会!$B$4:$G$400,2,FALSE),"")</f>
        <v/>
      </c>
      <c r="AT29" s="10" t="str">
        <f>IFERROR(VLOOKUP($B29,京大京女大会!$B$4:$G$400,5,FALSE)*VLOOKUP(AR29,大会ごとのスコア!$D$44:$E$55,2,FALSE),"")</f>
        <v/>
      </c>
      <c r="AU29" s="9" t="str">
        <f>IFERROR(VLOOKUP($B29,東海ミドルセレ!$B$4:$G$400,6,FALSE),"")</f>
        <v>MS</v>
      </c>
      <c r="AV29" s="10">
        <f>IFERROR(VLOOKUP($B29,東海ミドルセレ!$B$4:$G$400,2,FALSE),"")</f>
        <v>19</v>
      </c>
      <c r="AW29" s="10">
        <f>IFERROR(VLOOKUP($B29,東海ミドルセレ!$B$4:$G$400,5,FALSE)*VLOOKUP(AU29,大会ごとのスコア!$D$44:$E$60,2,FALSE),"")</f>
        <v>57.346999999999994</v>
      </c>
      <c r="AY29" s="9">
        <f t="array" aca="1" ref="AY29" ca="1">IFERROR(ROUNDUP(AVERAGE(LARGE(IF($A$3:$AX$3="スコア",$A29:$AX29,""),{1,2,3})),2),0)</f>
        <v>54.29</v>
      </c>
      <c r="AZ29" s="10">
        <f t="array" aca="1" ref="AZ29" ca="1">IFERROR(ROUNDUP(AVERAGE(LARGE(IF($A$3:$AX$3="スコア",$A29:$AX29,""),{1,2,3,4,5,6})),2),0)</f>
        <v>51.58</v>
      </c>
      <c r="BA29" s="10">
        <f t="shared" ca="1" si="2"/>
        <v>2.7100000000000009</v>
      </c>
      <c r="BB29">
        <f t="array" aca="1" ref="BB29" ca="1">IFERROR(LARGE(IF($A$3:$AX$3="スコア",$A29:$AX29,""),1),"")</f>
        <v>57.346999999999994</v>
      </c>
      <c r="BC29" t="str">
        <f t="shared" ca="1" si="0"/>
        <v>東海ミドルセレ</v>
      </c>
      <c r="BD29" t="str">
        <f t="shared" ca="1" si="1"/>
        <v>MS</v>
      </c>
    </row>
    <row r="30" spans="2:56" x14ac:dyDescent="0.15">
      <c r="B30" t="s">
        <v>57</v>
      </c>
      <c r="C30" t="s">
        <v>900</v>
      </c>
      <c r="D30" s="21">
        <v>2</v>
      </c>
      <c r="E30" s="9" t="str">
        <f>IFERROR(VLOOKUP($B30,根ノ上高原!$B$5:$G$338,6,FALSE),"")</f>
        <v/>
      </c>
      <c r="F30" s="10" t="str">
        <f>IFERROR(VLOOKUP($B30,根ノ上高原!$B$5:$G$338,2,FALSE),"")</f>
        <v/>
      </c>
      <c r="G30" s="10" t="str">
        <f>IFERROR(VLOOKUP($B30,根ノ上高原!$B$5:$G$338,5,FALSE)*VLOOKUP(E30,大会ごとのスコア!$D$4:$E$5,2,FALSE),"")</f>
        <v/>
      </c>
      <c r="H30" s="9" t="str">
        <f>IFERROR(VLOOKUP($B30,東大OLK大会!$B$5:$G$338,6,FALSE),"")</f>
        <v/>
      </c>
      <c r="I30" s="10" t="str">
        <f>IFERROR(VLOOKUP($B30,東大OLK大会!$B$5:$G$338,2,FALSE),"")</f>
        <v/>
      </c>
      <c r="J30" s="10" t="str">
        <f>IFERROR(VLOOKUP($B30,東大OLK大会!$B$5:$G$338,5,FALSE)*VLOOKUP(H30,大会ごとのスコア!$D$7:$E$11,2,FALSE),"")</f>
        <v/>
      </c>
      <c r="K30" s="9" t="str">
        <f>IFERROR(VLOOKUP($B30,全日本ロング!$B$5:$G$338,6,FALSE),"")</f>
        <v>M21A2</v>
      </c>
      <c r="L30" s="10">
        <f>IFERROR(VLOOKUP($B30,全日本ロング!$B$5:$G$338,2,FALSE),"")</f>
        <v>42</v>
      </c>
      <c r="M30" s="10">
        <f>IFERROR(VLOOKUP($B30,全日本ロング!$B$5:$G$338,5,FALSE)*VLOOKUP(K30,大会ごとのスコア!$D$12:$E$17,2,FALSE),"")</f>
        <v>42.186999999999998</v>
      </c>
      <c r="N30" s="9" t="str">
        <f>IFERROR(VLOOKUP($B30,東海スプリントセレ!$B$5:$G$338,6,FALSE),"")</f>
        <v>MS</v>
      </c>
      <c r="O30" s="10">
        <f>IFERROR(VLOOKUP($B30,東海スプリントセレ!$B$5:$G$338,2,FALSE),"")</f>
        <v>15</v>
      </c>
      <c r="P30" s="10">
        <f>IFERROR(VLOOKUP($B30,東海スプリントセレ!$B$5:$G$338,5,FALSE)*VLOOKUP(N30,大会ごとのスコア!$D$24:$E$24,2,FALSE),"")</f>
        <v>58.302999999999997</v>
      </c>
      <c r="Q30" s="9" t="str">
        <f>IFERROR(VLOOKUP($B30,東海インカレ!$B$5:$G$338,6,FALSE),"")</f>
        <v>ME</v>
      </c>
      <c r="R30" s="10">
        <f>IFERROR(VLOOKUP($B30,東海インカレ!$B$5:$G$338,2,FALSE),"")</f>
        <v>20</v>
      </c>
      <c r="S30" s="10">
        <f>IFERROR(VLOOKUP($B30,東海インカレ!$B$5:$G$338,5,FALSE)*VLOOKUP(Q30,大会ごとのスコア!$D$23:$E$23,2,FALSE),"")</f>
        <v>53.635999999999996</v>
      </c>
      <c r="T30" s="9" t="str">
        <f>IFERROR(VLOOKUP($B30,関西スプリントセレ!$B$5:$G$400,6,FALSE),"")</f>
        <v/>
      </c>
      <c r="U30" s="10" t="str">
        <f>IFERROR(VLOOKUP($B30,関西スプリントセレ!$B$5:$G$400,2,FALSE),"")</f>
        <v/>
      </c>
      <c r="V30" s="10" t="str">
        <f>IFERROR(VLOOKUP($B30,関西スプリントセレ!$B$5:$G$400,5,FALSE)*VLOOKUP(T30,大会ごとのスコア!$D$26:$E$26,2,FALSE),"")</f>
        <v/>
      </c>
      <c r="W30" s="9" t="str">
        <f>IFERROR(VLOOKUP($B30,名椙大会2日目!$B$5:$G$338,6,FALSE),"")</f>
        <v/>
      </c>
      <c r="X30" s="10" t="str">
        <f>IFERROR(VLOOKUP($B30,名椙大会2日目!$B$5:$G$338,2,FALSE),"")</f>
        <v/>
      </c>
      <c r="Y30" s="10" t="str">
        <f>IFERROR(VLOOKUP($B30,名椙大会2日目!$B$5:$G$338,5,FALSE)*VLOOKUP(W30,大会ごとのスコア!$D$28:$E$31,2,FALSE),"")</f>
        <v/>
      </c>
      <c r="Z30" s="9" t="str">
        <f>IFERROR(VLOOKUP($B30,インカレスプリント2018!$B$5:$G$400,6,FALSE),"")</f>
        <v/>
      </c>
      <c r="AA30" s="10" t="str">
        <f>IFERROR(VLOOKUP($B30,インカレスプリント2018!$B$5:$G$400,2,FALSE),"")</f>
        <v/>
      </c>
      <c r="AB30" s="10" t="str">
        <f>IFERROR(VLOOKUP($B30,インカレスプリント2018!$B$5:$G$400,5,FALSE)*VLOOKUP(Z30,大会ごとのスコア!$D$33:$E$36,2,FALSE),"")</f>
        <v/>
      </c>
      <c r="AC30" s="9" t="str">
        <f>IFERROR(VLOOKUP($B30,インカレロング2018!$B$4:$G$400,6,FALSE),"")</f>
        <v/>
      </c>
      <c r="AD30" s="10" t="str">
        <f>IFERROR(VLOOKUP($B30,インカレロング2018!$B$4:$G$400,2,FALSE),"")</f>
        <v/>
      </c>
      <c r="AE30" s="10" t="str">
        <f>IFERROR(VLOOKUP($B30,インカレロング2018!$B$4:$G$400,5,FALSE)*VLOOKUP(AC30,大会ごとのスコア!$D$38:$E$42,2,FALSE),"")</f>
        <v/>
      </c>
      <c r="AF30" s="9" t="str">
        <f>IFERROR(VLOOKUP($B30,クラブカップミドル!$B$4:$G$400,6,FALSE),"")</f>
        <v/>
      </c>
      <c r="AG30" s="10" t="str">
        <f>IFERROR(VLOOKUP($B30,クラブカップミドル!$B$4:$G$400,2,FALSE),"")</f>
        <v/>
      </c>
      <c r="AH30" s="10" t="str">
        <f>IFERROR(VLOOKUP($B30,クラブカップミドル!$B$4:$G$400,5,FALSE)*VLOOKUP(AF30,大会ごとのスコア!$D$44:$E$55,2,FALSE),"")</f>
        <v/>
      </c>
      <c r="AI30" s="9" t="str">
        <f>IFERROR(VLOOKUP($B30,全日本ミドル!$B$4:$G$400,6,FALSE),"")</f>
        <v/>
      </c>
      <c r="AJ30" s="10" t="str">
        <f>IFERROR(VLOOKUP($B30,全日本ミドル!$B$4:$G$400,2,FALSE),"")</f>
        <v/>
      </c>
      <c r="AK30" s="10" t="str">
        <f>IFERROR(VLOOKUP($B30,全日本ミドル!$B$4:$G$400,5,FALSE)*VLOOKUP(AI30,大会ごとのスコア!$D$62:$E$69,2,FALSE),"")</f>
        <v/>
      </c>
      <c r="AL30" s="9" t="str">
        <f>IFERROR(VLOOKUP($B30,KOLC大会!$B$4:$G$400,6,FALSE),"")</f>
        <v/>
      </c>
      <c r="AM30" s="10" t="str">
        <f>IFERROR(VLOOKUP($B30,KOLC大会!$B$4:$G$400,2,FALSE),"")</f>
        <v/>
      </c>
      <c r="AN30" s="10" t="str">
        <f>IFERROR(VLOOKUP($B30,KOLC大会!$B$4:$G$400,5,FALSE)*VLOOKUP(AL30,大会ごとのスコア!$D$44:$E$55,2,FALSE),"")</f>
        <v/>
      </c>
      <c r="AO30" s="9" t="str">
        <f>IFERROR(VLOOKUP($B30,早大OC大会!$B$4:$G$400,6,FALSE),"")</f>
        <v/>
      </c>
      <c r="AP30" s="10" t="str">
        <f>IFERROR(VLOOKUP($B30,早大OC大会!$B$4:$G$400,2,FALSE),"")</f>
        <v/>
      </c>
      <c r="AQ30" s="10" t="str">
        <f>IFERROR(VLOOKUP($B30,早大OC大会!$B$4:$G$400,5,FALSE)*VLOOKUP(AO30,大会ごとのスコア!$D$44:$E$55,2,FALSE),"")</f>
        <v/>
      </c>
      <c r="AR30" s="9" t="str">
        <f>IFERROR(VLOOKUP($B30,京大京女大会!$B$4:$G$400,6,FALSE),"")</f>
        <v>M21A</v>
      </c>
      <c r="AS30" s="10">
        <f>IFERROR(VLOOKUP($B30,京大京女大会!$B$4:$G$400,2,FALSE),"")</f>
        <v>0</v>
      </c>
      <c r="AT30" s="10">
        <f>IFERROR(VLOOKUP($B30,京大京女大会!$B$4:$G$400,5,FALSE)*VLOOKUP(AR30,大会ごとのスコア!$D$44:$E$55,2,FALSE),"")</f>
        <v>0</v>
      </c>
      <c r="AU30" s="9" t="str">
        <f>IFERROR(VLOOKUP($B30,東海ミドルセレ!$B$4:$G$400,6,FALSE),"")</f>
        <v/>
      </c>
      <c r="AV30" s="10" t="str">
        <f>IFERROR(VLOOKUP($B30,東海ミドルセレ!$B$4:$G$400,2,FALSE),"")</f>
        <v/>
      </c>
      <c r="AW30" s="10" t="str">
        <f>IFERROR(VLOOKUP($B30,東海ミドルセレ!$B$4:$G$400,5,FALSE)*VLOOKUP(AU30,大会ごとのスコア!$D$44:$E$60,2,FALSE),"")</f>
        <v/>
      </c>
      <c r="AY30" s="9">
        <f t="array" ref="AY30">IFERROR(ROUNDUP(AVERAGE(LARGE(IF($A$3:$AX$3="スコア",$A30:$AX30,""),{1,2,3})),2),0)</f>
        <v>51.379999999999995</v>
      </c>
      <c r="AZ30" s="10">
        <f t="array" ref="AZ30">IFERROR(ROUNDUP(AVERAGE(LARGE(IF($A$3:$AX$3="スコア",$A30:$AX30,""),{1,2,3,4,5,6})),2),0)</f>
        <v>0</v>
      </c>
      <c r="BA30" s="10">
        <f t="shared" si="2"/>
        <v>51.379999999999995</v>
      </c>
      <c r="BB30">
        <f t="array" ref="BB30">IFERROR(LARGE(IF($A$3:$AX$3="スコア",$A30:$AX30,""),1),"")</f>
        <v>58.302999999999997</v>
      </c>
      <c r="BC30" t="str">
        <f t="shared" si="0"/>
        <v>東海SS</v>
      </c>
      <c r="BD30" t="str">
        <f t="shared" si="1"/>
        <v>MS</v>
      </c>
    </row>
    <row r="31" spans="2:56" x14ac:dyDescent="0.15">
      <c r="B31" t="s">
        <v>81</v>
      </c>
      <c r="C31" t="s">
        <v>899</v>
      </c>
      <c r="D31" s="21">
        <v>2</v>
      </c>
      <c r="E31" s="9" t="str">
        <f>IFERROR(VLOOKUP($B31,根ノ上高原!$B$5:$G$338,6,FALSE),"")</f>
        <v/>
      </c>
      <c r="F31" s="10" t="str">
        <f>IFERROR(VLOOKUP($B31,根ノ上高原!$B$5:$G$338,2,FALSE),"")</f>
        <v/>
      </c>
      <c r="G31" s="10" t="str">
        <f>IFERROR(VLOOKUP($B31,根ノ上高原!$B$5:$G$338,5,FALSE)*VLOOKUP(E31,大会ごとのスコア!$D$4:$E$5,2,FALSE),"")</f>
        <v/>
      </c>
      <c r="H31" s="9" t="str">
        <f>IFERROR(VLOOKUP($B31,東大OLK大会!$B$5:$G$338,6,FALSE),"")</f>
        <v/>
      </c>
      <c r="I31" s="10" t="str">
        <f>IFERROR(VLOOKUP($B31,東大OLK大会!$B$5:$G$338,2,FALSE),"")</f>
        <v/>
      </c>
      <c r="J31" s="10" t="str">
        <f>IFERROR(VLOOKUP($B31,東大OLK大会!$B$5:$G$338,5,FALSE)*VLOOKUP(H31,大会ごとのスコア!$D$7:$E$11,2,FALSE),"")</f>
        <v/>
      </c>
      <c r="K31" s="9" t="str">
        <f>IFERROR(VLOOKUP($B31,全日本ロング!$B$5:$G$338,6,FALSE),"")</f>
        <v>M20A</v>
      </c>
      <c r="L31" s="10">
        <f>IFERROR(VLOOKUP($B31,全日本ロング!$B$5:$G$338,2,FALSE),"")</f>
        <v>0</v>
      </c>
      <c r="M31" s="10">
        <f>IFERROR(VLOOKUP($B31,全日本ロング!$B$5:$G$338,5,FALSE)*VLOOKUP(K31,大会ごとのスコア!$D$12:$E$17,2,FALSE),"")</f>
        <v>32.058399999999999</v>
      </c>
      <c r="N31" s="9" t="str">
        <f>IFERROR(VLOOKUP($B31,東海スプリントセレ!$B$5:$G$338,6,FALSE),"")</f>
        <v>MS</v>
      </c>
      <c r="O31" s="10">
        <f>IFERROR(VLOOKUP($B31,東海スプリントセレ!$B$5:$G$338,2,FALSE),"")</f>
        <v>39</v>
      </c>
      <c r="P31" s="10">
        <f>IFERROR(VLOOKUP($B31,東海スプリントセレ!$B$5:$G$338,5,FALSE)*VLOOKUP(N31,大会ごとのスコア!$D$24:$E$24,2,FALSE),"")</f>
        <v>52.088000000000001</v>
      </c>
      <c r="Q31" s="9" t="str">
        <f>IFERROR(VLOOKUP($B31,東海インカレ!$B$5:$G$338,6,FALSE),"")</f>
        <v>ME</v>
      </c>
      <c r="R31" s="10">
        <f>IFERROR(VLOOKUP($B31,東海インカレ!$B$5:$G$338,2,FALSE),"")</f>
        <v>31</v>
      </c>
      <c r="S31" s="10">
        <f>IFERROR(VLOOKUP($B31,東海インカレ!$B$5:$G$338,5,FALSE)*VLOOKUP(Q31,大会ごとのスコア!$D$23:$E$23,2,FALSE),"")</f>
        <v>48.104999999999997</v>
      </c>
      <c r="T31" s="9" t="str">
        <f>IFERROR(VLOOKUP($B31,関西スプリントセレ!$B$5:$G$400,6,FALSE),"")</f>
        <v/>
      </c>
      <c r="U31" s="10" t="str">
        <f>IFERROR(VLOOKUP($B31,関西スプリントセレ!$B$5:$G$400,2,FALSE),"")</f>
        <v/>
      </c>
      <c r="V31" s="10" t="str">
        <f>IFERROR(VLOOKUP($B31,関西スプリントセレ!$B$5:$G$400,5,FALSE)*VLOOKUP(T31,大会ごとのスコア!$D$26:$E$26,2,FALSE),"")</f>
        <v/>
      </c>
      <c r="W31" s="9" t="str">
        <f>IFERROR(VLOOKUP($B31,名椙大会2日目!$B$5:$G$338,6,FALSE),"")</f>
        <v/>
      </c>
      <c r="X31" s="10" t="str">
        <f>IFERROR(VLOOKUP($B31,名椙大会2日目!$B$5:$G$338,2,FALSE),"")</f>
        <v/>
      </c>
      <c r="Y31" s="10" t="str">
        <f>IFERROR(VLOOKUP($B31,名椙大会2日目!$B$5:$G$338,5,FALSE)*VLOOKUP(W31,大会ごとのスコア!$D$28:$E$31,2,FALSE),"")</f>
        <v/>
      </c>
      <c r="Z31" s="9" t="str">
        <f>IFERROR(VLOOKUP($B31,インカレスプリント2018!$B$5:$G$400,6,FALSE),"")</f>
        <v>MUA2</v>
      </c>
      <c r="AA31" s="10">
        <f>IFERROR(VLOOKUP($B31,インカレスプリント2018!$B$5:$G$400,2,FALSE),"")</f>
        <v>32</v>
      </c>
      <c r="AB31" s="10">
        <f>IFERROR(VLOOKUP($B31,インカレスプリント2018!$B$5:$G$400,5,FALSE)*VLOOKUP(Z31,大会ごとのスコア!$D$33:$E$36,2,FALSE),"")</f>
        <v>53.835999999999999</v>
      </c>
      <c r="AC31" s="9" t="str">
        <f>IFERROR(VLOOKUP($B31,インカレロング2018!$B$4:$G$400,6,FALSE),"")</f>
        <v>MUS</v>
      </c>
      <c r="AD31" s="10">
        <f>IFERROR(VLOOKUP($B31,インカレロング2018!$B$4:$G$400,2,FALSE),"")</f>
        <v>20</v>
      </c>
      <c r="AE31" s="10">
        <f ca="1">IFERROR(VLOOKUP($B31,インカレロング2018!$B$4:$G$400,5,FALSE)*VLOOKUP(AC31,大会ごとのスコア!$D$38:$E$42,2,FALSE),"")</f>
        <v>42.782399999999996</v>
      </c>
      <c r="AF31" s="9" t="str">
        <f>IFERROR(VLOOKUP($B31,クラブカップミドル!$B$4:$G$400,6,FALSE),"")</f>
        <v/>
      </c>
      <c r="AG31" s="10" t="str">
        <f>IFERROR(VLOOKUP($B31,クラブカップミドル!$B$4:$G$400,2,FALSE),"")</f>
        <v/>
      </c>
      <c r="AH31" s="10" t="str">
        <f>IFERROR(VLOOKUP($B31,クラブカップミドル!$B$4:$G$400,5,FALSE)*VLOOKUP(AF31,大会ごとのスコア!$D$44:$E$55,2,FALSE),"")</f>
        <v/>
      </c>
      <c r="AI31" s="9" t="str">
        <f>IFERROR(VLOOKUP($B31,全日本ミドル!$B$4:$G$400,6,FALSE),"")</f>
        <v/>
      </c>
      <c r="AJ31" s="10" t="str">
        <f>IFERROR(VLOOKUP($B31,全日本ミドル!$B$4:$G$400,2,FALSE),"")</f>
        <v/>
      </c>
      <c r="AK31" s="10" t="str">
        <f>IFERROR(VLOOKUP($B31,全日本ミドル!$B$4:$G$400,5,FALSE)*VLOOKUP(AI31,大会ごとのスコア!$D$62:$E$69,2,FALSE),"")</f>
        <v/>
      </c>
      <c r="AL31" s="9" t="str">
        <f>IFERROR(VLOOKUP($B31,KOLC大会!$B$4:$G$400,6,FALSE),"")</f>
        <v/>
      </c>
      <c r="AM31" s="10" t="str">
        <f>IFERROR(VLOOKUP($B31,KOLC大会!$B$4:$G$400,2,FALSE),"")</f>
        <v/>
      </c>
      <c r="AN31" s="10" t="str">
        <f>IFERROR(VLOOKUP($B31,KOLC大会!$B$4:$G$400,5,FALSE)*VLOOKUP(AL31,大会ごとのスコア!$D$44:$E$55,2,FALSE),"")</f>
        <v/>
      </c>
      <c r="AO31" s="9" t="str">
        <f>IFERROR(VLOOKUP($B31,早大OC大会!$B$4:$G$400,6,FALSE),"")</f>
        <v/>
      </c>
      <c r="AP31" s="10" t="str">
        <f>IFERROR(VLOOKUP($B31,早大OC大会!$B$4:$G$400,2,FALSE),"")</f>
        <v/>
      </c>
      <c r="AQ31" s="10" t="str">
        <f>IFERROR(VLOOKUP($B31,早大OC大会!$B$4:$G$400,5,FALSE)*VLOOKUP(AO31,大会ごとのスコア!$D$44:$E$55,2,FALSE),"")</f>
        <v/>
      </c>
      <c r="AR31" s="9" t="str">
        <f>IFERROR(VLOOKUP($B31,京大京女大会!$B$4:$G$400,6,FALSE),"")</f>
        <v>M20A</v>
      </c>
      <c r="AS31" s="10">
        <f>IFERROR(VLOOKUP($B31,京大京女大会!$B$4:$G$400,2,FALSE),"")</f>
        <v>14</v>
      </c>
      <c r="AT31" s="10">
        <f>IFERROR(VLOOKUP($B31,京大京女大会!$B$4:$G$400,5,FALSE)*VLOOKUP(AR31,大会ごとのスコア!$D$44:$E$55,2,FALSE),"")</f>
        <v>40.982399999999998</v>
      </c>
      <c r="AU31" s="9" t="str">
        <f>IFERROR(VLOOKUP($B31,東海ミドルセレ!$B$4:$G$400,6,FALSE),"")</f>
        <v>MS</v>
      </c>
      <c r="AV31" s="10">
        <f>IFERROR(VLOOKUP($B31,東海ミドルセレ!$B$4:$G$400,2,FALSE),"")</f>
        <v>0</v>
      </c>
      <c r="AW31" s="10">
        <f>IFERROR(VLOOKUP($B31,東海ミドルセレ!$B$4:$G$400,5,FALSE)*VLOOKUP(AU31,大会ごとのスコア!$D$44:$E$60,2,FALSE),"")</f>
        <v>0</v>
      </c>
      <c r="AY31" s="9">
        <f t="array" aca="1" ref="AY31" ca="1">IFERROR(ROUNDUP(AVERAGE(LARGE(IF($A$3:$AX$3="スコア",$A31:$AX31,""),{1,2,3})),2),0)</f>
        <v>51.35</v>
      </c>
      <c r="AZ31" s="10">
        <f t="array" aca="1" ref="AZ31" ca="1">IFERROR(ROUNDUP(AVERAGE(LARGE(IF($A$3:$AX$3="スコア",$A31:$AX31,""),{1,2,3,4,5,6})),2),0)</f>
        <v>44.98</v>
      </c>
      <c r="BA31" s="10">
        <f t="shared" ca="1" si="2"/>
        <v>6.3700000000000045</v>
      </c>
      <c r="BB31">
        <f t="array" aca="1" ref="BB31" ca="1">IFERROR(LARGE(IF($A$3:$AX$3="スコア",$A31:$AX31,""),1),"")</f>
        <v>53.835999999999999</v>
      </c>
      <c r="BC31" t="str">
        <f t="shared" ca="1" si="0"/>
        <v>ICS</v>
      </c>
      <c r="BD31" t="str">
        <f t="shared" ca="1" si="1"/>
        <v>MUA2</v>
      </c>
    </row>
    <row r="32" spans="2:56" x14ac:dyDescent="0.15">
      <c r="B32" t="s">
        <v>65</v>
      </c>
      <c r="C32" t="s">
        <v>899</v>
      </c>
      <c r="D32" s="21">
        <v>2</v>
      </c>
      <c r="E32" s="9" t="str">
        <f>IFERROR(VLOOKUP($B32,根ノ上高原!$B$5:$G$338,6,FALSE),"")</f>
        <v/>
      </c>
      <c r="F32" s="10" t="str">
        <f>IFERROR(VLOOKUP($B32,根ノ上高原!$B$5:$G$338,2,FALSE),"")</f>
        <v/>
      </c>
      <c r="G32" s="10" t="str">
        <f>IFERROR(VLOOKUP($B32,根ノ上高原!$B$5:$G$338,5,FALSE)*VLOOKUP(E32,大会ごとのスコア!$D$4:$E$5,2,FALSE),"")</f>
        <v/>
      </c>
      <c r="H32" s="9" t="str">
        <f>IFERROR(VLOOKUP($B32,東大OLK大会!$B$5:$G$338,6,FALSE),"")</f>
        <v/>
      </c>
      <c r="I32" s="10" t="str">
        <f>IFERROR(VLOOKUP($B32,東大OLK大会!$B$5:$G$338,2,FALSE),"")</f>
        <v/>
      </c>
      <c r="J32" s="10" t="str">
        <f>IFERROR(VLOOKUP($B32,東大OLK大会!$B$5:$G$338,5,FALSE)*VLOOKUP(H32,大会ごとのスコア!$D$7:$E$11,2,FALSE),"")</f>
        <v/>
      </c>
      <c r="K32" s="9" t="str">
        <f>IFERROR(VLOOKUP($B32,全日本ロング!$B$5:$G$338,6,FALSE),"")</f>
        <v>M20A</v>
      </c>
      <c r="L32" s="10">
        <f>IFERROR(VLOOKUP($B32,全日本ロング!$B$5:$G$338,2,FALSE),"")</f>
        <v>0</v>
      </c>
      <c r="M32" s="10">
        <f>IFERROR(VLOOKUP($B32,全日本ロング!$B$5:$G$338,5,FALSE)*VLOOKUP(K32,大会ごとのスコア!$D$12:$E$17,2,FALSE),"")</f>
        <v>15.443200000000003</v>
      </c>
      <c r="N32" s="9" t="str">
        <f>IFERROR(VLOOKUP($B32,東海スプリントセレ!$B$5:$G$338,6,FALSE),"")</f>
        <v>MS</v>
      </c>
      <c r="O32" s="10">
        <f>IFERROR(VLOOKUP($B32,東海スプリントセレ!$B$5:$G$338,2,FALSE),"")</f>
        <v>23</v>
      </c>
      <c r="P32" s="10">
        <f>IFERROR(VLOOKUP($B32,東海スプリントセレ!$B$5:$G$338,5,FALSE)*VLOOKUP(N32,大会ごとのスコア!$D$24:$E$24,2,FALSE),"")</f>
        <v>55.460999999999999</v>
      </c>
      <c r="Q32" s="9" t="str">
        <f>IFERROR(VLOOKUP($B32,東海インカレ!$B$5:$G$338,6,FALSE),"")</f>
        <v>ME</v>
      </c>
      <c r="R32" s="10">
        <f>IFERROR(VLOOKUP($B32,東海インカレ!$B$5:$G$338,2,FALSE),"")</f>
        <v>42</v>
      </c>
      <c r="S32" s="10">
        <f>IFERROR(VLOOKUP($B32,東海インカレ!$B$5:$G$338,5,FALSE)*VLOOKUP(Q32,大会ごとのスコア!$D$23:$E$23,2,FALSE),"")</f>
        <v>39.195</v>
      </c>
      <c r="T32" s="9" t="str">
        <f>IFERROR(VLOOKUP($B32,関西スプリントセレ!$B$5:$G$400,6,FALSE),"")</f>
        <v/>
      </c>
      <c r="U32" s="10" t="str">
        <f>IFERROR(VLOOKUP($B32,関西スプリントセレ!$B$5:$G$400,2,FALSE),"")</f>
        <v/>
      </c>
      <c r="V32" s="10" t="str">
        <f>IFERROR(VLOOKUP($B32,関西スプリントセレ!$B$5:$G$400,5,FALSE)*VLOOKUP(T32,大会ごとのスコア!$D$26:$E$26,2,FALSE),"")</f>
        <v/>
      </c>
      <c r="W32" s="9" t="str">
        <f>IFERROR(VLOOKUP($B32,名椙大会2日目!$B$5:$G$338,6,FALSE),"")</f>
        <v/>
      </c>
      <c r="X32" s="10" t="str">
        <f>IFERROR(VLOOKUP($B32,名椙大会2日目!$B$5:$G$338,2,FALSE),"")</f>
        <v/>
      </c>
      <c r="Y32" s="10" t="str">
        <f>IFERROR(VLOOKUP($B32,名椙大会2日目!$B$5:$G$338,5,FALSE)*VLOOKUP(W32,大会ごとのスコア!$D$28:$E$31,2,FALSE),"")</f>
        <v/>
      </c>
      <c r="Z32" s="9" t="str">
        <f>IFERROR(VLOOKUP($B32,インカレスプリント2018!$B$5:$G$400,6,FALSE),"")</f>
        <v>MUA1</v>
      </c>
      <c r="AA32" s="10">
        <f>IFERROR(VLOOKUP($B32,インカレスプリント2018!$B$5:$G$400,2,FALSE),"")</f>
        <v>48</v>
      </c>
      <c r="AB32" s="10">
        <f>IFERROR(VLOOKUP($B32,インカレスプリント2018!$B$5:$G$400,5,FALSE)*VLOOKUP(Z32,大会ごとのスコア!$D$33:$E$36,2,FALSE),"")</f>
        <v>51.123999999999995</v>
      </c>
      <c r="AC32" s="9" t="str">
        <f>IFERROR(VLOOKUP($B32,インカレロング2018!$B$4:$G$400,6,FALSE),"")</f>
        <v>MUS</v>
      </c>
      <c r="AD32" s="10">
        <f>IFERROR(VLOOKUP($B32,インカレロング2018!$B$4:$G$400,2,FALSE),"")</f>
        <v>5</v>
      </c>
      <c r="AE32" s="10">
        <f ca="1">IFERROR(VLOOKUP($B32,インカレロング2018!$B$4:$G$400,5,FALSE)*VLOOKUP(AC32,大会ごとのスコア!$D$38:$E$42,2,FALSE),"")</f>
        <v>46.847999999999999</v>
      </c>
      <c r="AF32" s="9" t="str">
        <f>IFERROR(VLOOKUP($B32,クラブカップミドル!$B$4:$G$400,6,FALSE),"")</f>
        <v/>
      </c>
      <c r="AG32" s="10" t="str">
        <f>IFERROR(VLOOKUP($B32,クラブカップミドル!$B$4:$G$400,2,FALSE),"")</f>
        <v/>
      </c>
      <c r="AH32" s="10" t="str">
        <f>IFERROR(VLOOKUP($B32,クラブカップミドル!$B$4:$G$400,5,FALSE)*VLOOKUP(AF32,大会ごとのスコア!$D$44:$E$55,2,FALSE),"")</f>
        <v/>
      </c>
      <c r="AI32" s="9" t="str">
        <f>IFERROR(VLOOKUP($B32,全日本ミドル!$B$4:$G$400,6,FALSE),"")</f>
        <v>M20A</v>
      </c>
      <c r="AJ32" s="10">
        <f>IFERROR(VLOOKUP($B32,全日本ミドル!$B$4:$G$400,2,FALSE),"")</f>
        <v>19</v>
      </c>
      <c r="AK32" s="10">
        <f>IFERROR(VLOOKUP($B32,全日本ミドル!$B$4:$G$400,5,FALSE)*VLOOKUP(AI32,大会ごとのスコア!$D$62:$E$69,2,FALSE),"")</f>
        <v>43.038399999999996</v>
      </c>
      <c r="AL32" s="9" t="str">
        <f>IFERROR(VLOOKUP($B32,KOLC大会!$B$4:$G$400,6,FALSE),"")</f>
        <v/>
      </c>
      <c r="AM32" s="10" t="str">
        <f>IFERROR(VLOOKUP($B32,KOLC大会!$B$4:$G$400,2,FALSE),"")</f>
        <v/>
      </c>
      <c r="AN32" s="10" t="str">
        <f>IFERROR(VLOOKUP($B32,KOLC大会!$B$4:$G$400,5,FALSE)*VLOOKUP(AL32,大会ごとのスコア!$D$44:$E$55,2,FALSE),"")</f>
        <v/>
      </c>
      <c r="AO32" s="9" t="str">
        <f>IFERROR(VLOOKUP($B32,早大OC大会!$B$4:$G$400,6,FALSE),"")</f>
        <v/>
      </c>
      <c r="AP32" s="10" t="str">
        <f>IFERROR(VLOOKUP($B32,早大OC大会!$B$4:$G$400,2,FALSE),"")</f>
        <v/>
      </c>
      <c r="AQ32" s="10" t="str">
        <f>IFERROR(VLOOKUP($B32,早大OC大会!$B$4:$G$400,5,FALSE)*VLOOKUP(AO32,大会ごとのスコア!$D$44:$E$55,2,FALSE),"")</f>
        <v/>
      </c>
      <c r="AR32" s="9" t="str">
        <f>IFERROR(VLOOKUP($B32,京大京女大会!$B$4:$G$400,6,FALSE),"")</f>
        <v/>
      </c>
      <c r="AS32" s="10" t="str">
        <f>IFERROR(VLOOKUP($B32,京大京女大会!$B$4:$G$400,2,FALSE),"")</f>
        <v/>
      </c>
      <c r="AT32" s="10" t="str">
        <f>IFERROR(VLOOKUP($B32,京大京女大会!$B$4:$G$400,5,FALSE)*VLOOKUP(AR32,大会ごとのスコア!$D$44:$E$55,2,FALSE),"")</f>
        <v/>
      </c>
      <c r="AU32" s="9" t="str">
        <f>IFERROR(VLOOKUP($B32,東海ミドルセレ!$B$4:$G$400,6,FALSE),"")</f>
        <v>MS</v>
      </c>
      <c r="AV32" s="10">
        <f>IFERROR(VLOOKUP($B32,東海ミドルセレ!$B$4:$G$400,2,FALSE),"")</f>
        <v>34</v>
      </c>
      <c r="AW32" s="10">
        <f>IFERROR(VLOOKUP($B32,東海ミドルセレ!$B$4:$G$400,5,FALSE)*VLOOKUP(AU32,大会ごとのスコア!$D$44:$E$60,2,FALSE),"")</f>
        <v>50.887</v>
      </c>
      <c r="AY32" s="9">
        <f t="array" aca="1" ref="AY32" ca="1">IFERROR(ROUNDUP(AVERAGE(LARGE(IF($A$3:$AX$3="スコア",$A32:$AX32,""),{1,2,3})),2),0)</f>
        <v>52.5</v>
      </c>
      <c r="AZ32" s="10">
        <f t="array" aca="1" ref="AZ32" ca="1">IFERROR(ROUNDUP(AVERAGE(LARGE(IF($A$3:$AX$3="スコア",$A32:$AX32,""),{1,2,3,4,5,6})),2),0)</f>
        <v>47.76</v>
      </c>
      <c r="BA32" s="10">
        <f t="shared" ca="1" si="2"/>
        <v>4.740000000000002</v>
      </c>
      <c r="BB32">
        <f t="array" aca="1" ref="BB32" ca="1">IFERROR(LARGE(IF($A$3:$AX$3="スコア",$A32:$AX32,""),1),"")</f>
        <v>55.460999999999999</v>
      </c>
      <c r="BC32" t="str">
        <f t="shared" ca="1" si="0"/>
        <v>東海SS</v>
      </c>
      <c r="BD32" t="str">
        <f t="shared" ca="1" si="1"/>
        <v>MS</v>
      </c>
    </row>
    <row r="33" spans="2:56" x14ac:dyDescent="0.15">
      <c r="B33" t="s">
        <v>90</v>
      </c>
      <c r="C33" t="s">
        <v>900</v>
      </c>
      <c r="D33" s="21">
        <v>2</v>
      </c>
      <c r="E33" s="9" t="str">
        <f>IFERROR(VLOOKUP($B33,根ノ上高原!$B$5:$G$338,6,FALSE),"")</f>
        <v/>
      </c>
      <c r="F33" s="10" t="str">
        <f>IFERROR(VLOOKUP($B33,根ノ上高原!$B$5:$G$338,2,FALSE),"")</f>
        <v/>
      </c>
      <c r="G33" s="10" t="str">
        <f>IFERROR(VLOOKUP($B33,根ノ上高原!$B$5:$G$338,5,FALSE)*VLOOKUP(E33,大会ごとのスコア!$D$4:$E$5,2,FALSE),"")</f>
        <v/>
      </c>
      <c r="H33" s="9" t="str">
        <f>IFERROR(VLOOKUP($B33,東大OLK大会!$B$5:$G$338,6,FALSE),"")</f>
        <v>M21A2</v>
      </c>
      <c r="I33" s="10">
        <f>IFERROR(VLOOKUP($B33,東大OLK大会!$B$5:$G$338,2,FALSE),"")</f>
        <v>0</v>
      </c>
      <c r="J33" s="10">
        <f>IFERROR(VLOOKUP($B33,東大OLK大会!$B$5:$G$338,5,FALSE)*VLOOKUP(H33,大会ごとのスコア!$D$7:$E$11,2,FALSE),"")</f>
        <v>0</v>
      </c>
      <c r="K33" s="9" t="str">
        <f>IFERROR(VLOOKUP($B33,全日本ロング!$B$5:$G$338,6,FALSE),"")</f>
        <v>M21A2</v>
      </c>
      <c r="L33" s="10">
        <f>IFERROR(VLOOKUP($B33,全日本ロング!$B$5:$G$338,2,FALSE),"")</f>
        <v>0</v>
      </c>
      <c r="M33" s="10">
        <f>IFERROR(VLOOKUP($B33,全日本ロング!$B$5:$G$338,5,FALSE)*VLOOKUP(K33,大会ごとのスコア!$D$12:$E$17,2,FALSE),"")</f>
        <v>0</v>
      </c>
      <c r="N33" s="9" t="str">
        <f>IFERROR(VLOOKUP($B33,東海スプリントセレ!$B$5:$G$338,6,FALSE),"")</f>
        <v>MS</v>
      </c>
      <c r="O33" s="10">
        <f>IFERROR(VLOOKUP($B33,東海スプリントセレ!$B$5:$G$338,2,FALSE),"")</f>
        <v>48</v>
      </c>
      <c r="P33" s="10">
        <f>IFERROR(VLOOKUP($B33,東海スプリントセレ!$B$5:$G$338,5,FALSE)*VLOOKUP(N33,大会ごとのスコア!$D$24:$E$24,2,FALSE),"")</f>
        <v>47.55</v>
      </c>
      <c r="Q33" s="9" t="str">
        <f>IFERROR(VLOOKUP($B33,東海インカレ!$B$5:$G$338,6,FALSE),"")</f>
        <v>ME</v>
      </c>
      <c r="R33" s="10">
        <f>IFERROR(VLOOKUP($B33,東海インカレ!$B$5:$G$338,2,FALSE),"")</f>
        <v>25</v>
      </c>
      <c r="S33" s="10">
        <f>IFERROR(VLOOKUP($B33,東海インカレ!$B$5:$G$338,5,FALSE)*VLOOKUP(Q33,大会ごとのスコア!$D$23:$E$23,2,FALSE),"")</f>
        <v>50.535999999999994</v>
      </c>
      <c r="T33" s="9" t="str">
        <f>IFERROR(VLOOKUP($B33,関西スプリントセレ!$B$5:$G$400,6,FALSE),"")</f>
        <v/>
      </c>
      <c r="U33" s="10" t="str">
        <f>IFERROR(VLOOKUP($B33,関西スプリントセレ!$B$5:$G$400,2,FALSE),"")</f>
        <v/>
      </c>
      <c r="V33" s="10" t="str">
        <f>IFERROR(VLOOKUP($B33,関西スプリントセレ!$B$5:$G$400,5,FALSE)*VLOOKUP(T33,大会ごとのスコア!$D$26:$E$26,2,FALSE),"")</f>
        <v/>
      </c>
      <c r="W33" s="9" t="str">
        <f>IFERROR(VLOOKUP($B33,名椙大会2日目!$B$5:$G$338,6,FALSE),"")</f>
        <v>M21A</v>
      </c>
      <c r="X33" s="10">
        <f>IFERROR(VLOOKUP($B33,名椙大会2日目!$B$5:$G$338,2,FALSE),"")</f>
        <v>64</v>
      </c>
      <c r="Y33" s="10">
        <f>IFERROR(VLOOKUP($B33,名椙大会2日目!$B$5:$G$338,5,FALSE)*VLOOKUP(W33,大会ごとのスコア!$D$28:$E$31,2,FALSE),"")</f>
        <v>39.326000000000001</v>
      </c>
      <c r="Z33" s="9" t="str">
        <f>IFERROR(VLOOKUP($B33,インカレスプリント2018!$B$5:$G$400,6,FALSE),"")</f>
        <v>MUA1</v>
      </c>
      <c r="AA33" s="10">
        <f>IFERROR(VLOOKUP($B33,インカレスプリント2018!$B$5:$G$400,2,FALSE),"")</f>
        <v>45</v>
      </c>
      <c r="AB33" s="10">
        <f>IFERROR(VLOOKUP($B33,インカレスプリント2018!$B$5:$G$400,5,FALSE)*VLOOKUP(Z33,大会ごとのスコア!$D$33:$E$36,2,FALSE),"")</f>
        <v>51.366</v>
      </c>
      <c r="AC33" s="9" t="str">
        <f>IFERROR(VLOOKUP($B33,インカレロング2018!$B$4:$G$400,6,FALSE),"")</f>
        <v>MUL1</v>
      </c>
      <c r="AD33" s="10">
        <f>IFERROR(VLOOKUP($B33,インカレロング2018!$B$4:$G$400,2,FALSE),"")</f>
        <v>49</v>
      </c>
      <c r="AE33" s="10">
        <f ca="1">IFERROR(VLOOKUP($B33,インカレロング2018!$B$4:$G$400,5,FALSE)*VLOOKUP(AC33,大会ごとのスコア!$D$38:$E$42,2,FALSE),"")</f>
        <v>51.268000000000001</v>
      </c>
      <c r="AF33" s="9" t="str">
        <f>IFERROR(VLOOKUP($B33,クラブカップミドル!$B$4:$G$400,6,FALSE),"")</f>
        <v/>
      </c>
      <c r="AG33" s="10" t="str">
        <f>IFERROR(VLOOKUP($B33,クラブカップミドル!$B$4:$G$400,2,FALSE),"")</f>
        <v/>
      </c>
      <c r="AH33" s="10" t="str">
        <f>IFERROR(VLOOKUP($B33,クラブカップミドル!$B$4:$G$400,5,FALSE)*VLOOKUP(AF33,大会ごとのスコア!$D$44:$E$55,2,FALSE),"")</f>
        <v/>
      </c>
      <c r="AI33" s="9" t="str">
        <f>IFERROR(VLOOKUP($B33,全日本ミドル!$B$4:$G$400,6,FALSE),"")</f>
        <v/>
      </c>
      <c r="AJ33" s="10" t="str">
        <f>IFERROR(VLOOKUP($B33,全日本ミドル!$B$4:$G$400,2,FALSE),"")</f>
        <v/>
      </c>
      <c r="AK33" s="10" t="str">
        <f>IFERROR(VLOOKUP($B33,全日本ミドル!$B$4:$G$400,5,FALSE)*VLOOKUP(AI33,大会ごとのスコア!$D$62:$E$69,2,FALSE),"")</f>
        <v/>
      </c>
      <c r="AL33" s="9" t="str">
        <f>IFERROR(VLOOKUP($B33,KOLC大会!$B$4:$G$400,6,FALSE),"")</f>
        <v>M21A2</v>
      </c>
      <c r="AM33" s="10">
        <f>IFERROR(VLOOKUP($B33,KOLC大会!$B$4:$G$400,2,FALSE),"")</f>
        <v>0</v>
      </c>
      <c r="AN33" s="10">
        <f>IFERROR(VLOOKUP($B33,KOLC大会!$B$4:$G$400,5,FALSE)*VLOOKUP(AL33,大会ごとのスコア!$D$44:$E$55,2,FALSE),"")</f>
        <v>6.0040000000000004</v>
      </c>
      <c r="AO33" s="9" t="str">
        <f>IFERROR(VLOOKUP($B33,早大OC大会!$B$4:$G$400,6,FALSE),"")</f>
        <v>M21A1</v>
      </c>
      <c r="AP33" s="10">
        <f>IFERROR(VLOOKUP($B33,早大OC大会!$B$4:$G$400,2,FALSE),"")</f>
        <v>64</v>
      </c>
      <c r="AQ33" s="10">
        <f>IFERROR(VLOOKUP($B33,早大OC大会!$B$4:$G$400,5,FALSE)*VLOOKUP(AO33,大会ごとのスコア!$D$44:$E$55,2,FALSE),"")</f>
        <v>36.048999999999999</v>
      </c>
      <c r="AR33" s="9" t="str">
        <f>IFERROR(VLOOKUP($B33,京大京女大会!$B$4:$G$400,6,FALSE),"")</f>
        <v>M21A</v>
      </c>
      <c r="AS33" s="10">
        <f>IFERROR(VLOOKUP($B33,京大京女大会!$B$4:$G$400,2,FALSE),"")</f>
        <v>61</v>
      </c>
      <c r="AT33" s="10">
        <f>IFERROR(VLOOKUP($B33,京大京女大会!$B$4:$G$400,5,FALSE)*VLOOKUP(AR33,大会ごとのスコア!$D$44:$E$55,2,FALSE),"")</f>
        <v>32.483999999999995</v>
      </c>
      <c r="AU33" s="9" t="str">
        <f>IFERROR(VLOOKUP($B33,東海ミドルセレ!$B$4:$G$400,6,FALSE),"")</f>
        <v>MS</v>
      </c>
      <c r="AV33" s="10">
        <f>IFERROR(VLOOKUP($B33,東海ミドルセレ!$B$4:$G$400,2,FALSE),"")</f>
        <v>35</v>
      </c>
      <c r="AW33" s="10">
        <f>IFERROR(VLOOKUP($B33,東海ミドルセレ!$B$4:$G$400,5,FALSE)*VLOOKUP(AU33,大会ごとのスコア!$D$44:$E$60,2,FALSE),"")</f>
        <v>50.747</v>
      </c>
      <c r="AY33" s="9">
        <f t="array" aca="1" ref="AY33" ca="1">IFERROR(ROUNDUP(AVERAGE(LARGE(IF($A$3:$AX$3="スコア",$A33:$AX33,""),{1,2,3})),2),0)</f>
        <v>51.129999999999995</v>
      </c>
      <c r="AZ33" s="10">
        <f t="array" aca="1" ref="AZ33" ca="1">IFERROR(ROUNDUP(AVERAGE(LARGE(IF($A$3:$AX$3="スコア",$A33:$AX33,""),{1,2,3,4,5,6})),2),0)</f>
        <v>48.47</v>
      </c>
      <c r="BA33" s="10">
        <f t="shared" ca="1" si="2"/>
        <v>2.6599999999999966</v>
      </c>
      <c r="BB33">
        <f t="array" aca="1" ref="BB33" ca="1">IFERROR(LARGE(IF($A$3:$AX$3="スコア",$A33:$AX33,""),1),"")</f>
        <v>51.366</v>
      </c>
      <c r="BC33" t="str">
        <f t="shared" ca="1" si="0"/>
        <v>ICS</v>
      </c>
      <c r="BD33" t="str">
        <f t="shared" ca="1" si="1"/>
        <v>MUA1</v>
      </c>
    </row>
    <row r="34" spans="2:56" x14ac:dyDescent="0.15">
      <c r="B34" t="s">
        <v>77</v>
      </c>
      <c r="C34" t="s">
        <v>899</v>
      </c>
      <c r="D34" s="21">
        <v>3</v>
      </c>
      <c r="E34" s="9" t="str">
        <f>IFERROR(VLOOKUP($B34,根ノ上高原!$B$5:$G$338,6,FALSE),"")</f>
        <v/>
      </c>
      <c r="F34" s="10" t="str">
        <f>IFERROR(VLOOKUP($B34,根ノ上高原!$B$5:$G$338,2,FALSE),"")</f>
        <v/>
      </c>
      <c r="G34" s="10" t="str">
        <f>IFERROR(VLOOKUP($B34,根ノ上高原!$B$5:$G$338,5,FALSE)*VLOOKUP(E34,大会ごとのスコア!$D$4:$E$5,2,FALSE),"")</f>
        <v/>
      </c>
      <c r="H34" s="9" t="str">
        <f>IFERROR(VLOOKUP($B34,東大OLK大会!$B$5:$G$338,6,FALSE),"")</f>
        <v/>
      </c>
      <c r="I34" s="10" t="str">
        <f>IFERROR(VLOOKUP($B34,東大OLK大会!$B$5:$G$338,2,FALSE),"")</f>
        <v/>
      </c>
      <c r="J34" s="10" t="str">
        <f>IFERROR(VLOOKUP($B34,東大OLK大会!$B$5:$G$338,5,FALSE)*VLOOKUP(H34,大会ごとのスコア!$D$7:$E$11,2,FALSE),"")</f>
        <v/>
      </c>
      <c r="K34" s="9" t="str">
        <f>IFERROR(VLOOKUP($B34,全日本ロング!$B$5:$G$338,6,FALSE),"")</f>
        <v>M21A2</v>
      </c>
      <c r="L34" s="10">
        <f>IFERROR(VLOOKUP($B34,全日本ロング!$B$5:$G$338,2,FALSE),"")</f>
        <v>0</v>
      </c>
      <c r="M34" s="10">
        <f>IFERROR(VLOOKUP($B34,全日本ロング!$B$5:$G$338,5,FALSE)*VLOOKUP(K34,大会ごとのスコア!$D$12:$E$17,2,FALSE),"")</f>
        <v>0</v>
      </c>
      <c r="N34" s="9" t="str">
        <f>IFERROR(VLOOKUP($B34,東海スプリントセレ!$B$5:$G$338,6,FALSE),"")</f>
        <v>MS</v>
      </c>
      <c r="O34" s="10">
        <f>IFERROR(VLOOKUP($B34,東海スプリントセレ!$B$5:$G$338,2,FALSE),"")</f>
        <v>35</v>
      </c>
      <c r="P34" s="10">
        <f>IFERROR(VLOOKUP($B34,東海スプリントセレ!$B$5:$G$338,5,FALSE)*VLOOKUP(N34,大会ごとのスコア!$D$24:$E$24,2,FALSE),"")</f>
        <v>52.668999999999997</v>
      </c>
      <c r="Q34" s="9" t="str">
        <f>IFERROR(VLOOKUP($B34,東海インカレ!$B$5:$G$338,6,FALSE),"")</f>
        <v>ME</v>
      </c>
      <c r="R34" s="10">
        <f>IFERROR(VLOOKUP($B34,東海インカレ!$B$5:$G$338,2,FALSE),"")</f>
        <v>37</v>
      </c>
      <c r="S34" s="10">
        <f>IFERROR(VLOOKUP($B34,東海インカレ!$B$5:$G$338,5,FALSE)*VLOOKUP(Q34,大会ごとのスコア!$D$23:$E$23,2,FALSE),"")</f>
        <v>42.189</v>
      </c>
      <c r="T34" s="9" t="str">
        <f>IFERROR(VLOOKUP($B34,関西スプリントセレ!$B$5:$G$400,6,FALSE),"")</f>
        <v/>
      </c>
      <c r="U34" s="10" t="str">
        <f>IFERROR(VLOOKUP($B34,関西スプリントセレ!$B$5:$G$400,2,FALSE),"")</f>
        <v/>
      </c>
      <c r="V34" s="10" t="str">
        <f>IFERROR(VLOOKUP($B34,関西スプリントセレ!$B$5:$G$400,5,FALSE)*VLOOKUP(T34,大会ごとのスコア!$D$26:$E$26,2,FALSE),"")</f>
        <v/>
      </c>
      <c r="W34" s="9" t="str">
        <f>IFERROR(VLOOKUP($B34,名椙大会2日目!$B$5:$G$338,6,FALSE),"")</f>
        <v/>
      </c>
      <c r="X34" s="10" t="str">
        <f>IFERROR(VLOOKUP($B34,名椙大会2日目!$B$5:$G$338,2,FALSE),"")</f>
        <v/>
      </c>
      <c r="Y34" s="10" t="str">
        <f>IFERROR(VLOOKUP($B34,名椙大会2日目!$B$5:$G$338,5,FALSE)*VLOOKUP(W34,大会ごとのスコア!$D$28:$E$31,2,FALSE),"")</f>
        <v/>
      </c>
      <c r="Z34" s="9" t="str">
        <f>IFERROR(VLOOKUP($B34,インカレスプリント2018!$B$5:$G$400,6,FALSE),"")</f>
        <v>MUA2</v>
      </c>
      <c r="AA34" s="10">
        <f>IFERROR(VLOOKUP($B34,インカレスプリント2018!$B$5:$G$400,2,FALSE),"")</f>
        <v>43</v>
      </c>
      <c r="AB34" s="10">
        <f>IFERROR(VLOOKUP($B34,インカレスプリント2018!$B$5:$G$400,5,FALSE)*VLOOKUP(Z34,大会ごとのスコア!$D$33:$E$36,2,FALSE),"")</f>
        <v>52.466000000000001</v>
      </c>
      <c r="AC34" s="9" t="str">
        <f>IFERROR(VLOOKUP($B34,インカレロング2018!$B$4:$G$400,6,FALSE),"")</f>
        <v>MUS</v>
      </c>
      <c r="AD34" s="10">
        <f>IFERROR(VLOOKUP($B34,インカレロング2018!$B$4:$G$400,2,FALSE),"")</f>
        <v>12</v>
      </c>
      <c r="AE34" s="10">
        <f ca="1">IFERROR(VLOOKUP($B34,インカレロング2018!$B$4:$G$400,5,FALSE)*VLOOKUP(AC34,大会ごとのスコア!$D$38:$E$42,2,FALSE),"")</f>
        <v>44.224800000000002</v>
      </c>
      <c r="AF34" s="9" t="str">
        <f>IFERROR(VLOOKUP($B34,クラブカップミドル!$B$4:$G$400,6,FALSE),"")</f>
        <v/>
      </c>
      <c r="AG34" s="10" t="str">
        <f>IFERROR(VLOOKUP($B34,クラブカップミドル!$B$4:$G$400,2,FALSE),"")</f>
        <v/>
      </c>
      <c r="AH34" s="10" t="str">
        <f>IFERROR(VLOOKUP($B34,クラブカップミドル!$B$4:$G$400,5,FALSE)*VLOOKUP(AF34,大会ごとのスコア!$D$44:$E$55,2,FALSE),"")</f>
        <v/>
      </c>
      <c r="AI34" s="9" t="str">
        <f>IFERROR(VLOOKUP($B34,全日本ミドル!$B$4:$G$400,6,FALSE),"")</f>
        <v/>
      </c>
      <c r="AJ34" s="10" t="str">
        <f>IFERROR(VLOOKUP($B34,全日本ミドル!$B$4:$G$400,2,FALSE),"")</f>
        <v/>
      </c>
      <c r="AK34" s="10" t="str">
        <f>IFERROR(VLOOKUP($B34,全日本ミドル!$B$4:$G$400,5,FALSE)*VLOOKUP(AI34,大会ごとのスコア!$D$62:$E$69,2,FALSE),"")</f>
        <v/>
      </c>
      <c r="AL34" s="9" t="str">
        <f>IFERROR(VLOOKUP($B34,KOLC大会!$B$4:$G$400,6,FALSE),"")</f>
        <v/>
      </c>
      <c r="AM34" s="10" t="str">
        <f>IFERROR(VLOOKUP($B34,KOLC大会!$B$4:$G$400,2,FALSE),"")</f>
        <v/>
      </c>
      <c r="AN34" s="10" t="str">
        <f>IFERROR(VLOOKUP($B34,KOLC大会!$B$4:$G$400,5,FALSE)*VLOOKUP(AL34,大会ごとのスコア!$D$44:$E$55,2,FALSE),"")</f>
        <v/>
      </c>
      <c r="AO34" s="9" t="str">
        <f>IFERROR(VLOOKUP($B34,早大OC大会!$B$4:$G$400,6,FALSE),"")</f>
        <v/>
      </c>
      <c r="AP34" s="10" t="str">
        <f>IFERROR(VLOOKUP($B34,早大OC大会!$B$4:$G$400,2,FALSE),"")</f>
        <v/>
      </c>
      <c r="AQ34" s="10" t="str">
        <f>IFERROR(VLOOKUP($B34,早大OC大会!$B$4:$G$400,5,FALSE)*VLOOKUP(AO34,大会ごとのスコア!$D$44:$E$55,2,FALSE),"")</f>
        <v/>
      </c>
      <c r="AR34" s="9" t="str">
        <f>IFERROR(VLOOKUP($B34,京大京女大会!$B$4:$G$400,6,FALSE),"")</f>
        <v/>
      </c>
      <c r="AS34" s="10" t="str">
        <f>IFERROR(VLOOKUP($B34,京大京女大会!$B$4:$G$400,2,FALSE),"")</f>
        <v/>
      </c>
      <c r="AT34" s="10" t="str">
        <f>IFERROR(VLOOKUP($B34,京大京女大会!$B$4:$G$400,5,FALSE)*VLOOKUP(AR34,大会ごとのスコア!$D$44:$E$55,2,FALSE),"")</f>
        <v/>
      </c>
      <c r="AU34" s="9" t="str">
        <f>IFERROR(VLOOKUP($B34,東海ミドルセレ!$B$4:$G$400,6,FALSE),"")</f>
        <v>MS</v>
      </c>
      <c r="AV34" s="10">
        <f>IFERROR(VLOOKUP($B34,東海ミドルセレ!$B$4:$G$400,2,FALSE),"")</f>
        <v>29</v>
      </c>
      <c r="AW34" s="10">
        <f>IFERROR(VLOOKUP($B34,東海ミドルセレ!$B$4:$G$400,5,FALSE)*VLOOKUP(AU34,大会ごとのスコア!$D$44:$E$60,2,FALSE),"")</f>
        <v>52.796999999999997</v>
      </c>
      <c r="AY34" s="9">
        <f t="array" aca="1" ref="AY34" ca="1">IFERROR(ROUNDUP(AVERAGE(LARGE(IF($A$3:$AX$3="スコア",$A34:$AX34,""),{1,2,3})),2),0)</f>
        <v>52.65</v>
      </c>
      <c r="AZ34" s="10">
        <f t="array" aca="1" ref="AZ34" ca="1">IFERROR(ROUNDUP(AVERAGE(LARGE(IF($A$3:$AX$3="スコア",$A34:$AX34,""),{1,2,3,4,5,6})),2),0)</f>
        <v>40.729999999999997</v>
      </c>
      <c r="BA34" s="10">
        <f t="shared" ca="1" si="2"/>
        <v>11.920000000000002</v>
      </c>
      <c r="BB34">
        <f t="array" aca="1" ref="BB34" ca="1">IFERROR(LARGE(IF($A$3:$AX$3="スコア",$A34:$AX34,""),1),"")</f>
        <v>52.796999999999997</v>
      </c>
      <c r="BC34" t="str">
        <f t="shared" ca="1" si="0"/>
        <v>東海ミドルセレ</v>
      </c>
      <c r="BD34" t="str">
        <f t="shared" ca="1" si="1"/>
        <v>MS</v>
      </c>
    </row>
    <row r="35" spans="2:56" x14ac:dyDescent="0.15">
      <c r="B35" t="s">
        <v>133</v>
      </c>
      <c r="C35" t="s">
        <v>899</v>
      </c>
      <c r="D35" s="21">
        <v>4</v>
      </c>
      <c r="E35" s="9" t="str">
        <f>IFERROR(VLOOKUP($B35,根ノ上高原!$B$5:$G$338,6,FALSE),"")</f>
        <v/>
      </c>
      <c r="F35" s="10" t="str">
        <f>IFERROR(VLOOKUP($B35,根ノ上高原!$B$5:$G$338,2,FALSE),"")</f>
        <v/>
      </c>
      <c r="G35" s="10" t="str">
        <f>IFERROR(VLOOKUP($B35,根ノ上高原!$B$5:$G$338,5,FALSE)*VLOOKUP(E35,大会ごとのスコア!$D$4:$E$5,2,FALSE),"")</f>
        <v/>
      </c>
      <c r="H35" s="9" t="str">
        <f>IFERROR(VLOOKUP($B35,東大OLK大会!$B$5:$G$338,6,FALSE),"")</f>
        <v/>
      </c>
      <c r="I35" s="10" t="str">
        <f>IFERROR(VLOOKUP($B35,東大OLK大会!$B$5:$G$338,2,FALSE),"")</f>
        <v/>
      </c>
      <c r="J35" s="10" t="str">
        <f>IFERROR(VLOOKUP($B35,東大OLK大会!$B$5:$G$338,5,FALSE)*VLOOKUP(H35,大会ごとのスコア!$D$7:$E$11,2,FALSE),"")</f>
        <v/>
      </c>
      <c r="K35" s="9" t="str">
        <f>IFERROR(VLOOKUP($B35,全日本ロング!$B$5:$G$338,6,FALSE),"")</f>
        <v/>
      </c>
      <c r="L35" s="10" t="str">
        <f>IFERROR(VLOOKUP($B35,全日本ロング!$B$5:$G$338,2,FALSE),"")</f>
        <v/>
      </c>
      <c r="M35" s="10" t="str">
        <f>IFERROR(VLOOKUP($B35,全日本ロング!$B$5:$G$338,5,FALSE)*VLOOKUP(K35,大会ごとのスコア!$D$12:$E$17,2,FALSE),"")</f>
        <v/>
      </c>
      <c r="N35" s="9" t="str">
        <f>IFERROR(VLOOKUP($B35,東海スプリントセレ!$B$5:$G$338,6,FALSE),"")</f>
        <v/>
      </c>
      <c r="O35" s="10" t="str">
        <f>IFERROR(VLOOKUP($B35,東海スプリントセレ!$B$5:$G$338,2,FALSE),"")</f>
        <v/>
      </c>
      <c r="P35" s="10" t="str">
        <f>IFERROR(VLOOKUP($B35,東海スプリントセレ!$B$5:$G$338,5,FALSE)*VLOOKUP(N35,大会ごとのスコア!$D$24:$E$24,2,FALSE),"")</f>
        <v/>
      </c>
      <c r="Q35" s="9" t="str">
        <f>IFERROR(VLOOKUP($B35,東海インカレ!$B$5:$G$338,6,FALSE),"")</f>
        <v>ME</v>
      </c>
      <c r="R35" s="10">
        <f>IFERROR(VLOOKUP($B35,東海インカレ!$B$5:$G$338,2,FALSE),"")</f>
        <v>24</v>
      </c>
      <c r="S35" s="10">
        <f>IFERROR(VLOOKUP($B35,東海インカレ!$B$5:$G$338,5,FALSE)*VLOOKUP(Q35,大会ごとのスコア!$D$23:$E$23,2,FALSE),"")</f>
        <v>52.311999999999998</v>
      </c>
      <c r="T35" s="9" t="str">
        <f>IFERROR(VLOOKUP($B35,関西スプリントセレ!$B$5:$G$400,6,FALSE),"")</f>
        <v/>
      </c>
      <c r="U35" s="10" t="str">
        <f>IFERROR(VLOOKUP($B35,関西スプリントセレ!$B$5:$G$400,2,FALSE),"")</f>
        <v/>
      </c>
      <c r="V35" s="10" t="str">
        <f>IFERROR(VLOOKUP($B35,関西スプリントセレ!$B$5:$G$400,5,FALSE)*VLOOKUP(T35,大会ごとのスコア!$D$26:$E$26,2,FALSE),"")</f>
        <v/>
      </c>
      <c r="W35" s="9" t="str">
        <f>IFERROR(VLOOKUP($B35,名椙大会2日目!$B$5:$G$338,6,FALSE),"")</f>
        <v>M21AS</v>
      </c>
      <c r="X35" s="10">
        <f>IFERROR(VLOOKUP($B35,名椙大会2日目!$B$5:$G$338,2,FALSE),"")</f>
        <v>6</v>
      </c>
      <c r="Y35" s="10">
        <f>IFERROR(VLOOKUP($B35,名椙大会2日目!$B$5:$G$338,5,FALSE)*VLOOKUP(W35,大会ごとのスコア!$D$28:$E$31,2,FALSE),"")</f>
        <v>49.918799999999997</v>
      </c>
      <c r="Z35" s="9" t="str">
        <f>IFERROR(VLOOKUP($B35,インカレスプリント2018!$B$5:$G$400,6,FALSE),"")</f>
        <v>MUA2</v>
      </c>
      <c r="AA35" s="10">
        <f>IFERROR(VLOOKUP($B35,インカレスプリント2018!$B$5:$G$400,2,FALSE),"")</f>
        <v>59</v>
      </c>
      <c r="AB35" s="10">
        <f>IFERROR(VLOOKUP($B35,インカレスプリント2018!$B$5:$G$400,5,FALSE)*VLOOKUP(Z35,大会ごとのスコア!$D$33:$E$36,2,FALSE),"")</f>
        <v>46.989999999999995</v>
      </c>
      <c r="AC35" s="9" t="str">
        <f>IFERROR(VLOOKUP($B35,インカレロング2018!$B$4:$G$400,6,FALSE),"")</f>
        <v>MUS</v>
      </c>
      <c r="AD35" s="10">
        <f>IFERROR(VLOOKUP($B35,インカレロング2018!$B$4:$G$400,2,FALSE),"")</f>
        <v>6</v>
      </c>
      <c r="AE35" s="10">
        <f ca="1">IFERROR(VLOOKUP($B35,インカレロング2018!$B$4:$G$400,5,FALSE)*VLOOKUP(AC35,大会ごとのスコア!$D$38:$E$42,2,FALSE),"")</f>
        <v>46.7896</v>
      </c>
      <c r="AF35" s="9" t="str">
        <f>IFERROR(VLOOKUP($B35,クラブカップミドル!$B$4:$G$400,6,FALSE),"")</f>
        <v/>
      </c>
      <c r="AG35" s="10" t="str">
        <f>IFERROR(VLOOKUP($B35,クラブカップミドル!$B$4:$G$400,2,FALSE),"")</f>
        <v/>
      </c>
      <c r="AH35" s="10" t="str">
        <f>IFERROR(VLOOKUP($B35,クラブカップミドル!$B$4:$G$400,5,FALSE)*VLOOKUP(AF35,大会ごとのスコア!$D$44:$E$55,2,FALSE),"")</f>
        <v/>
      </c>
      <c r="AI35" s="9" t="str">
        <f>IFERROR(VLOOKUP($B35,全日本ミドル!$B$4:$G$400,6,FALSE),"")</f>
        <v/>
      </c>
      <c r="AJ35" s="10" t="str">
        <f>IFERROR(VLOOKUP($B35,全日本ミドル!$B$4:$G$400,2,FALSE),"")</f>
        <v/>
      </c>
      <c r="AK35" s="10" t="str">
        <f>IFERROR(VLOOKUP($B35,全日本ミドル!$B$4:$G$400,5,FALSE)*VLOOKUP(AI35,大会ごとのスコア!$D$62:$E$69,2,FALSE),"")</f>
        <v/>
      </c>
      <c r="AL35" s="9" t="str">
        <f>IFERROR(VLOOKUP($B35,KOLC大会!$B$4:$G$400,6,FALSE),"")</f>
        <v>M21A1</v>
      </c>
      <c r="AM35" s="10">
        <f>IFERROR(VLOOKUP($B35,KOLC大会!$B$4:$G$400,2,FALSE),"")</f>
        <v>55</v>
      </c>
      <c r="AN35" s="10">
        <f>IFERROR(VLOOKUP($B35,KOLC大会!$B$4:$G$400,5,FALSE)*VLOOKUP(AL35,大会ごとのスコア!$D$44:$E$55,2,FALSE),"")</f>
        <v>33.216999999999999</v>
      </c>
      <c r="AO35" s="9" t="str">
        <f>IFERROR(VLOOKUP($B35,早大OC大会!$B$4:$G$400,6,FALSE),"")</f>
        <v>M21A2</v>
      </c>
      <c r="AP35" s="10">
        <f>IFERROR(VLOOKUP($B35,早大OC大会!$B$4:$G$400,2,FALSE),"")</f>
        <v>67</v>
      </c>
      <c r="AQ35" s="10">
        <f>IFERROR(VLOOKUP($B35,早大OC大会!$B$4:$G$400,5,FALSE)*VLOOKUP(AO35,大会ごとのスコア!$D$44:$E$55,2,FALSE),"")</f>
        <v>28.323</v>
      </c>
      <c r="AR35" s="9" t="str">
        <f>IFERROR(VLOOKUP($B35,京大京女大会!$B$4:$G$400,6,FALSE),"")</f>
        <v/>
      </c>
      <c r="AS35" s="10" t="str">
        <f>IFERROR(VLOOKUP($B35,京大京女大会!$B$4:$G$400,2,FALSE),"")</f>
        <v/>
      </c>
      <c r="AT35" s="10" t="str">
        <f>IFERROR(VLOOKUP($B35,京大京女大会!$B$4:$G$400,5,FALSE)*VLOOKUP(AR35,大会ごとのスコア!$D$44:$E$55,2,FALSE),"")</f>
        <v/>
      </c>
      <c r="AU35" s="9" t="str">
        <f>IFERROR(VLOOKUP($B35,東海ミドルセレ!$B$4:$G$400,6,FALSE),"")</f>
        <v>MS</v>
      </c>
      <c r="AV35" s="10">
        <f>IFERROR(VLOOKUP($B35,東海ミドルセレ!$B$4:$G$400,2,FALSE),"")</f>
        <v>7</v>
      </c>
      <c r="AW35" s="10">
        <f>IFERROR(VLOOKUP($B35,東海ミドルセレ!$B$4:$G$400,5,FALSE)*VLOOKUP(AU35,大会ごとのスコア!$D$44:$E$60,2,FALSE),"")</f>
        <v>59.836999999999996</v>
      </c>
      <c r="AY35" s="9">
        <f t="array" aca="1" ref="AY35" ca="1">IFERROR(ROUNDUP(AVERAGE(LARGE(IF($A$3:$AX$3="スコア",$A35:$AX35,""),{1,2,3})),2),0)</f>
        <v>54.03</v>
      </c>
      <c r="AZ35" s="10">
        <f t="array" aca="1" ref="AZ35" ca="1">IFERROR(ROUNDUP(AVERAGE(LARGE(IF($A$3:$AX$3="スコア",$A35:$AX35,""),{1,2,3,4,5,6})),2),0)</f>
        <v>48.18</v>
      </c>
      <c r="BA35" s="10">
        <f t="shared" ca="1" si="2"/>
        <v>5.8500000000000014</v>
      </c>
      <c r="BB35">
        <f t="array" aca="1" ref="BB35" ca="1">IFERROR(LARGE(IF($A$3:$AX$3="スコア",$A35:$AX35,""),1),"")</f>
        <v>59.836999999999996</v>
      </c>
      <c r="BC35" t="str">
        <f t="shared" ca="1" si="0"/>
        <v>東海ミドルセレ</v>
      </c>
      <c r="BD35" t="str">
        <f t="shared" ca="1" si="1"/>
        <v>MS</v>
      </c>
    </row>
    <row r="36" spans="2:56" x14ac:dyDescent="0.15">
      <c r="B36" t="s">
        <v>91</v>
      </c>
      <c r="C36" t="s">
        <v>899</v>
      </c>
      <c r="D36" s="21">
        <v>4</v>
      </c>
      <c r="E36" s="9" t="str">
        <f>IFERROR(VLOOKUP($B36,根ノ上高原!$B$5:$G$338,6,FALSE),"")</f>
        <v/>
      </c>
      <c r="F36" s="10" t="str">
        <f>IFERROR(VLOOKUP($B36,根ノ上高原!$B$5:$G$338,2,FALSE),"")</f>
        <v/>
      </c>
      <c r="G36" s="10" t="str">
        <f>IFERROR(VLOOKUP($B36,根ノ上高原!$B$5:$G$338,5,FALSE)*VLOOKUP(E36,大会ごとのスコア!$D$4:$E$5,2,FALSE),"")</f>
        <v/>
      </c>
      <c r="H36" s="9" t="str">
        <f>IFERROR(VLOOKUP($B36,東大OLK大会!$B$5:$G$338,6,FALSE),"")</f>
        <v/>
      </c>
      <c r="I36" s="10" t="str">
        <f>IFERROR(VLOOKUP($B36,東大OLK大会!$B$5:$G$338,2,FALSE),"")</f>
        <v/>
      </c>
      <c r="J36" s="10" t="str">
        <f>IFERROR(VLOOKUP($B36,東大OLK大会!$B$5:$G$338,5,FALSE)*VLOOKUP(H36,大会ごとのスコア!$D$7:$E$11,2,FALSE),"")</f>
        <v/>
      </c>
      <c r="K36" s="9" t="str">
        <f>IFERROR(VLOOKUP($B36,全日本ロング!$B$5:$G$338,6,FALSE),"")</f>
        <v/>
      </c>
      <c r="L36" s="10" t="str">
        <f>IFERROR(VLOOKUP($B36,全日本ロング!$B$5:$G$338,2,FALSE),"")</f>
        <v/>
      </c>
      <c r="M36" s="10" t="str">
        <f>IFERROR(VLOOKUP($B36,全日本ロング!$B$5:$G$338,5,FALSE)*VLOOKUP(K36,大会ごとのスコア!$D$12:$E$17,2,FALSE),"")</f>
        <v/>
      </c>
      <c r="N36" s="9" t="str">
        <f>IFERROR(VLOOKUP($B36,東海スプリントセレ!$B$5:$G$338,6,FALSE),"")</f>
        <v>MS</v>
      </c>
      <c r="O36" s="10">
        <f>IFERROR(VLOOKUP($B36,東海スプリントセレ!$B$5:$G$338,2,FALSE),"")</f>
        <v>49</v>
      </c>
      <c r="P36" s="10">
        <f>IFERROR(VLOOKUP($B36,東海スプリントセレ!$B$5:$G$338,5,FALSE)*VLOOKUP(N36,大会ごとのスコア!$D$24:$E$24,2,FALSE),"")</f>
        <v>47.250999999999998</v>
      </c>
      <c r="Q36" s="9" t="str">
        <f>IFERROR(VLOOKUP($B36,東海インカレ!$B$5:$G$338,6,FALSE),"")</f>
        <v>ME</v>
      </c>
      <c r="R36" s="10">
        <f>IFERROR(VLOOKUP($B36,東海インカレ!$B$5:$G$338,2,FALSE),"")</f>
        <v>30</v>
      </c>
      <c r="S36" s="10">
        <f>IFERROR(VLOOKUP($B36,東海インカレ!$B$5:$G$338,5,FALSE)*VLOOKUP(Q36,大会ごとのスコア!$D$23:$E$23,2,FALSE),"")</f>
        <v>48.768999999999998</v>
      </c>
      <c r="T36" s="9" t="str">
        <f>IFERROR(VLOOKUP($B36,関西スプリントセレ!$B$5:$G$400,6,FALSE),"")</f>
        <v/>
      </c>
      <c r="U36" s="10" t="str">
        <f>IFERROR(VLOOKUP($B36,関西スプリントセレ!$B$5:$G$400,2,FALSE),"")</f>
        <v/>
      </c>
      <c r="V36" s="10" t="str">
        <f>IFERROR(VLOOKUP($B36,関西スプリントセレ!$B$5:$G$400,5,FALSE)*VLOOKUP(T36,大会ごとのスコア!$D$26:$E$26,2,FALSE),"")</f>
        <v/>
      </c>
      <c r="W36" s="9" t="str">
        <f>IFERROR(VLOOKUP($B36,名椙大会2日目!$B$5:$G$338,6,FALSE),"")</f>
        <v>M21A</v>
      </c>
      <c r="X36" s="10">
        <f>IFERROR(VLOOKUP($B36,名椙大会2日目!$B$5:$G$338,2,FALSE),"")</f>
        <v>61</v>
      </c>
      <c r="Y36" s="10">
        <f>IFERROR(VLOOKUP($B36,名椙大会2日目!$B$5:$G$338,5,FALSE)*VLOOKUP(W36,大会ごとのスコア!$D$28:$E$31,2,FALSE),"")</f>
        <v>40.347999999999999</v>
      </c>
      <c r="Z36" s="9" t="str">
        <f>IFERROR(VLOOKUP($B36,インカレスプリント2018!$B$5:$G$400,6,FALSE),"")</f>
        <v>MUA1</v>
      </c>
      <c r="AA36" s="10">
        <f>IFERROR(VLOOKUP($B36,インカレスプリント2018!$B$5:$G$400,2,FALSE),"")</f>
        <v>65</v>
      </c>
      <c r="AB36" s="10">
        <f>IFERROR(VLOOKUP($B36,インカレスプリント2018!$B$5:$G$400,5,FALSE)*VLOOKUP(Z36,大会ごとのスコア!$D$33:$E$36,2,FALSE),"")</f>
        <v>47.652999999999999</v>
      </c>
      <c r="AC36" s="9" t="str">
        <f>IFERROR(VLOOKUP($B36,インカレロング2018!$B$4:$G$400,6,FALSE),"")</f>
        <v>MUS</v>
      </c>
      <c r="AD36" s="10">
        <f>IFERROR(VLOOKUP($B36,インカレロング2018!$B$4:$G$400,2,FALSE),"")</f>
        <v>0</v>
      </c>
      <c r="AE36" s="10">
        <f>IFERROR(VLOOKUP($B36,インカレロング2018!$B$4:$G$400,5,FALSE)*VLOOKUP(AC36,大会ごとのスコア!$D$38:$E$42,2,FALSE),"")</f>
        <v>0</v>
      </c>
      <c r="AF36" s="9" t="str">
        <f>IFERROR(VLOOKUP($B36,クラブカップミドル!$B$4:$G$400,6,FALSE),"")</f>
        <v/>
      </c>
      <c r="AG36" s="10" t="str">
        <f>IFERROR(VLOOKUP($B36,クラブカップミドル!$B$4:$G$400,2,FALSE),"")</f>
        <v/>
      </c>
      <c r="AH36" s="10" t="str">
        <f>IFERROR(VLOOKUP($B36,クラブカップミドル!$B$4:$G$400,5,FALSE)*VLOOKUP(AF36,大会ごとのスコア!$D$44:$E$55,2,FALSE),"")</f>
        <v/>
      </c>
      <c r="AI36" s="9" t="str">
        <f>IFERROR(VLOOKUP($B36,全日本ミドル!$B$4:$G$400,6,FALSE),"")</f>
        <v/>
      </c>
      <c r="AJ36" s="10" t="str">
        <f>IFERROR(VLOOKUP($B36,全日本ミドル!$B$4:$G$400,2,FALSE),"")</f>
        <v/>
      </c>
      <c r="AK36" s="10" t="str">
        <f>IFERROR(VLOOKUP($B36,全日本ミドル!$B$4:$G$400,5,FALSE)*VLOOKUP(AI36,大会ごとのスコア!$D$62:$E$69,2,FALSE),"")</f>
        <v/>
      </c>
      <c r="AL36" s="9" t="str">
        <f>IFERROR(VLOOKUP($B36,KOLC大会!$B$4:$G$400,6,FALSE),"")</f>
        <v/>
      </c>
      <c r="AM36" s="10" t="str">
        <f>IFERROR(VLOOKUP($B36,KOLC大会!$B$4:$G$400,2,FALSE),"")</f>
        <v/>
      </c>
      <c r="AN36" s="10" t="str">
        <f>IFERROR(VLOOKUP($B36,KOLC大会!$B$4:$G$400,5,FALSE)*VLOOKUP(AL36,大会ごとのスコア!$D$44:$E$55,2,FALSE),"")</f>
        <v/>
      </c>
      <c r="AO36" s="9" t="str">
        <f>IFERROR(VLOOKUP($B36,早大OC大会!$B$4:$G$400,6,FALSE),"")</f>
        <v/>
      </c>
      <c r="AP36" s="10" t="str">
        <f>IFERROR(VLOOKUP($B36,早大OC大会!$B$4:$G$400,2,FALSE),"")</f>
        <v/>
      </c>
      <c r="AQ36" s="10" t="str">
        <f>IFERROR(VLOOKUP($B36,早大OC大会!$B$4:$G$400,5,FALSE)*VLOOKUP(AO36,大会ごとのスコア!$D$44:$E$55,2,FALSE),"")</f>
        <v/>
      </c>
      <c r="AR36" s="9" t="str">
        <f>IFERROR(VLOOKUP($B36,京大京女大会!$B$4:$G$400,6,FALSE),"")</f>
        <v>M21A</v>
      </c>
      <c r="AS36" s="10">
        <f>IFERROR(VLOOKUP($B36,京大京女大会!$B$4:$G$400,2,FALSE),"")</f>
        <v>60</v>
      </c>
      <c r="AT36" s="10">
        <f>IFERROR(VLOOKUP($B36,京大京女大会!$B$4:$G$400,5,FALSE)*VLOOKUP(AR36,大会ごとのスコア!$D$44:$E$55,2,FALSE),"")</f>
        <v>34.799999999999997</v>
      </c>
      <c r="AU36" s="9" t="str">
        <f>IFERROR(VLOOKUP($B36,東海ミドルセレ!$B$4:$G$400,6,FALSE),"")</f>
        <v>MS</v>
      </c>
      <c r="AV36" s="10">
        <f>IFERROR(VLOOKUP($B36,東海ミドルセレ!$B$4:$G$400,2,FALSE),"")</f>
        <v>0</v>
      </c>
      <c r="AW36" s="10">
        <f>IFERROR(VLOOKUP($B36,東海ミドルセレ!$B$4:$G$400,5,FALSE)*VLOOKUP(AU36,大会ごとのスコア!$D$44:$E$60,2,FALSE),"")</f>
        <v>0</v>
      </c>
      <c r="AY36" s="9">
        <f t="array" ref="AY36">IFERROR(ROUNDUP(AVERAGE(LARGE(IF($A$3:$AX$3="スコア",$A36:$AX36,""),{1,2,3})),2),0)</f>
        <v>47.9</v>
      </c>
      <c r="AZ36" s="10">
        <f t="array" ref="AZ36">IFERROR(ROUNDUP(AVERAGE(LARGE(IF($A$3:$AX$3="スコア",$A36:$AX36,""),{1,2,3,4,5,6})),2),0)</f>
        <v>36.479999999999997</v>
      </c>
      <c r="BA36" s="10">
        <f t="shared" si="2"/>
        <v>11.420000000000002</v>
      </c>
      <c r="BB36">
        <f t="array" ref="BB36">IFERROR(LARGE(IF($A$3:$AX$3="スコア",$A36:$AX36,""),1),"")</f>
        <v>48.768999999999998</v>
      </c>
      <c r="BC36" t="str">
        <f t="shared" ref="BC36:BC63" si="3">IFERROR(INDEX($B$2:$AX$3,1,MATCH(BB36,B36:AX36,0)),"")</f>
        <v>東海IC</v>
      </c>
      <c r="BD36" t="str">
        <f t="shared" ref="BD36:BD63" si="4">IFERROR(INDEX($B36:$AX36,1,-2+MATCH(BB36,B36:AX36,0)),"")</f>
        <v>ME</v>
      </c>
    </row>
    <row r="37" spans="2:56" x14ac:dyDescent="0.15">
      <c r="B37" t="s">
        <v>69</v>
      </c>
      <c r="C37" t="s">
        <v>899</v>
      </c>
      <c r="D37" s="21">
        <v>2</v>
      </c>
      <c r="E37" s="9" t="str">
        <f>IFERROR(VLOOKUP($B37,根ノ上高原!$B$5:$G$338,6,FALSE),"")</f>
        <v/>
      </c>
      <c r="F37" s="10" t="str">
        <f>IFERROR(VLOOKUP($B37,根ノ上高原!$B$5:$G$338,2,FALSE),"")</f>
        <v/>
      </c>
      <c r="G37" s="10" t="str">
        <f>IFERROR(VLOOKUP($B37,根ノ上高原!$B$5:$G$338,5,FALSE)*VLOOKUP(E37,大会ごとのスコア!$D$4:$E$5,2,FALSE),"")</f>
        <v/>
      </c>
      <c r="H37" s="9" t="str">
        <f>IFERROR(VLOOKUP($B37,東大OLK大会!$B$5:$G$338,6,FALSE),"")</f>
        <v/>
      </c>
      <c r="I37" s="10" t="str">
        <f>IFERROR(VLOOKUP($B37,東大OLK大会!$B$5:$G$338,2,FALSE),"")</f>
        <v/>
      </c>
      <c r="J37" s="10" t="str">
        <f>IFERROR(VLOOKUP($B37,東大OLK大会!$B$5:$G$338,5,FALSE)*VLOOKUP(H37,大会ごとのスコア!$D$7:$E$11,2,FALSE),"")</f>
        <v/>
      </c>
      <c r="K37" s="9" t="str">
        <f>IFERROR(VLOOKUP($B37,全日本ロング!$B$5:$G$338,6,FALSE),"")</f>
        <v>M21A2</v>
      </c>
      <c r="L37" s="10">
        <f>IFERROR(VLOOKUP($B37,全日本ロング!$B$5:$G$338,2,FALSE),"")</f>
        <v>0</v>
      </c>
      <c r="M37" s="10">
        <f>IFERROR(VLOOKUP($B37,全日本ロング!$B$5:$G$338,5,FALSE)*VLOOKUP(K37,大会ごとのスコア!$D$12:$E$17,2,FALSE),"")</f>
        <v>0</v>
      </c>
      <c r="N37" s="9" t="str">
        <f>IFERROR(VLOOKUP($B37,東海スプリントセレ!$B$5:$G$338,6,FALSE),"")</f>
        <v>MS</v>
      </c>
      <c r="O37" s="10">
        <f>IFERROR(VLOOKUP($B37,東海スプリントセレ!$B$5:$G$338,2,FALSE),"")</f>
        <v>27</v>
      </c>
      <c r="P37" s="10">
        <f>IFERROR(VLOOKUP($B37,東海スプリントセレ!$B$5:$G$338,5,FALSE)*VLOOKUP(N37,大会ごとのスコア!$D$24:$E$24,2,FALSE),"")</f>
        <v>54.713999999999999</v>
      </c>
      <c r="Q37" s="9" t="str">
        <f>IFERROR(VLOOKUP($B37,東海インカレ!$B$5:$G$338,6,FALSE),"")</f>
        <v>ME</v>
      </c>
      <c r="R37" s="10">
        <f>IFERROR(VLOOKUP($B37,東海インカレ!$B$5:$G$338,2,FALSE),"")</f>
        <v>38</v>
      </c>
      <c r="S37" s="10">
        <f>IFERROR(VLOOKUP($B37,東海インカレ!$B$5:$G$338,5,FALSE)*VLOOKUP(Q37,大会ごとのスコア!$D$23:$E$23,2,FALSE),"")</f>
        <v>42.157999999999994</v>
      </c>
      <c r="T37" s="9" t="str">
        <f>IFERROR(VLOOKUP($B37,関西スプリントセレ!$B$5:$G$400,6,FALSE),"")</f>
        <v/>
      </c>
      <c r="U37" s="10" t="str">
        <f>IFERROR(VLOOKUP($B37,関西スプリントセレ!$B$5:$G$400,2,FALSE),"")</f>
        <v/>
      </c>
      <c r="V37" s="10" t="str">
        <f>IFERROR(VLOOKUP($B37,関西スプリントセレ!$B$5:$G$400,5,FALSE)*VLOOKUP(T37,大会ごとのスコア!$D$26:$E$26,2,FALSE),"")</f>
        <v/>
      </c>
      <c r="W37" s="9" t="str">
        <f>IFERROR(VLOOKUP($B37,名椙大会2日目!$B$5:$G$338,6,FALSE),"")</f>
        <v/>
      </c>
      <c r="X37" s="10" t="str">
        <f>IFERROR(VLOOKUP($B37,名椙大会2日目!$B$5:$G$338,2,FALSE),"")</f>
        <v/>
      </c>
      <c r="Y37" s="10" t="str">
        <f>IFERROR(VLOOKUP($B37,名椙大会2日目!$B$5:$G$338,5,FALSE)*VLOOKUP(W37,大会ごとのスコア!$D$28:$E$31,2,FALSE),"")</f>
        <v/>
      </c>
      <c r="Z37" s="9" t="str">
        <f>IFERROR(VLOOKUP($B37,インカレスプリント2018!$B$5:$G$400,6,FALSE),"")</f>
        <v>MUA3</v>
      </c>
      <c r="AA37" s="10">
        <f>IFERROR(VLOOKUP($B37,インカレスプリント2018!$B$5:$G$400,2,FALSE),"")</f>
        <v>69</v>
      </c>
      <c r="AB37" s="10">
        <f>IFERROR(VLOOKUP($B37,インカレスプリント2018!$B$5:$G$400,5,FALSE)*VLOOKUP(Z37,大会ごとのスコア!$D$33:$E$36,2,FALSE),"")</f>
        <v>45.366999999999997</v>
      </c>
      <c r="AC37" s="9" t="str">
        <f>IFERROR(VLOOKUP($B37,インカレロング2018!$B$4:$G$400,6,FALSE),"")</f>
        <v>MUS</v>
      </c>
      <c r="AD37" s="10">
        <f>IFERROR(VLOOKUP($B37,インカレロング2018!$B$4:$G$400,2,FALSE),"")</f>
        <v>15</v>
      </c>
      <c r="AE37" s="10">
        <f ca="1">IFERROR(VLOOKUP($B37,インカレロング2018!$B$4:$G$400,5,FALSE)*VLOOKUP(AC37,大会ごとのスコア!$D$38:$E$42,2,FALSE),"")</f>
        <v>43.532800000000002</v>
      </c>
      <c r="AF37" s="9" t="str">
        <f>IFERROR(VLOOKUP($B37,クラブカップミドル!$B$4:$G$400,6,FALSE),"")</f>
        <v/>
      </c>
      <c r="AG37" s="10" t="str">
        <f>IFERROR(VLOOKUP($B37,クラブカップミドル!$B$4:$G$400,2,FALSE),"")</f>
        <v/>
      </c>
      <c r="AH37" s="10" t="str">
        <f>IFERROR(VLOOKUP($B37,クラブカップミドル!$B$4:$G$400,5,FALSE)*VLOOKUP(AF37,大会ごとのスコア!$D$44:$E$55,2,FALSE),"")</f>
        <v/>
      </c>
      <c r="AI37" s="9" t="str">
        <f>IFERROR(VLOOKUP($B37,全日本ミドル!$B$4:$G$400,6,FALSE),"")</f>
        <v/>
      </c>
      <c r="AJ37" s="10" t="str">
        <f>IFERROR(VLOOKUP($B37,全日本ミドル!$B$4:$G$400,2,FALSE),"")</f>
        <v/>
      </c>
      <c r="AK37" s="10" t="str">
        <f>IFERROR(VLOOKUP($B37,全日本ミドル!$B$4:$G$400,5,FALSE)*VLOOKUP(AI37,大会ごとのスコア!$D$62:$E$69,2,FALSE),"")</f>
        <v/>
      </c>
      <c r="AL37" s="9" t="str">
        <f>IFERROR(VLOOKUP($B37,KOLC大会!$B$4:$G$400,6,FALSE),"")</f>
        <v/>
      </c>
      <c r="AM37" s="10" t="str">
        <f>IFERROR(VLOOKUP($B37,KOLC大会!$B$4:$G$400,2,FALSE),"")</f>
        <v/>
      </c>
      <c r="AN37" s="10" t="str">
        <f>IFERROR(VLOOKUP($B37,KOLC大会!$B$4:$G$400,5,FALSE)*VLOOKUP(AL37,大会ごとのスコア!$D$44:$E$55,2,FALSE),"")</f>
        <v/>
      </c>
      <c r="AO37" s="9" t="str">
        <f>IFERROR(VLOOKUP($B37,早大OC大会!$B$4:$G$400,6,FALSE),"")</f>
        <v/>
      </c>
      <c r="AP37" s="10" t="str">
        <f>IFERROR(VLOOKUP($B37,早大OC大会!$B$4:$G$400,2,FALSE),"")</f>
        <v/>
      </c>
      <c r="AQ37" s="10" t="str">
        <f>IFERROR(VLOOKUP($B37,早大OC大会!$B$4:$G$400,5,FALSE)*VLOOKUP(AO37,大会ごとのスコア!$D$44:$E$55,2,FALSE),"")</f>
        <v/>
      </c>
      <c r="AR37" s="9" t="str">
        <f>IFERROR(VLOOKUP($B37,京大京女大会!$B$4:$G$400,6,FALSE),"")</f>
        <v/>
      </c>
      <c r="AS37" s="10" t="str">
        <f>IFERROR(VLOOKUP($B37,京大京女大会!$B$4:$G$400,2,FALSE),"")</f>
        <v/>
      </c>
      <c r="AT37" s="10" t="str">
        <f>IFERROR(VLOOKUP($B37,京大京女大会!$B$4:$G$400,5,FALSE)*VLOOKUP(AR37,大会ごとのスコア!$D$44:$E$55,2,FALSE),"")</f>
        <v/>
      </c>
      <c r="AU37" s="9" t="str">
        <f>IFERROR(VLOOKUP($B37,東海ミドルセレ!$B$4:$G$400,6,FALSE),"")</f>
        <v>MS</v>
      </c>
      <c r="AV37" s="10">
        <f>IFERROR(VLOOKUP($B37,東海ミドルセレ!$B$4:$G$400,2,FALSE),"")</f>
        <v>37</v>
      </c>
      <c r="AW37" s="10">
        <f>IFERROR(VLOOKUP($B37,東海ミドルセレ!$B$4:$G$400,5,FALSE)*VLOOKUP(AU37,大会ごとのスコア!$D$44:$E$60,2,FALSE),"")</f>
        <v>50.446999999999996</v>
      </c>
      <c r="AY37" s="9">
        <f t="array" aca="1" ref="AY37" ca="1">IFERROR(ROUNDUP(AVERAGE(LARGE(IF($A$3:$AX$3="スコア",$A37:$AX37,""),{1,2,3})),2),0)</f>
        <v>50.18</v>
      </c>
      <c r="AZ37" s="10">
        <f t="array" aca="1" ref="AZ37" ca="1">IFERROR(ROUNDUP(AVERAGE(LARGE(IF($A$3:$AX$3="スコア",$A37:$AX37,""),{1,2,3,4,5,6})),2),0)</f>
        <v>39.369999999999997</v>
      </c>
      <c r="BA37" s="10">
        <f t="shared" ca="1" si="2"/>
        <v>10.810000000000002</v>
      </c>
      <c r="BB37">
        <f t="array" aca="1" ref="BB37" ca="1">IFERROR(LARGE(IF($A$3:$AX$3="スコア",$A37:$AX37,""),1),"")</f>
        <v>54.713999999999999</v>
      </c>
      <c r="BC37" t="str">
        <f t="shared" ca="1" si="3"/>
        <v>東海SS</v>
      </c>
      <c r="BD37" t="str">
        <f t="shared" ca="1" si="4"/>
        <v>MS</v>
      </c>
    </row>
    <row r="38" spans="2:56" x14ac:dyDescent="0.15">
      <c r="B38" t="s">
        <v>76</v>
      </c>
      <c r="C38" t="s">
        <v>899</v>
      </c>
      <c r="D38" s="21">
        <v>2</v>
      </c>
      <c r="E38" s="9" t="str">
        <f>IFERROR(VLOOKUP($B38,根ノ上高原!$B$5:$G$338,6,FALSE),"")</f>
        <v/>
      </c>
      <c r="F38" s="10" t="str">
        <f>IFERROR(VLOOKUP($B38,根ノ上高原!$B$5:$G$338,2,FALSE),"")</f>
        <v/>
      </c>
      <c r="G38" s="10" t="str">
        <f>IFERROR(VLOOKUP($B38,根ノ上高原!$B$5:$G$338,5,FALSE)*VLOOKUP(E38,大会ごとのスコア!$D$4:$E$5,2,FALSE),"")</f>
        <v/>
      </c>
      <c r="H38" s="9" t="str">
        <f>IFERROR(VLOOKUP($B38,東大OLK大会!$B$5:$G$338,6,FALSE),"")</f>
        <v/>
      </c>
      <c r="I38" s="10" t="str">
        <f>IFERROR(VLOOKUP($B38,東大OLK大会!$B$5:$G$338,2,FALSE),"")</f>
        <v/>
      </c>
      <c r="J38" s="10" t="str">
        <f>IFERROR(VLOOKUP($B38,東大OLK大会!$B$5:$G$338,5,FALSE)*VLOOKUP(H38,大会ごとのスコア!$D$7:$E$11,2,FALSE),"")</f>
        <v/>
      </c>
      <c r="K38" s="9" t="str">
        <f>IFERROR(VLOOKUP($B38,全日本ロング!$B$5:$G$338,6,FALSE),"")</f>
        <v/>
      </c>
      <c r="L38" s="10" t="str">
        <f>IFERROR(VLOOKUP($B38,全日本ロング!$B$5:$G$338,2,FALSE),"")</f>
        <v/>
      </c>
      <c r="M38" s="10" t="str">
        <f>IFERROR(VLOOKUP($B38,全日本ロング!$B$5:$G$338,5,FALSE)*VLOOKUP(K38,大会ごとのスコア!$D$12:$E$17,2,FALSE),"")</f>
        <v/>
      </c>
      <c r="N38" s="9" t="str">
        <f>IFERROR(VLOOKUP($B38,東海スプリントセレ!$B$5:$G$338,6,FALSE),"")</f>
        <v>MS</v>
      </c>
      <c r="O38" s="10">
        <f>IFERROR(VLOOKUP($B38,東海スプリントセレ!$B$5:$G$338,2,FALSE),"")</f>
        <v>34</v>
      </c>
      <c r="P38" s="10">
        <f>IFERROR(VLOOKUP($B38,東海スプリントセレ!$B$5:$G$338,5,FALSE)*VLOOKUP(N38,大会ごとのスコア!$D$24:$E$24,2,FALSE),"")</f>
        <v>52.802</v>
      </c>
      <c r="Q38" s="9" t="str">
        <f>IFERROR(VLOOKUP($B38,東海インカレ!$B$5:$G$338,6,FALSE),"")</f>
        <v>ME</v>
      </c>
      <c r="R38" s="10">
        <f>IFERROR(VLOOKUP($B38,東海インカレ!$B$5:$G$338,2,FALSE),"")</f>
        <v>0</v>
      </c>
      <c r="S38" s="10">
        <f>IFERROR(VLOOKUP($B38,東海インカレ!$B$5:$G$338,5,FALSE)*VLOOKUP(Q38,大会ごとのスコア!$D$23:$E$23,2,FALSE),"")</f>
        <v>0</v>
      </c>
      <c r="T38" s="9" t="str">
        <f>IFERROR(VLOOKUP($B38,関西スプリントセレ!$B$5:$G$400,6,FALSE),"")</f>
        <v/>
      </c>
      <c r="U38" s="10" t="str">
        <f>IFERROR(VLOOKUP($B38,関西スプリントセレ!$B$5:$G$400,2,FALSE),"")</f>
        <v/>
      </c>
      <c r="V38" s="10" t="str">
        <f>IFERROR(VLOOKUP($B38,関西スプリントセレ!$B$5:$G$400,5,FALSE)*VLOOKUP(T38,大会ごとのスコア!$D$26:$E$26,2,FALSE),"")</f>
        <v/>
      </c>
      <c r="W38" s="9" t="str">
        <f>IFERROR(VLOOKUP($B38,名椙大会2日目!$B$5:$G$338,6,FALSE),"")</f>
        <v/>
      </c>
      <c r="X38" s="10" t="str">
        <f>IFERROR(VLOOKUP($B38,名椙大会2日目!$B$5:$G$338,2,FALSE),"")</f>
        <v/>
      </c>
      <c r="Y38" s="10" t="str">
        <f>IFERROR(VLOOKUP($B38,名椙大会2日目!$B$5:$G$338,5,FALSE)*VLOOKUP(W38,大会ごとのスコア!$D$28:$E$31,2,FALSE),"")</f>
        <v/>
      </c>
      <c r="Z38" s="9" t="str">
        <f>IFERROR(VLOOKUP($B38,インカレスプリント2018!$B$5:$G$400,6,FALSE),"")</f>
        <v>MUA1</v>
      </c>
      <c r="AA38" s="10">
        <f>IFERROR(VLOOKUP($B38,インカレスプリント2018!$B$5:$G$400,2,FALSE),"")</f>
        <v>57</v>
      </c>
      <c r="AB38" s="10">
        <f>IFERROR(VLOOKUP($B38,インカレスプリント2018!$B$5:$G$400,5,FALSE)*VLOOKUP(Z38,大会ごとのスコア!$D$33:$E$36,2,FALSE),"")</f>
        <v>49.186999999999998</v>
      </c>
      <c r="AC38" s="9" t="str">
        <f>IFERROR(VLOOKUP($B38,インカレロング2018!$B$4:$G$400,6,FALSE),"")</f>
        <v>MUL1</v>
      </c>
      <c r="AD38" s="10">
        <f>IFERROR(VLOOKUP($B38,インカレロング2018!$B$4:$G$400,2,FALSE),"")</f>
        <v>82</v>
      </c>
      <c r="AE38" s="10">
        <f ca="1">IFERROR(VLOOKUP($B38,インカレロング2018!$B$4:$G$400,5,FALSE)*VLOOKUP(AC38,大会ごとのスコア!$D$38:$E$42,2,FALSE),"")</f>
        <v>39.580999999999996</v>
      </c>
      <c r="AF38" s="9" t="str">
        <f>IFERROR(VLOOKUP($B38,クラブカップミドル!$B$4:$G$400,6,FALSE),"")</f>
        <v/>
      </c>
      <c r="AG38" s="10" t="str">
        <f>IFERROR(VLOOKUP($B38,クラブカップミドル!$B$4:$G$400,2,FALSE),"")</f>
        <v/>
      </c>
      <c r="AH38" s="10" t="str">
        <f>IFERROR(VLOOKUP($B38,クラブカップミドル!$B$4:$G$400,5,FALSE)*VLOOKUP(AF38,大会ごとのスコア!$D$44:$E$55,2,FALSE),"")</f>
        <v/>
      </c>
      <c r="AI38" s="9" t="str">
        <f>IFERROR(VLOOKUP($B38,全日本ミドル!$B$4:$G$400,6,FALSE),"")</f>
        <v>M21A2</v>
      </c>
      <c r="AJ38" s="10">
        <f>IFERROR(VLOOKUP($B38,全日本ミドル!$B$4:$G$400,2,FALSE),"")</f>
        <v>59</v>
      </c>
      <c r="AK38" s="10">
        <f>IFERROR(VLOOKUP($B38,全日本ミドル!$B$4:$G$400,5,FALSE)*VLOOKUP(AI38,大会ごとのスコア!$D$62:$E$69,2,FALSE),"")</f>
        <v>41.445</v>
      </c>
      <c r="AL38" s="9" t="str">
        <f>IFERROR(VLOOKUP($B38,KOLC大会!$B$4:$G$400,6,FALSE),"")</f>
        <v/>
      </c>
      <c r="AM38" s="10" t="str">
        <f>IFERROR(VLOOKUP($B38,KOLC大会!$B$4:$G$400,2,FALSE),"")</f>
        <v/>
      </c>
      <c r="AN38" s="10" t="str">
        <f>IFERROR(VLOOKUP($B38,KOLC大会!$B$4:$G$400,5,FALSE)*VLOOKUP(AL38,大会ごとのスコア!$D$44:$E$55,2,FALSE),"")</f>
        <v/>
      </c>
      <c r="AO38" s="9" t="str">
        <f>IFERROR(VLOOKUP($B38,早大OC大会!$B$4:$G$400,6,FALSE),"")</f>
        <v/>
      </c>
      <c r="AP38" s="10" t="str">
        <f>IFERROR(VLOOKUP($B38,早大OC大会!$B$4:$G$400,2,FALSE),"")</f>
        <v/>
      </c>
      <c r="AQ38" s="10" t="str">
        <f>IFERROR(VLOOKUP($B38,早大OC大会!$B$4:$G$400,5,FALSE)*VLOOKUP(AO38,大会ごとのスコア!$D$44:$E$55,2,FALSE),"")</f>
        <v/>
      </c>
      <c r="AR38" s="9" t="str">
        <f>IFERROR(VLOOKUP($B38,京大京女大会!$B$4:$G$400,6,FALSE),"")</f>
        <v/>
      </c>
      <c r="AS38" s="10" t="str">
        <f>IFERROR(VLOOKUP($B38,京大京女大会!$B$4:$G$400,2,FALSE),"")</f>
        <v/>
      </c>
      <c r="AT38" s="10" t="str">
        <f>IFERROR(VLOOKUP($B38,京大京女大会!$B$4:$G$400,5,FALSE)*VLOOKUP(AR38,大会ごとのスコア!$D$44:$E$55,2,FALSE),"")</f>
        <v/>
      </c>
      <c r="AU38" s="9" t="str">
        <f>IFERROR(VLOOKUP($B38,東海ミドルセレ!$B$4:$G$400,6,FALSE),"")</f>
        <v>MS</v>
      </c>
      <c r="AV38" s="10">
        <f>IFERROR(VLOOKUP($B38,東海ミドルセレ!$B$4:$G$400,2,FALSE),"")</f>
        <v>26</v>
      </c>
      <c r="AW38" s="10">
        <f>IFERROR(VLOOKUP($B38,東海ミドルセレ!$B$4:$G$400,5,FALSE)*VLOOKUP(AU38,大会ごとのスコア!$D$44:$E$60,2,FALSE),"")</f>
        <v>53.873999999999995</v>
      </c>
      <c r="AY38" s="9">
        <f t="array" aca="1" ref="AY38" ca="1">IFERROR(ROUNDUP(AVERAGE(LARGE(IF($A$3:$AX$3="スコア",$A38:$AX38,""),{1,2,3})),2),0)</f>
        <v>51.96</v>
      </c>
      <c r="AZ38" s="10">
        <f t="array" aca="1" ref="AZ38" ca="1">IFERROR(ROUNDUP(AVERAGE(LARGE(IF($A$3:$AX$3="スコア",$A38:$AX38,""),{1,2,3,4,5,6})),2),0)</f>
        <v>39.489999999999995</v>
      </c>
      <c r="BA38" s="10">
        <f t="shared" ca="1" si="2"/>
        <v>12.470000000000006</v>
      </c>
      <c r="BB38">
        <f t="array" aca="1" ref="BB38" ca="1">IFERROR(LARGE(IF($A$3:$AX$3="スコア",$A38:$AX38,""),1),"")</f>
        <v>53.873999999999995</v>
      </c>
      <c r="BC38" t="str">
        <f t="shared" ca="1" si="3"/>
        <v>東海ミドルセレ</v>
      </c>
      <c r="BD38" t="str">
        <f t="shared" ca="1" si="4"/>
        <v>MS</v>
      </c>
    </row>
    <row r="39" spans="2:56" x14ac:dyDescent="0.15">
      <c r="B39" t="s">
        <v>62</v>
      </c>
      <c r="C39" t="s">
        <v>899</v>
      </c>
      <c r="D39" s="21">
        <v>2</v>
      </c>
      <c r="E39" s="9" t="str">
        <f>IFERROR(VLOOKUP($B39,根ノ上高原!$B$5:$G$338,6,FALSE),"")</f>
        <v/>
      </c>
      <c r="F39" s="10" t="str">
        <f>IFERROR(VLOOKUP($B39,根ノ上高原!$B$5:$G$338,2,FALSE),"")</f>
        <v/>
      </c>
      <c r="G39" s="10" t="str">
        <f>IFERROR(VLOOKUP($B39,根ノ上高原!$B$5:$G$338,5,FALSE)*VLOOKUP(E39,大会ごとのスコア!$D$4:$E$5,2,FALSE),"")</f>
        <v/>
      </c>
      <c r="H39" s="9" t="str">
        <f>IFERROR(VLOOKUP($B39,東大OLK大会!$B$5:$G$338,6,FALSE),"")</f>
        <v/>
      </c>
      <c r="I39" s="10" t="str">
        <f>IFERROR(VLOOKUP($B39,東大OLK大会!$B$5:$G$338,2,FALSE),"")</f>
        <v/>
      </c>
      <c r="J39" s="10" t="str">
        <f>IFERROR(VLOOKUP($B39,東大OLK大会!$B$5:$G$338,5,FALSE)*VLOOKUP(H39,大会ごとのスコア!$D$7:$E$11,2,FALSE),"")</f>
        <v/>
      </c>
      <c r="K39" s="9" t="str">
        <f>IFERROR(VLOOKUP($B39,全日本ロング!$B$5:$G$338,6,FALSE),"")</f>
        <v>M21A1</v>
      </c>
      <c r="L39" s="10">
        <f>IFERROR(VLOOKUP($B39,全日本ロング!$B$5:$G$338,2,FALSE),"")</f>
        <v>0</v>
      </c>
      <c r="M39" s="10">
        <f>IFERROR(VLOOKUP($B39,全日本ロング!$B$5:$G$338,5,FALSE)*VLOOKUP(K39,大会ごとのスコア!$D$12:$E$17,2,FALSE),"")</f>
        <v>0</v>
      </c>
      <c r="N39" s="9" t="str">
        <f>IFERROR(VLOOKUP($B39,東海スプリントセレ!$B$5:$G$338,6,FALSE),"")</f>
        <v>MS</v>
      </c>
      <c r="O39" s="10">
        <f>IFERROR(VLOOKUP($B39,東海スプリントセレ!$B$5:$G$338,2,FALSE),"")</f>
        <v>20</v>
      </c>
      <c r="P39" s="10">
        <f>IFERROR(VLOOKUP($B39,東海スプリントセレ!$B$5:$G$338,5,FALSE)*VLOOKUP(N39,大会ごとのスコア!$D$24:$E$24,2,FALSE),"")</f>
        <v>56.625</v>
      </c>
      <c r="Q39" s="9" t="str">
        <f>IFERROR(VLOOKUP($B39,東海インカレ!$B$5:$G$338,6,FALSE),"")</f>
        <v>ME</v>
      </c>
      <c r="R39" s="10">
        <f>IFERROR(VLOOKUP($B39,東海インカレ!$B$5:$G$338,2,FALSE),"")</f>
        <v>36</v>
      </c>
      <c r="S39" s="10">
        <f>IFERROR(VLOOKUP($B39,東海インカレ!$B$5:$G$338,5,FALSE)*VLOOKUP(Q39,大会ごとのスコア!$D$23:$E$23,2,FALSE),"")</f>
        <v>42.805999999999997</v>
      </c>
      <c r="T39" s="9" t="str">
        <f>IFERROR(VLOOKUP($B39,関西スプリントセレ!$B$5:$G$400,6,FALSE),"")</f>
        <v/>
      </c>
      <c r="U39" s="10" t="str">
        <f>IFERROR(VLOOKUP($B39,関西スプリントセレ!$B$5:$G$400,2,FALSE),"")</f>
        <v/>
      </c>
      <c r="V39" s="10" t="str">
        <f>IFERROR(VLOOKUP($B39,関西スプリントセレ!$B$5:$G$400,5,FALSE)*VLOOKUP(T39,大会ごとのスコア!$D$26:$E$26,2,FALSE),"")</f>
        <v/>
      </c>
      <c r="W39" s="9" t="str">
        <f>IFERROR(VLOOKUP($B39,名椙大会2日目!$B$5:$G$338,6,FALSE),"")</f>
        <v/>
      </c>
      <c r="X39" s="10" t="str">
        <f>IFERROR(VLOOKUP($B39,名椙大会2日目!$B$5:$G$338,2,FALSE),"")</f>
        <v/>
      </c>
      <c r="Y39" s="10" t="str">
        <f>IFERROR(VLOOKUP($B39,名椙大会2日目!$B$5:$G$338,5,FALSE)*VLOOKUP(W39,大会ごとのスコア!$D$28:$E$31,2,FALSE),"")</f>
        <v/>
      </c>
      <c r="Z39" s="9" t="str">
        <f>IFERROR(VLOOKUP($B39,インカレスプリント2018!$B$5:$G$400,6,FALSE),"")</f>
        <v>MUA3</v>
      </c>
      <c r="AA39" s="10">
        <f>IFERROR(VLOOKUP($B39,インカレスプリント2018!$B$5:$G$400,2,FALSE),"")</f>
        <v>0</v>
      </c>
      <c r="AB39" s="10">
        <f>IFERROR(VLOOKUP($B39,インカレスプリント2018!$B$5:$G$400,5,FALSE)*VLOOKUP(Z39,大会ごとのスコア!$D$33:$E$36,2,FALSE),"")</f>
        <v>0</v>
      </c>
      <c r="AC39" s="9" t="str">
        <f>IFERROR(VLOOKUP($B39,インカレロング2018!$B$4:$G$400,6,FALSE),"")</f>
        <v>MUS</v>
      </c>
      <c r="AD39" s="10">
        <f>IFERROR(VLOOKUP($B39,インカレロング2018!$B$4:$G$400,2,FALSE),"")</f>
        <v>16</v>
      </c>
      <c r="AE39" s="10">
        <f ca="1">IFERROR(VLOOKUP($B39,インカレロング2018!$B$4:$G$400,5,FALSE)*VLOOKUP(AC39,大会ごとのスコア!$D$38:$E$42,2,FALSE),"")</f>
        <v>43.499200000000002</v>
      </c>
      <c r="AF39" s="9" t="str">
        <f>IFERROR(VLOOKUP($B39,クラブカップミドル!$B$4:$G$400,6,FALSE),"")</f>
        <v/>
      </c>
      <c r="AG39" s="10" t="str">
        <f>IFERROR(VLOOKUP($B39,クラブカップミドル!$B$4:$G$400,2,FALSE),"")</f>
        <v/>
      </c>
      <c r="AH39" s="10" t="str">
        <f>IFERROR(VLOOKUP($B39,クラブカップミドル!$B$4:$G$400,5,FALSE)*VLOOKUP(AF39,大会ごとのスコア!$D$44:$E$55,2,FALSE),"")</f>
        <v/>
      </c>
      <c r="AI39" s="9" t="str">
        <f>IFERROR(VLOOKUP($B39,全日本ミドル!$B$4:$G$400,6,FALSE),"")</f>
        <v>M21A1</v>
      </c>
      <c r="AJ39" s="10">
        <f>IFERROR(VLOOKUP($B39,全日本ミドル!$B$4:$G$400,2,FALSE),"")</f>
        <v>0</v>
      </c>
      <c r="AK39" s="10">
        <f>IFERROR(VLOOKUP($B39,全日本ミドル!$B$4:$G$400,5,FALSE)*VLOOKUP(AI39,大会ごとのスコア!$D$62:$E$69,2,FALSE),"")</f>
        <v>27.718</v>
      </c>
      <c r="AL39" s="9" t="str">
        <f>IFERROR(VLOOKUP($B39,KOLC大会!$B$4:$G$400,6,FALSE),"")</f>
        <v/>
      </c>
      <c r="AM39" s="10" t="str">
        <f>IFERROR(VLOOKUP($B39,KOLC大会!$B$4:$G$400,2,FALSE),"")</f>
        <v/>
      </c>
      <c r="AN39" s="10" t="str">
        <f>IFERROR(VLOOKUP($B39,KOLC大会!$B$4:$G$400,5,FALSE)*VLOOKUP(AL39,大会ごとのスコア!$D$44:$E$55,2,FALSE),"")</f>
        <v/>
      </c>
      <c r="AO39" s="9" t="str">
        <f>IFERROR(VLOOKUP($B39,早大OC大会!$B$4:$G$400,6,FALSE),"")</f>
        <v/>
      </c>
      <c r="AP39" s="10" t="str">
        <f>IFERROR(VLOOKUP($B39,早大OC大会!$B$4:$G$400,2,FALSE),"")</f>
        <v/>
      </c>
      <c r="AQ39" s="10" t="str">
        <f>IFERROR(VLOOKUP($B39,早大OC大会!$B$4:$G$400,5,FALSE)*VLOOKUP(AO39,大会ごとのスコア!$D$44:$E$55,2,FALSE),"")</f>
        <v/>
      </c>
      <c r="AR39" s="9" t="str">
        <f>IFERROR(VLOOKUP($B39,京大京女大会!$B$4:$G$400,6,FALSE),"")</f>
        <v>M21A</v>
      </c>
      <c r="AS39" s="10">
        <f>IFERROR(VLOOKUP($B39,京大京女大会!$B$4:$G$400,2,FALSE),"")</f>
        <v>0</v>
      </c>
      <c r="AT39" s="10">
        <f>IFERROR(VLOOKUP($B39,京大京女大会!$B$4:$G$400,5,FALSE)*VLOOKUP(AR39,大会ごとのスコア!$D$44:$E$55,2,FALSE),"")</f>
        <v>0</v>
      </c>
      <c r="AU39" s="9" t="str">
        <f>IFERROR(VLOOKUP($B39,東海ミドルセレ!$B$4:$G$400,6,FALSE),"")</f>
        <v>MS</v>
      </c>
      <c r="AV39" s="10">
        <f>IFERROR(VLOOKUP($B39,東海ミドルセレ!$B$4:$G$400,2,FALSE),"")</f>
        <v>0</v>
      </c>
      <c r="AW39" s="10">
        <f>IFERROR(VLOOKUP($B39,東海ミドルセレ!$B$4:$G$400,5,FALSE)*VLOOKUP(AU39,大会ごとのスコア!$D$44:$E$60,2,FALSE),"")</f>
        <v>40.720999999999997</v>
      </c>
      <c r="AY39" s="9">
        <f t="array" aca="1" ref="AY39" ca="1">IFERROR(ROUNDUP(AVERAGE(LARGE(IF($A$3:$AX$3="スコア",$A39:$AX39,""),{1,2,3})),2),0)</f>
        <v>47.65</v>
      </c>
      <c r="AZ39" s="10">
        <f t="array" aca="1" ref="AZ39" ca="1">IFERROR(ROUNDUP(AVERAGE(LARGE(IF($A$3:$AX$3="スコア",$A39:$AX39,""),{1,2,3,4,5,6})),2),0)</f>
        <v>35.229999999999997</v>
      </c>
      <c r="BA39" s="10">
        <f t="shared" ca="1" si="2"/>
        <v>12.420000000000002</v>
      </c>
      <c r="BB39">
        <f t="array" aca="1" ref="BB39" ca="1">IFERROR(LARGE(IF($A$3:$AX$3="スコア",$A39:$AX39,""),1),"")</f>
        <v>56.625</v>
      </c>
      <c r="BC39" t="str">
        <f t="shared" ca="1" si="3"/>
        <v>東海SS</v>
      </c>
      <c r="BD39" t="str">
        <f t="shared" ca="1" si="4"/>
        <v>MS</v>
      </c>
    </row>
    <row r="40" spans="2:56" x14ac:dyDescent="0.15">
      <c r="B40" t="s">
        <v>58</v>
      </c>
      <c r="C40" t="s">
        <v>899</v>
      </c>
      <c r="D40" s="21">
        <v>3</v>
      </c>
      <c r="E40" s="9" t="str">
        <f>IFERROR(VLOOKUP($B40,根ノ上高原!$B$5:$G$338,6,FALSE),"")</f>
        <v/>
      </c>
      <c r="F40" s="10" t="str">
        <f>IFERROR(VLOOKUP($B40,根ノ上高原!$B$5:$G$338,2,FALSE),"")</f>
        <v/>
      </c>
      <c r="G40" s="10" t="str">
        <f>IFERROR(VLOOKUP($B40,根ノ上高原!$B$5:$G$338,5,FALSE)*VLOOKUP(E40,大会ごとのスコア!$D$4:$E$5,2,FALSE),"")</f>
        <v/>
      </c>
      <c r="H40" s="9" t="str">
        <f>IFERROR(VLOOKUP($B40,東大OLK大会!$B$5:$G$338,6,FALSE),"")</f>
        <v/>
      </c>
      <c r="I40" s="10" t="str">
        <f>IFERROR(VLOOKUP($B40,東大OLK大会!$B$5:$G$338,2,FALSE),"")</f>
        <v/>
      </c>
      <c r="J40" s="10" t="str">
        <f>IFERROR(VLOOKUP($B40,東大OLK大会!$B$5:$G$338,5,FALSE)*VLOOKUP(H40,大会ごとのスコア!$D$7:$E$11,2,FALSE),"")</f>
        <v/>
      </c>
      <c r="K40" s="9" t="str">
        <f>IFERROR(VLOOKUP($B40,全日本ロング!$B$5:$G$338,6,FALSE),"")</f>
        <v/>
      </c>
      <c r="L40" s="10" t="str">
        <f>IFERROR(VLOOKUP($B40,全日本ロング!$B$5:$G$338,2,FALSE),"")</f>
        <v/>
      </c>
      <c r="M40" s="10" t="str">
        <f>IFERROR(VLOOKUP($B40,全日本ロング!$B$5:$G$338,5,FALSE)*VLOOKUP(K40,大会ごとのスコア!$D$12:$E$17,2,FALSE),"")</f>
        <v/>
      </c>
      <c r="N40" s="9" t="str">
        <f>IFERROR(VLOOKUP($B40,東海スプリントセレ!$B$5:$G$338,6,FALSE),"")</f>
        <v>MS</v>
      </c>
      <c r="O40" s="10">
        <f>IFERROR(VLOOKUP($B40,東海スプリントセレ!$B$5:$G$338,2,FALSE),"")</f>
        <v>16</v>
      </c>
      <c r="P40" s="10">
        <f>IFERROR(VLOOKUP($B40,東海スプリントセレ!$B$5:$G$338,5,FALSE)*VLOOKUP(N40,大会ごとのスコア!$D$24:$E$24,2,FALSE),"")</f>
        <v>57.555999999999997</v>
      </c>
      <c r="Q40" s="9" t="str">
        <f>IFERROR(VLOOKUP($B40,東海インカレ!$B$5:$G$338,6,FALSE),"")</f>
        <v>ME</v>
      </c>
      <c r="R40" s="10">
        <f>IFERROR(VLOOKUP($B40,東海インカレ!$B$5:$G$338,2,FALSE),"")</f>
        <v>41</v>
      </c>
      <c r="S40" s="10">
        <f>IFERROR(VLOOKUP($B40,東海インカレ!$B$5:$G$338,5,FALSE)*VLOOKUP(Q40,大会ごとのスコア!$D$23:$E$23,2,FALSE),"")</f>
        <v>40.207000000000001</v>
      </c>
      <c r="T40" s="9" t="str">
        <f>IFERROR(VLOOKUP($B40,関西スプリントセレ!$B$5:$G$400,6,FALSE),"")</f>
        <v/>
      </c>
      <c r="U40" s="10" t="str">
        <f>IFERROR(VLOOKUP($B40,関西スプリントセレ!$B$5:$G$400,2,FALSE),"")</f>
        <v/>
      </c>
      <c r="V40" s="10" t="str">
        <f>IFERROR(VLOOKUP($B40,関西スプリントセレ!$B$5:$G$400,5,FALSE)*VLOOKUP(T40,大会ごとのスコア!$D$26:$E$26,2,FALSE),"")</f>
        <v/>
      </c>
      <c r="W40" s="9" t="str">
        <f>IFERROR(VLOOKUP($B40,名椙大会2日目!$B$5:$G$338,6,FALSE),"")</f>
        <v/>
      </c>
      <c r="X40" s="10" t="str">
        <f>IFERROR(VLOOKUP($B40,名椙大会2日目!$B$5:$G$338,2,FALSE),"")</f>
        <v/>
      </c>
      <c r="Y40" s="10" t="str">
        <f>IFERROR(VLOOKUP($B40,名椙大会2日目!$B$5:$G$338,5,FALSE)*VLOOKUP(W40,大会ごとのスコア!$D$28:$E$31,2,FALSE),"")</f>
        <v/>
      </c>
      <c r="Z40" s="9" t="str">
        <f>IFERROR(VLOOKUP($B40,インカレスプリント2018!$B$5:$G$400,6,FALSE),"")</f>
        <v>MUA2</v>
      </c>
      <c r="AA40" s="10">
        <f>IFERROR(VLOOKUP($B40,インカレスプリント2018!$B$5:$G$400,2,FALSE),"")</f>
        <v>79</v>
      </c>
      <c r="AB40" s="10">
        <f>IFERROR(VLOOKUP($B40,インカレスプリント2018!$B$5:$G$400,5,FALSE)*VLOOKUP(Z40,大会ごとのスコア!$D$33:$E$36,2,FALSE),"")</f>
        <v>38.603999999999999</v>
      </c>
      <c r="AC40" s="9" t="str">
        <f>IFERROR(VLOOKUP($B40,インカレロング2018!$B$4:$G$400,6,FALSE),"")</f>
        <v>MUS</v>
      </c>
      <c r="AD40" s="10">
        <f>IFERROR(VLOOKUP($B40,インカレロング2018!$B$4:$G$400,2,FALSE),"")</f>
        <v>14</v>
      </c>
      <c r="AE40" s="10">
        <f ca="1">IFERROR(VLOOKUP($B40,インカレロング2018!$B$4:$G$400,5,FALSE)*VLOOKUP(AC40,大会ごとのスコア!$D$38:$E$42,2,FALSE),"")</f>
        <v>43.811199999999999</v>
      </c>
      <c r="AF40" s="9" t="str">
        <f>IFERROR(VLOOKUP($B40,クラブカップミドル!$B$4:$G$400,6,FALSE),"")</f>
        <v/>
      </c>
      <c r="AG40" s="10" t="str">
        <f>IFERROR(VLOOKUP($B40,クラブカップミドル!$B$4:$G$400,2,FALSE),"")</f>
        <v/>
      </c>
      <c r="AH40" s="10" t="str">
        <f>IFERROR(VLOOKUP($B40,クラブカップミドル!$B$4:$G$400,5,FALSE)*VLOOKUP(AF40,大会ごとのスコア!$D$44:$E$55,2,FALSE),"")</f>
        <v/>
      </c>
      <c r="AI40" s="9" t="str">
        <f>IFERROR(VLOOKUP($B40,全日本ミドル!$B$4:$G$400,6,FALSE),"")</f>
        <v/>
      </c>
      <c r="AJ40" s="10" t="str">
        <f>IFERROR(VLOOKUP($B40,全日本ミドル!$B$4:$G$400,2,FALSE),"")</f>
        <v/>
      </c>
      <c r="AK40" s="10" t="str">
        <f>IFERROR(VLOOKUP($B40,全日本ミドル!$B$4:$G$400,5,FALSE)*VLOOKUP(AI40,大会ごとのスコア!$D$62:$E$69,2,FALSE),"")</f>
        <v/>
      </c>
      <c r="AL40" s="9" t="str">
        <f>IFERROR(VLOOKUP($B40,KOLC大会!$B$4:$G$400,6,FALSE),"")</f>
        <v/>
      </c>
      <c r="AM40" s="10" t="str">
        <f>IFERROR(VLOOKUP($B40,KOLC大会!$B$4:$G$400,2,FALSE),"")</f>
        <v/>
      </c>
      <c r="AN40" s="10" t="str">
        <f>IFERROR(VLOOKUP($B40,KOLC大会!$B$4:$G$400,5,FALSE)*VLOOKUP(AL40,大会ごとのスコア!$D$44:$E$55,2,FALSE),"")</f>
        <v/>
      </c>
      <c r="AO40" s="9" t="str">
        <f>IFERROR(VLOOKUP($B40,早大OC大会!$B$4:$G$400,6,FALSE),"")</f>
        <v/>
      </c>
      <c r="AP40" s="10" t="str">
        <f>IFERROR(VLOOKUP($B40,早大OC大会!$B$4:$G$400,2,FALSE),"")</f>
        <v/>
      </c>
      <c r="AQ40" s="10" t="str">
        <f>IFERROR(VLOOKUP($B40,早大OC大会!$B$4:$G$400,5,FALSE)*VLOOKUP(AO40,大会ごとのスコア!$D$44:$E$55,2,FALSE),"")</f>
        <v/>
      </c>
      <c r="AR40" s="9" t="str">
        <f>IFERROR(VLOOKUP($B40,京大京女大会!$B$4:$G$400,6,FALSE),"")</f>
        <v/>
      </c>
      <c r="AS40" s="10" t="str">
        <f>IFERROR(VLOOKUP($B40,京大京女大会!$B$4:$G$400,2,FALSE),"")</f>
        <v/>
      </c>
      <c r="AT40" s="10" t="str">
        <f>IFERROR(VLOOKUP($B40,京大京女大会!$B$4:$G$400,5,FALSE)*VLOOKUP(AR40,大会ごとのスコア!$D$44:$E$55,2,FALSE),"")</f>
        <v/>
      </c>
      <c r="AU40" s="9" t="str">
        <f>IFERROR(VLOOKUP($B40,東海ミドルセレ!$B$4:$G$400,6,FALSE),"")</f>
        <v>MS</v>
      </c>
      <c r="AV40" s="10">
        <f>IFERROR(VLOOKUP($B40,東海ミドルセレ!$B$4:$G$400,2,FALSE),"")</f>
        <v>0</v>
      </c>
      <c r="AW40" s="10">
        <f>IFERROR(VLOOKUP($B40,東海ミドルセレ!$B$4:$G$400,5,FALSE)*VLOOKUP(AU40,大会ごとのスコア!$D$44:$E$60,2,FALSE),"")</f>
        <v>47.356999999999999</v>
      </c>
      <c r="AY40" s="9">
        <f t="array" aca="1" ref="AY40" ca="1">IFERROR(ROUNDUP(AVERAGE(LARGE(IF($A$3:$AX$3="スコア",$A40:$AX40,""),{1,2,3})),2),0)</f>
        <v>49.58</v>
      </c>
      <c r="AZ40" s="10">
        <f t="array" aca="1" ref="AZ40" ca="1">IFERROR(ROUNDUP(AVERAGE(LARGE(IF($A$3:$AX$3="スコア",$A40:$AX40,""),{1,2,3,4,5,6})),2),0)</f>
        <v>0</v>
      </c>
      <c r="BA40" s="10">
        <f t="shared" ca="1" si="2"/>
        <v>49.58</v>
      </c>
      <c r="BB40">
        <f t="array" aca="1" ref="BB40" ca="1">IFERROR(LARGE(IF($A$3:$AX$3="スコア",$A40:$AX40,""),1),"")</f>
        <v>57.555999999999997</v>
      </c>
      <c r="BC40" t="str">
        <f t="shared" ca="1" si="3"/>
        <v>東海SS</v>
      </c>
      <c r="BD40" t="str">
        <f t="shared" ca="1" si="4"/>
        <v>MS</v>
      </c>
    </row>
    <row r="41" spans="2:56" x14ac:dyDescent="0.15">
      <c r="B41" t="s">
        <v>80</v>
      </c>
      <c r="C41" t="s">
        <v>900</v>
      </c>
      <c r="D41" s="21">
        <v>2</v>
      </c>
      <c r="E41" s="9" t="str">
        <f>IFERROR(VLOOKUP($B41,根ノ上高原!$B$5:$G$338,6,FALSE),"")</f>
        <v/>
      </c>
      <c r="F41" s="10" t="str">
        <f>IFERROR(VLOOKUP($B41,根ノ上高原!$B$5:$G$338,2,FALSE),"")</f>
        <v/>
      </c>
      <c r="G41" s="10" t="str">
        <f>IFERROR(VLOOKUP($B41,根ノ上高原!$B$5:$G$338,5,FALSE)*VLOOKUP(E41,大会ごとのスコア!$D$4:$E$5,2,FALSE),"")</f>
        <v/>
      </c>
      <c r="H41" s="9" t="str">
        <f>IFERROR(VLOOKUP($B41,東大OLK大会!$B$5:$G$338,6,FALSE),"")</f>
        <v/>
      </c>
      <c r="I41" s="10" t="str">
        <f>IFERROR(VLOOKUP($B41,東大OLK大会!$B$5:$G$338,2,FALSE),"")</f>
        <v/>
      </c>
      <c r="J41" s="10" t="str">
        <f>IFERROR(VLOOKUP($B41,東大OLK大会!$B$5:$G$338,5,FALSE)*VLOOKUP(H41,大会ごとのスコア!$D$7:$E$11,2,FALSE),"")</f>
        <v/>
      </c>
      <c r="K41" s="9" t="str">
        <f>IFERROR(VLOOKUP($B41,全日本ロング!$B$5:$G$338,6,FALSE),"")</f>
        <v>M21A2</v>
      </c>
      <c r="L41" s="10">
        <f>IFERROR(VLOOKUP($B41,全日本ロング!$B$5:$G$338,2,FALSE),"")</f>
        <v>0</v>
      </c>
      <c r="M41" s="10">
        <f>IFERROR(VLOOKUP($B41,全日本ロング!$B$5:$G$338,5,FALSE)*VLOOKUP(K41,大会ごとのスコア!$D$12:$E$17,2,FALSE),"")</f>
        <v>0</v>
      </c>
      <c r="N41" s="9" t="str">
        <f>IFERROR(VLOOKUP($B41,東海スプリントセレ!$B$5:$G$338,6,FALSE),"")</f>
        <v>MS</v>
      </c>
      <c r="O41" s="10">
        <f>IFERROR(VLOOKUP($B41,東海スプリントセレ!$B$5:$G$338,2,FALSE),"")</f>
        <v>38</v>
      </c>
      <c r="P41" s="10">
        <f>IFERROR(VLOOKUP($B41,東海スプリントセレ!$B$5:$G$338,5,FALSE)*VLOOKUP(N41,大会ごとのスコア!$D$24:$E$24,2,FALSE),"")</f>
        <v>52.170999999999999</v>
      </c>
      <c r="Q41" s="9" t="str">
        <f>IFERROR(VLOOKUP($B41,東海インカレ!$B$5:$G$338,6,FALSE),"")</f>
        <v>ME</v>
      </c>
      <c r="R41" s="10">
        <f>IFERROR(VLOOKUP($B41,東海インカレ!$B$5:$G$338,2,FALSE),"")</f>
        <v>40</v>
      </c>
      <c r="S41" s="10">
        <f>IFERROR(VLOOKUP($B41,東海インカレ!$B$5:$G$338,5,FALSE)*VLOOKUP(Q41,大会ごとのスコア!$D$23:$E$23,2,FALSE),"")</f>
        <v>40.728999999999999</v>
      </c>
      <c r="T41" s="9" t="str">
        <f>IFERROR(VLOOKUP($B41,関西スプリントセレ!$B$5:$G$400,6,FALSE),"")</f>
        <v/>
      </c>
      <c r="U41" s="10" t="str">
        <f>IFERROR(VLOOKUP($B41,関西スプリントセレ!$B$5:$G$400,2,FALSE),"")</f>
        <v/>
      </c>
      <c r="V41" s="10" t="str">
        <f>IFERROR(VLOOKUP($B41,関西スプリントセレ!$B$5:$G$400,5,FALSE)*VLOOKUP(T41,大会ごとのスコア!$D$26:$E$26,2,FALSE),"")</f>
        <v/>
      </c>
      <c r="W41" s="9" t="str">
        <f>IFERROR(VLOOKUP($B41,名椙大会2日目!$B$5:$G$338,6,FALSE),"")</f>
        <v>M21A</v>
      </c>
      <c r="X41" s="10">
        <f>IFERROR(VLOOKUP($B41,名椙大会2日目!$B$5:$G$338,2,FALSE),"")</f>
        <v>0</v>
      </c>
      <c r="Y41" s="10">
        <f>IFERROR(VLOOKUP($B41,名椙大会2日目!$B$5:$G$338,5,FALSE)*VLOOKUP(W41,大会ごとのスコア!$D$28:$E$31,2,FALSE),"")</f>
        <v>12.718999999999999</v>
      </c>
      <c r="Z41" s="9" t="str">
        <f>IFERROR(VLOOKUP($B41,インカレスプリント2018!$B$5:$G$400,6,FALSE),"")</f>
        <v>MUA3</v>
      </c>
      <c r="AA41" s="10">
        <f>IFERROR(VLOOKUP($B41,インカレスプリント2018!$B$5:$G$400,2,FALSE),"")</f>
        <v>89</v>
      </c>
      <c r="AB41" s="10">
        <f>IFERROR(VLOOKUP($B41,インカレスプリント2018!$B$5:$G$400,5,FALSE)*VLOOKUP(Z41,大会ごとのスコア!$D$33:$E$36,2,FALSE),"")</f>
        <v>31.970000000000002</v>
      </c>
      <c r="AC41" s="9" t="str">
        <f>IFERROR(VLOOKUP($B41,インカレロング2018!$B$4:$G$400,6,FALSE),"")</f>
        <v>MUL2</v>
      </c>
      <c r="AD41" s="10">
        <f>IFERROR(VLOOKUP($B41,インカレロング2018!$B$4:$G$400,2,FALSE),"")</f>
        <v>86</v>
      </c>
      <c r="AE41" s="10">
        <f ca="1">IFERROR(VLOOKUP($B41,インカレロング2018!$B$4:$G$400,5,FALSE)*VLOOKUP(AC41,大会ごとのスコア!$D$38:$E$42,2,FALSE),"")</f>
        <v>32.717999999999996</v>
      </c>
      <c r="AF41" s="9" t="str">
        <f>IFERROR(VLOOKUP($B41,クラブカップミドル!$B$4:$G$400,6,FALSE),"")</f>
        <v/>
      </c>
      <c r="AG41" s="10" t="str">
        <f>IFERROR(VLOOKUP($B41,クラブカップミドル!$B$4:$G$400,2,FALSE),"")</f>
        <v/>
      </c>
      <c r="AH41" s="10" t="str">
        <f>IFERROR(VLOOKUP($B41,クラブカップミドル!$B$4:$G$400,5,FALSE)*VLOOKUP(AF41,大会ごとのスコア!$D$44:$E$55,2,FALSE),"")</f>
        <v/>
      </c>
      <c r="AI41" s="9" t="str">
        <f>IFERROR(VLOOKUP($B41,全日本ミドル!$B$4:$G$400,6,FALSE),"")</f>
        <v>M21A2</v>
      </c>
      <c r="AJ41" s="10">
        <f>IFERROR(VLOOKUP($B41,全日本ミドル!$B$4:$G$400,2,FALSE),"")</f>
        <v>53</v>
      </c>
      <c r="AK41" s="10">
        <f>IFERROR(VLOOKUP($B41,全日本ミドル!$B$4:$G$400,5,FALSE)*VLOOKUP(AI41,大会ごとのスコア!$D$62:$E$69,2,FALSE),"")</f>
        <v>45.675999999999995</v>
      </c>
      <c r="AL41" s="9" t="str">
        <f>IFERROR(VLOOKUP($B41,KOLC大会!$B$4:$G$400,6,FALSE),"")</f>
        <v>M21A2</v>
      </c>
      <c r="AM41" s="10">
        <f>IFERROR(VLOOKUP($B41,KOLC大会!$B$4:$G$400,2,FALSE),"")</f>
        <v>48</v>
      </c>
      <c r="AN41" s="10">
        <f>IFERROR(VLOOKUP($B41,KOLC大会!$B$4:$G$400,5,FALSE)*VLOOKUP(AL41,大会ごとのスコア!$D$44:$E$55,2,FALSE),"")</f>
        <v>43.367999999999995</v>
      </c>
      <c r="AO41" s="9" t="str">
        <f>IFERROR(VLOOKUP($B41,早大OC大会!$B$4:$G$400,6,FALSE),"")</f>
        <v>M21A2</v>
      </c>
      <c r="AP41" s="10">
        <f>IFERROR(VLOOKUP($B41,早大OC大会!$B$4:$G$400,2,FALSE),"")</f>
        <v>68</v>
      </c>
      <c r="AQ41" s="10">
        <f>IFERROR(VLOOKUP($B41,早大OC大会!$B$4:$G$400,5,FALSE)*VLOOKUP(AO41,大会ごとのスコア!$D$44:$E$55,2,FALSE),"")</f>
        <v>19.387</v>
      </c>
      <c r="AR41" s="9" t="str">
        <f>IFERROR(VLOOKUP($B41,京大京女大会!$B$4:$G$400,6,FALSE),"")</f>
        <v/>
      </c>
      <c r="AS41" s="10" t="str">
        <f>IFERROR(VLOOKUP($B41,京大京女大会!$B$4:$G$400,2,FALSE),"")</f>
        <v/>
      </c>
      <c r="AT41" s="10" t="str">
        <f>IFERROR(VLOOKUP($B41,京大京女大会!$B$4:$G$400,5,FALSE)*VLOOKUP(AR41,大会ごとのスコア!$D$44:$E$55,2,FALSE),"")</f>
        <v/>
      </c>
      <c r="AU41" s="9" t="str">
        <f>IFERROR(VLOOKUP($B41,東海ミドルセレ!$B$4:$G$400,6,FALSE),"")</f>
        <v>MS</v>
      </c>
      <c r="AV41" s="10">
        <f>IFERROR(VLOOKUP($B41,東海ミドルセレ!$B$4:$G$400,2,FALSE),"")</f>
        <v>0</v>
      </c>
      <c r="AW41" s="10">
        <f>IFERROR(VLOOKUP($B41,東海ミドルセレ!$B$4:$G$400,5,FALSE)*VLOOKUP(AU41,大会ごとのスコア!$D$44:$E$60,2,FALSE),"")</f>
        <v>47.61</v>
      </c>
      <c r="AY41" s="9">
        <f t="array" aca="1" ref="AY41" ca="1">IFERROR(ROUNDUP(AVERAGE(LARGE(IF($A$3:$AX$3="スコア",$A41:$AX41,""),{1,2,3})),2),0)</f>
        <v>48.489999999999995</v>
      </c>
      <c r="AZ41" s="10">
        <f t="array" aca="1" ref="AZ41" ca="1">IFERROR(ROUNDUP(AVERAGE(LARGE(IF($A$3:$AX$3="スコア",$A41:$AX41,""),{1,2,3,4,5,6})),2),0)</f>
        <v>43.72</v>
      </c>
      <c r="BA41" s="10">
        <f t="shared" ca="1" si="2"/>
        <v>4.769999999999996</v>
      </c>
      <c r="BB41">
        <f t="array" aca="1" ref="BB41" ca="1">IFERROR(LARGE(IF($A$3:$AX$3="スコア",$A41:$AX41,""),1),"")</f>
        <v>52.170999999999999</v>
      </c>
      <c r="BC41" t="str">
        <f t="shared" ca="1" si="3"/>
        <v>東海SS</v>
      </c>
      <c r="BD41" t="str">
        <f t="shared" ca="1" si="4"/>
        <v>MS</v>
      </c>
    </row>
    <row r="42" spans="2:56" x14ac:dyDescent="0.15">
      <c r="B42" t="s">
        <v>89</v>
      </c>
      <c r="C42" t="s">
        <v>899</v>
      </c>
      <c r="D42" s="21">
        <v>2</v>
      </c>
      <c r="E42" s="9" t="str">
        <f>IFERROR(VLOOKUP($B42,根ノ上高原!$B$5:$G$338,6,FALSE),"")</f>
        <v/>
      </c>
      <c r="F42" s="10" t="str">
        <f>IFERROR(VLOOKUP($B42,根ノ上高原!$B$5:$G$338,2,FALSE),"")</f>
        <v/>
      </c>
      <c r="G42" s="10" t="str">
        <f>IFERROR(VLOOKUP($B42,根ノ上高原!$B$5:$G$338,5,FALSE)*VLOOKUP(E42,大会ごとのスコア!$D$4:$E$5,2,FALSE),"")</f>
        <v/>
      </c>
      <c r="H42" s="9" t="str">
        <f>IFERROR(VLOOKUP($B42,東大OLK大会!$B$5:$G$338,6,FALSE),"")</f>
        <v/>
      </c>
      <c r="I42" s="10" t="str">
        <f>IFERROR(VLOOKUP($B42,東大OLK大会!$B$5:$G$338,2,FALSE),"")</f>
        <v/>
      </c>
      <c r="J42" s="10" t="str">
        <f>IFERROR(VLOOKUP($B42,東大OLK大会!$B$5:$G$338,5,FALSE)*VLOOKUP(H42,大会ごとのスコア!$D$7:$E$11,2,FALSE),"")</f>
        <v/>
      </c>
      <c r="K42" s="9" t="str">
        <f>IFERROR(VLOOKUP($B42,全日本ロング!$B$5:$G$338,6,FALSE),"")</f>
        <v>M20A</v>
      </c>
      <c r="L42" s="10">
        <f>IFERROR(VLOOKUP($B42,全日本ロング!$B$5:$G$338,2,FALSE),"")</f>
        <v>10</v>
      </c>
      <c r="M42" s="10">
        <f>IFERROR(VLOOKUP($B42,全日本ロング!$B$5:$G$338,5,FALSE)*VLOOKUP(K42,大会ごとのスコア!$D$12:$E$17,2,FALSE),"")</f>
        <v>41.040799999999997</v>
      </c>
      <c r="N42" s="9" t="str">
        <f>IFERROR(VLOOKUP($B42,東海スプリントセレ!$B$5:$G$338,6,FALSE),"")</f>
        <v>MS</v>
      </c>
      <c r="O42" s="10">
        <f>IFERROR(VLOOKUP($B42,東海スプリントセレ!$B$5:$G$338,2,FALSE),"")</f>
        <v>47</v>
      </c>
      <c r="P42" s="10">
        <f>IFERROR(VLOOKUP($B42,東海スプリントセレ!$B$5:$G$338,5,FALSE)*VLOOKUP(N42,大会ごとのスコア!$D$24:$E$24,2,FALSE),"")</f>
        <v>47.716999999999999</v>
      </c>
      <c r="Q42" s="9" t="str">
        <f>IFERROR(VLOOKUP($B42,東海インカレ!$B$5:$G$338,6,FALSE),"")</f>
        <v>ME</v>
      </c>
      <c r="R42" s="10">
        <f>IFERROR(VLOOKUP($B42,東海インカレ!$B$5:$G$338,2,FALSE),"")</f>
        <v>47</v>
      </c>
      <c r="S42" s="10">
        <f>IFERROR(VLOOKUP($B42,東海インカレ!$B$5:$G$338,5,FALSE)*VLOOKUP(Q42,大会ごとのスコア!$D$23:$E$23,2,FALSE),"")</f>
        <v>36.784999999999997</v>
      </c>
      <c r="T42" s="9" t="str">
        <f>IFERROR(VLOOKUP($B42,関西スプリントセレ!$B$5:$G$400,6,FALSE),"")</f>
        <v/>
      </c>
      <c r="U42" s="10" t="str">
        <f>IFERROR(VLOOKUP($B42,関西スプリントセレ!$B$5:$G$400,2,FALSE),"")</f>
        <v/>
      </c>
      <c r="V42" s="10" t="str">
        <f>IFERROR(VLOOKUP($B42,関西スプリントセレ!$B$5:$G$400,5,FALSE)*VLOOKUP(T42,大会ごとのスコア!$D$26:$E$26,2,FALSE),"")</f>
        <v/>
      </c>
      <c r="W42" s="9" t="str">
        <f>IFERROR(VLOOKUP($B42,名椙大会2日目!$B$5:$G$338,6,FALSE),"")</f>
        <v/>
      </c>
      <c r="X42" s="10" t="str">
        <f>IFERROR(VLOOKUP($B42,名椙大会2日目!$B$5:$G$338,2,FALSE),"")</f>
        <v/>
      </c>
      <c r="Y42" s="10" t="str">
        <f>IFERROR(VLOOKUP($B42,名椙大会2日目!$B$5:$G$338,5,FALSE)*VLOOKUP(W42,大会ごとのスコア!$D$28:$E$31,2,FALSE),"")</f>
        <v/>
      </c>
      <c r="Z42" s="9" t="str">
        <f>IFERROR(VLOOKUP($B42,インカレスプリント2018!$B$5:$G$400,6,FALSE),"")</f>
        <v>MUA1</v>
      </c>
      <c r="AA42" s="10">
        <f>IFERROR(VLOOKUP($B42,インカレスプリント2018!$B$5:$G$400,2,FALSE),"")</f>
        <v>47</v>
      </c>
      <c r="AB42" s="10">
        <f>IFERROR(VLOOKUP($B42,インカレスプリント2018!$B$5:$G$400,5,FALSE)*VLOOKUP(Z42,大会ごとのスコア!$D$33:$E$36,2,FALSE),"")</f>
        <v>51.244999999999997</v>
      </c>
      <c r="AC42" s="9" t="str">
        <f>IFERROR(VLOOKUP($B42,インカレロング2018!$B$4:$G$400,6,FALSE),"")</f>
        <v>MUS</v>
      </c>
      <c r="AD42" s="10">
        <f>IFERROR(VLOOKUP($B42,インカレロング2018!$B$4:$G$400,2,FALSE),"")</f>
        <v>24</v>
      </c>
      <c r="AE42" s="10">
        <f ca="1">IFERROR(VLOOKUP($B42,インカレロング2018!$B$4:$G$400,5,FALSE)*VLOOKUP(AC42,大会ごとのスコア!$D$38:$E$42,2,FALSE),"")</f>
        <v>41.728000000000002</v>
      </c>
      <c r="AF42" s="9" t="str">
        <f>IFERROR(VLOOKUP($B42,クラブカップミドル!$B$4:$G$400,6,FALSE),"")</f>
        <v/>
      </c>
      <c r="AG42" s="10" t="str">
        <f>IFERROR(VLOOKUP($B42,クラブカップミドル!$B$4:$G$400,2,FALSE),"")</f>
        <v/>
      </c>
      <c r="AH42" s="10" t="str">
        <f>IFERROR(VLOOKUP($B42,クラブカップミドル!$B$4:$G$400,5,FALSE)*VLOOKUP(AF42,大会ごとのスコア!$D$44:$E$55,2,FALSE),"")</f>
        <v/>
      </c>
      <c r="AI42" s="9" t="str">
        <f>IFERROR(VLOOKUP($B42,全日本ミドル!$B$4:$G$400,6,FALSE),"")</f>
        <v>M20A</v>
      </c>
      <c r="AJ42" s="10">
        <f>IFERROR(VLOOKUP($B42,全日本ミドル!$B$4:$G$400,2,FALSE),"")</f>
        <v>26</v>
      </c>
      <c r="AK42" s="10">
        <f>IFERROR(VLOOKUP($B42,全日本ミドル!$B$4:$G$400,5,FALSE)*VLOOKUP(AI42,大会ごとのスコア!$D$62:$E$69,2,FALSE),"")</f>
        <v>41.5488</v>
      </c>
      <c r="AL42" s="9" t="str">
        <f>IFERROR(VLOOKUP($B42,KOLC大会!$B$4:$G$400,6,FALSE),"")</f>
        <v/>
      </c>
      <c r="AM42" s="10" t="str">
        <f>IFERROR(VLOOKUP($B42,KOLC大会!$B$4:$G$400,2,FALSE),"")</f>
        <v/>
      </c>
      <c r="AN42" s="10" t="str">
        <f>IFERROR(VLOOKUP($B42,KOLC大会!$B$4:$G$400,5,FALSE)*VLOOKUP(AL42,大会ごとのスコア!$D$44:$E$55,2,FALSE),"")</f>
        <v/>
      </c>
      <c r="AO42" s="9" t="str">
        <f>IFERROR(VLOOKUP($B42,早大OC大会!$B$4:$G$400,6,FALSE),"")</f>
        <v/>
      </c>
      <c r="AP42" s="10" t="str">
        <f>IFERROR(VLOOKUP($B42,早大OC大会!$B$4:$G$400,2,FALSE),"")</f>
        <v/>
      </c>
      <c r="AQ42" s="10" t="str">
        <f>IFERROR(VLOOKUP($B42,早大OC大会!$B$4:$G$400,5,FALSE)*VLOOKUP(AO42,大会ごとのスコア!$D$44:$E$55,2,FALSE),"")</f>
        <v/>
      </c>
      <c r="AR42" s="9" t="str">
        <f>IFERROR(VLOOKUP($B42,京大京女大会!$B$4:$G$400,6,FALSE),"")</f>
        <v/>
      </c>
      <c r="AS42" s="10" t="str">
        <f>IFERROR(VLOOKUP($B42,京大京女大会!$B$4:$G$400,2,FALSE),"")</f>
        <v/>
      </c>
      <c r="AT42" s="10" t="str">
        <f>IFERROR(VLOOKUP($B42,京大京女大会!$B$4:$G$400,5,FALSE)*VLOOKUP(AR42,大会ごとのスコア!$D$44:$E$55,2,FALSE),"")</f>
        <v/>
      </c>
      <c r="AU42" s="9" t="str">
        <f>IFERROR(VLOOKUP($B42,東海ミドルセレ!$B$4:$G$400,6,FALSE),"")</f>
        <v>MS</v>
      </c>
      <c r="AV42" s="10">
        <f>IFERROR(VLOOKUP($B42,東海ミドルセレ!$B$4:$G$400,2,FALSE),"")</f>
        <v>33</v>
      </c>
      <c r="AW42" s="10">
        <f>IFERROR(VLOOKUP($B42,東海ミドルセレ!$B$4:$G$400,5,FALSE)*VLOOKUP(AU42,大会ごとのスコア!$D$44:$E$60,2,FALSE),"")</f>
        <v>50.939</v>
      </c>
      <c r="AY42" s="9">
        <f t="array" aca="1" ref="AY42" ca="1">IFERROR(ROUNDUP(AVERAGE(LARGE(IF($A$3:$AX$3="スコア",$A42:$AX42,""),{1,2,3})),2),0)</f>
        <v>49.97</v>
      </c>
      <c r="AZ42" s="10">
        <f t="array" aca="1" ref="AZ42" ca="1">IFERROR(ROUNDUP(AVERAGE(LARGE(IF($A$3:$AX$3="スコア",$A42:$AX42,""),{1,2,3,4,5,6})),2),0)</f>
        <v>45.71</v>
      </c>
      <c r="BA42" s="10">
        <f t="shared" ca="1" si="2"/>
        <v>4.259999999999998</v>
      </c>
      <c r="BB42">
        <f t="array" aca="1" ref="BB42" ca="1">IFERROR(LARGE(IF($A$3:$AX$3="スコア",$A42:$AX42,""),1),"")</f>
        <v>51.244999999999997</v>
      </c>
      <c r="BC42" t="str">
        <f t="shared" ca="1" si="3"/>
        <v>ICS</v>
      </c>
      <c r="BD42" t="str">
        <f t="shared" ca="1" si="4"/>
        <v>MUA1</v>
      </c>
    </row>
    <row r="43" spans="2:56" x14ac:dyDescent="0.15">
      <c r="B43" t="s">
        <v>83</v>
      </c>
      <c r="C43" t="s">
        <v>899</v>
      </c>
      <c r="D43" s="21">
        <v>2</v>
      </c>
      <c r="E43" s="9" t="str">
        <f>IFERROR(VLOOKUP($B43,根ノ上高原!$B$5:$G$338,6,FALSE),"")</f>
        <v>MA</v>
      </c>
      <c r="F43" s="10">
        <f>IFERROR(VLOOKUP($B43,根ノ上高原!$B$5:$G$338,2,FALSE),"")</f>
        <v>0</v>
      </c>
      <c r="G43" s="10">
        <f>IFERROR(VLOOKUP($B43,根ノ上高原!$B$5:$G$338,5,FALSE)*VLOOKUP(E43,大会ごとのスコア!$D$4:$E$5,2,FALSE),"")</f>
        <v>0</v>
      </c>
      <c r="H43" s="9" t="str">
        <f>IFERROR(VLOOKUP($B43,東大OLK大会!$B$5:$G$338,6,FALSE),"")</f>
        <v/>
      </c>
      <c r="I43" s="10" t="str">
        <f>IFERROR(VLOOKUP($B43,東大OLK大会!$B$5:$G$338,2,FALSE),"")</f>
        <v/>
      </c>
      <c r="J43" s="10" t="str">
        <f>IFERROR(VLOOKUP($B43,東大OLK大会!$B$5:$G$338,5,FALSE)*VLOOKUP(H43,大会ごとのスコア!$D$7:$E$11,2,FALSE),"")</f>
        <v/>
      </c>
      <c r="K43" s="9" t="str">
        <f>IFERROR(VLOOKUP($B43,全日本ロング!$B$5:$G$338,6,FALSE),"")</f>
        <v/>
      </c>
      <c r="L43" s="10" t="str">
        <f>IFERROR(VLOOKUP($B43,全日本ロング!$B$5:$G$338,2,FALSE),"")</f>
        <v/>
      </c>
      <c r="M43" s="10" t="str">
        <f>IFERROR(VLOOKUP($B43,全日本ロング!$B$5:$G$338,5,FALSE)*VLOOKUP(K43,大会ごとのスコア!$D$12:$E$17,2,FALSE),"")</f>
        <v/>
      </c>
      <c r="N43" s="9" t="str">
        <f>IFERROR(VLOOKUP($B43,東海スプリントセレ!$B$5:$G$338,6,FALSE),"")</f>
        <v>MS</v>
      </c>
      <c r="O43" s="10">
        <f>IFERROR(VLOOKUP($B43,東海スプリントセレ!$B$5:$G$338,2,FALSE),"")</f>
        <v>41</v>
      </c>
      <c r="P43" s="10">
        <f>IFERROR(VLOOKUP($B43,東海スプリントセレ!$B$5:$G$338,5,FALSE)*VLOOKUP(N43,大会ごとのスコア!$D$24:$E$24,2,FALSE),"")</f>
        <v>51.024000000000001</v>
      </c>
      <c r="Q43" s="9" t="str">
        <f>IFERROR(VLOOKUP($B43,東海インカレ!$B$5:$G$338,6,FALSE),"")</f>
        <v>ME</v>
      </c>
      <c r="R43" s="10">
        <f>IFERROR(VLOOKUP($B43,東海インカレ!$B$5:$G$338,2,FALSE),"")</f>
        <v>39</v>
      </c>
      <c r="S43" s="10">
        <f>IFERROR(VLOOKUP($B43,東海インカレ!$B$5:$G$338,5,FALSE)*VLOOKUP(Q43,大会ごとのスコア!$D$23:$E$23,2,FALSE),"")</f>
        <v>41.629999999999995</v>
      </c>
      <c r="T43" s="9" t="str">
        <f>IFERROR(VLOOKUP($B43,関西スプリントセレ!$B$5:$G$400,6,FALSE),"")</f>
        <v/>
      </c>
      <c r="U43" s="10" t="str">
        <f>IFERROR(VLOOKUP($B43,関西スプリントセレ!$B$5:$G$400,2,FALSE),"")</f>
        <v/>
      </c>
      <c r="V43" s="10" t="str">
        <f>IFERROR(VLOOKUP($B43,関西スプリントセレ!$B$5:$G$400,5,FALSE)*VLOOKUP(T43,大会ごとのスコア!$D$26:$E$26,2,FALSE),"")</f>
        <v/>
      </c>
      <c r="W43" s="9" t="str">
        <f>IFERROR(VLOOKUP($B43,名椙大会2日目!$B$5:$G$338,6,FALSE),"")</f>
        <v/>
      </c>
      <c r="X43" s="10" t="str">
        <f>IFERROR(VLOOKUP($B43,名椙大会2日目!$B$5:$G$338,2,FALSE),"")</f>
        <v/>
      </c>
      <c r="Y43" s="10" t="str">
        <f>IFERROR(VLOOKUP($B43,名椙大会2日目!$B$5:$G$338,5,FALSE)*VLOOKUP(W43,大会ごとのスコア!$D$28:$E$31,2,FALSE),"")</f>
        <v/>
      </c>
      <c r="Z43" s="9" t="str">
        <f>IFERROR(VLOOKUP($B43,インカレスプリント2018!$B$5:$G$400,6,FALSE),"")</f>
        <v>MUA3</v>
      </c>
      <c r="AA43" s="10">
        <f>IFERROR(VLOOKUP($B43,インカレスプリント2018!$B$5:$G$400,2,FALSE),"")</f>
        <v>86</v>
      </c>
      <c r="AB43" s="10">
        <f>IFERROR(VLOOKUP($B43,インカレスプリント2018!$B$5:$G$400,5,FALSE)*VLOOKUP(Z43,大会ごとのスコア!$D$33:$E$36,2,FALSE),"")</f>
        <v>34.015000000000001</v>
      </c>
      <c r="AC43" s="9" t="str">
        <f>IFERROR(VLOOKUP($B43,インカレロング2018!$B$4:$G$400,6,FALSE),"")</f>
        <v>MUS</v>
      </c>
      <c r="AD43" s="10">
        <f>IFERROR(VLOOKUP($B43,インカレロング2018!$B$4:$G$400,2,FALSE),"")</f>
        <v>13</v>
      </c>
      <c r="AE43" s="10">
        <f ca="1">IFERROR(VLOOKUP($B43,インカレロング2018!$B$4:$G$400,5,FALSE)*VLOOKUP(AC43,大会ごとのスコア!$D$38:$E$42,2,FALSE),"")</f>
        <v>44.072800000000001</v>
      </c>
      <c r="AF43" s="9" t="str">
        <f>IFERROR(VLOOKUP($B43,クラブカップミドル!$B$4:$G$400,6,FALSE),"")</f>
        <v/>
      </c>
      <c r="AG43" s="10" t="str">
        <f>IFERROR(VLOOKUP($B43,クラブカップミドル!$B$4:$G$400,2,FALSE),"")</f>
        <v/>
      </c>
      <c r="AH43" s="10" t="str">
        <f>IFERROR(VLOOKUP($B43,クラブカップミドル!$B$4:$G$400,5,FALSE)*VLOOKUP(AF43,大会ごとのスコア!$D$44:$E$55,2,FALSE),"")</f>
        <v/>
      </c>
      <c r="AI43" s="9" t="str">
        <f>IFERROR(VLOOKUP($B43,全日本ミドル!$B$4:$G$400,6,FALSE),"")</f>
        <v>M21A1</v>
      </c>
      <c r="AJ43" s="10">
        <f>IFERROR(VLOOKUP($B43,全日本ミドル!$B$4:$G$400,2,FALSE),"")</f>
        <v>60</v>
      </c>
      <c r="AK43" s="10">
        <f>IFERROR(VLOOKUP($B43,全日本ミドル!$B$4:$G$400,5,FALSE)*VLOOKUP(AI43,大会ごとのスコア!$D$62:$E$69,2,FALSE),"")</f>
        <v>39.275999999999996</v>
      </c>
      <c r="AL43" s="9" t="str">
        <f>IFERROR(VLOOKUP($B43,KOLC大会!$B$4:$G$400,6,FALSE),"")</f>
        <v/>
      </c>
      <c r="AM43" s="10" t="str">
        <f>IFERROR(VLOOKUP($B43,KOLC大会!$B$4:$G$400,2,FALSE),"")</f>
        <v/>
      </c>
      <c r="AN43" s="10" t="str">
        <f>IFERROR(VLOOKUP($B43,KOLC大会!$B$4:$G$400,5,FALSE)*VLOOKUP(AL43,大会ごとのスコア!$D$44:$E$55,2,FALSE),"")</f>
        <v/>
      </c>
      <c r="AO43" s="9" t="str">
        <f>IFERROR(VLOOKUP($B43,早大OC大会!$B$4:$G$400,6,FALSE),"")</f>
        <v/>
      </c>
      <c r="AP43" s="10" t="str">
        <f>IFERROR(VLOOKUP($B43,早大OC大会!$B$4:$G$400,2,FALSE),"")</f>
        <v/>
      </c>
      <c r="AQ43" s="10" t="str">
        <f>IFERROR(VLOOKUP($B43,早大OC大会!$B$4:$G$400,5,FALSE)*VLOOKUP(AO43,大会ごとのスコア!$D$44:$E$55,2,FALSE),"")</f>
        <v/>
      </c>
      <c r="AR43" s="9" t="str">
        <f>IFERROR(VLOOKUP($B43,京大京女大会!$B$4:$G$400,6,FALSE),"")</f>
        <v/>
      </c>
      <c r="AS43" s="10" t="str">
        <f>IFERROR(VLOOKUP($B43,京大京女大会!$B$4:$G$400,2,FALSE),"")</f>
        <v/>
      </c>
      <c r="AT43" s="10" t="str">
        <f>IFERROR(VLOOKUP($B43,京大京女大会!$B$4:$G$400,5,FALSE)*VLOOKUP(AR43,大会ごとのスコア!$D$44:$E$55,2,FALSE),"")</f>
        <v/>
      </c>
      <c r="AU43" s="9" t="str">
        <f>IFERROR(VLOOKUP($B43,東海ミドルセレ!$B$4:$G$400,6,FALSE),"")</f>
        <v>MS</v>
      </c>
      <c r="AV43" s="10">
        <f>IFERROR(VLOOKUP($B43,東海ミドルセレ!$B$4:$G$400,2,FALSE),"")</f>
        <v>28</v>
      </c>
      <c r="AW43" s="10">
        <f>IFERROR(VLOOKUP($B43,東海ミドルセレ!$B$4:$G$400,5,FALSE)*VLOOKUP(AU43,大会ごとのスコア!$D$44:$E$60,2,FALSE),"")</f>
        <v>53.355999999999995</v>
      </c>
      <c r="AY43" s="9">
        <f t="array" aca="1" ref="AY43" ca="1">IFERROR(ROUNDUP(AVERAGE(LARGE(IF($A$3:$AX$3="スコア",$A43:$AX43,""),{1,2,3})),2),0)</f>
        <v>49.489999999999995</v>
      </c>
      <c r="AZ43" s="10">
        <f t="array" aca="1" ref="AZ43" ca="1">IFERROR(ROUNDUP(AVERAGE(LARGE(IF($A$3:$AX$3="スコア",$A43:$AX43,""),{1,2,3,4,5,6})),2),0)</f>
        <v>43.9</v>
      </c>
      <c r="BA43" s="10">
        <f t="shared" ca="1" si="2"/>
        <v>5.5899999999999963</v>
      </c>
      <c r="BB43">
        <f t="array" aca="1" ref="BB43" ca="1">IFERROR(LARGE(IF($A$3:$AX$3="スコア",$A43:$AX43,""),1),"")</f>
        <v>53.355999999999995</v>
      </c>
      <c r="BC43" t="str">
        <f t="shared" ca="1" si="3"/>
        <v>東海ミドルセレ</v>
      </c>
      <c r="BD43" t="str">
        <f t="shared" ca="1" si="4"/>
        <v>MS</v>
      </c>
    </row>
    <row r="44" spans="2:56" x14ac:dyDescent="0.15">
      <c r="B44" t="s">
        <v>66</v>
      </c>
      <c r="C44" t="s">
        <v>899</v>
      </c>
      <c r="D44" s="21">
        <v>2</v>
      </c>
      <c r="E44" s="9" t="str">
        <f>IFERROR(VLOOKUP($B44,根ノ上高原!$B$5:$G$338,6,FALSE),"")</f>
        <v/>
      </c>
      <c r="F44" s="10" t="str">
        <f>IFERROR(VLOOKUP($B44,根ノ上高原!$B$5:$G$338,2,FALSE),"")</f>
        <v/>
      </c>
      <c r="G44" s="10" t="str">
        <f>IFERROR(VLOOKUP($B44,根ノ上高原!$B$5:$G$338,5,FALSE)*VLOOKUP(E44,大会ごとのスコア!$D$4:$E$5,2,FALSE),"")</f>
        <v/>
      </c>
      <c r="H44" s="9" t="str">
        <f>IFERROR(VLOOKUP($B44,東大OLK大会!$B$5:$G$338,6,FALSE),"")</f>
        <v/>
      </c>
      <c r="I44" s="10" t="str">
        <f>IFERROR(VLOOKUP($B44,東大OLK大会!$B$5:$G$338,2,FALSE),"")</f>
        <v/>
      </c>
      <c r="J44" s="10" t="str">
        <f>IFERROR(VLOOKUP($B44,東大OLK大会!$B$5:$G$338,5,FALSE)*VLOOKUP(H44,大会ごとのスコア!$D$7:$E$11,2,FALSE),"")</f>
        <v/>
      </c>
      <c r="K44" s="9" t="str">
        <f>IFERROR(VLOOKUP($B44,全日本ロング!$B$5:$G$338,6,FALSE),"")</f>
        <v>M21A2</v>
      </c>
      <c r="L44" s="10">
        <f>IFERROR(VLOOKUP($B44,全日本ロング!$B$5:$G$338,2,FALSE),"")</f>
        <v>0</v>
      </c>
      <c r="M44" s="10">
        <f>IFERROR(VLOOKUP($B44,全日本ロング!$B$5:$G$338,5,FALSE)*VLOOKUP(K44,大会ごとのスコア!$D$12:$E$17,2,FALSE),"")</f>
        <v>0</v>
      </c>
      <c r="N44" s="9" t="str">
        <f>IFERROR(VLOOKUP($B44,東海スプリントセレ!$B$5:$G$338,6,FALSE),"")</f>
        <v>MS</v>
      </c>
      <c r="O44" s="10">
        <f>IFERROR(VLOOKUP($B44,東海スプリントセレ!$B$5:$G$338,2,FALSE),"")</f>
        <v>24</v>
      </c>
      <c r="P44" s="10">
        <f>IFERROR(VLOOKUP($B44,東海スプリントセレ!$B$5:$G$338,5,FALSE)*VLOOKUP(N44,大会ごとのスコア!$D$24:$E$24,2,FALSE),"")</f>
        <v>55.311999999999998</v>
      </c>
      <c r="Q44" s="9" t="str">
        <f>IFERROR(VLOOKUP($B44,東海インカレ!$B$5:$G$338,6,FALSE),"")</f>
        <v>ME</v>
      </c>
      <c r="R44" s="10">
        <f>IFERROR(VLOOKUP($B44,東海インカレ!$B$5:$G$338,2,FALSE),"")</f>
        <v>0</v>
      </c>
      <c r="S44" s="10">
        <f>IFERROR(VLOOKUP($B44,東海インカレ!$B$5:$G$338,5,FALSE)*VLOOKUP(Q44,大会ごとのスコア!$D$23:$E$23,2,FALSE),"")</f>
        <v>35.677999999999997</v>
      </c>
      <c r="T44" s="9" t="str">
        <f>IFERROR(VLOOKUP($B44,関西スプリントセレ!$B$5:$G$400,6,FALSE),"")</f>
        <v/>
      </c>
      <c r="U44" s="10" t="str">
        <f>IFERROR(VLOOKUP($B44,関西スプリントセレ!$B$5:$G$400,2,FALSE),"")</f>
        <v/>
      </c>
      <c r="V44" s="10" t="str">
        <f>IFERROR(VLOOKUP($B44,関西スプリントセレ!$B$5:$G$400,5,FALSE)*VLOOKUP(T44,大会ごとのスコア!$D$26:$E$26,2,FALSE),"")</f>
        <v/>
      </c>
      <c r="W44" s="9" t="str">
        <f>IFERROR(VLOOKUP($B44,名椙大会2日目!$B$5:$G$338,6,FALSE),"")</f>
        <v/>
      </c>
      <c r="X44" s="10" t="str">
        <f>IFERROR(VLOOKUP($B44,名椙大会2日目!$B$5:$G$338,2,FALSE),"")</f>
        <v/>
      </c>
      <c r="Y44" s="10" t="str">
        <f>IFERROR(VLOOKUP($B44,名椙大会2日目!$B$5:$G$338,5,FALSE)*VLOOKUP(W44,大会ごとのスコア!$D$28:$E$31,2,FALSE),"")</f>
        <v/>
      </c>
      <c r="Z44" s="9" t="str">
        <f>IFERROR(VLOOKUP($B44,インカレスプリント2018!$B$5:$G$400,6,FALSE),"")</f>
        <v>MUA1</v>
      </c>
      <c r="AA44" s="10">
        <f>IFERROR(VLOOKUP($B44,インカレスプリント2018!$B$5:$G$400,2,FALSE),"")</f>
        <v>83</v>
      </c>
      <c r="AB44" s="10">
        <f>IFERROR(VLOOKUP($B44,インカレスプリント2018!$B$5:$G$400,5,FALSE)*VLOOKUP(Z44,大会ごとのスコア!$D$33:$E$36,2,FALSE),"")</f>
        <v>31.873000000000001</v>
      </c>
      <c r="AC44" s="9" t="str">
        <f>IFERROR(VLOOKUP($B44,インカレロング2018!$B$4:$G$400,6,FALSE),"")</f>
        <v>MUS</v>
      </c>
      <c r="AD44" s="10">
        <f>IFERROR(VLOOKUP($B44,インカレロング2018!$B$4:$G$400,2,FALSE),"")</f>
        <v>33</v>
      </c>
      <c r="AE44" s="10">
        <f ca="1">IFERROR(VLOOKUP($B44,インカレロング2018!$B$4:$G$400,5,FALSE)*VLOOKUP(AC44,大会ごとのスコア!$D$38:$E$42,2,FALSE),"")</f>
        <v>32.246400000000001</v>
      </c>
      <c r="AF44" s="9" t="str">
        <f>IFERROR(VLOOKUP($B44,クラブカップミドル!$B$4:$G$400,6,FALSE),"")</f>
        <v/>
      </c>
      <c r="AG44" s="10" t="str">
        <f>IFERROR(VLOOKUP($B44,クラブカップミドル!$B$4:$G$400,2,FALSE),"")</f>
        <v/>
      </c>
      <c r="AH44" s="10" t="str">
        <f>IFERROR(VLOOKUP($B44,クラブカップミドル!$B$4:$G$400,5,FALSE)*VLOOKUP(AF44,大会ごとのスコア!$D$44:$E$55,2,FALSE),"")</f>
        <v/>
      </c>
      <c r="AI44" s="9" t="str">
        <f>IFERROR(VLOOKUP($B44,全日本ミドル!$B$4:$G$400,6,FALSE),"")</f>
        <v>M21A2</v>
      </c>
      <c r="AJ44" s="10">
        <f>IFERROR(VLOOKUP($B44,全日本ミドル!$B$4:$G$400,2,FALSE),"")</f>
        <v>58</v>
      </c>
      <c r="AK44" s="10">
        <f>IFERROR(VLOOKUP($B44,全日本ミドル!$B$4:$G$400,5,FALSE)*VLOOKUP(AI44,大会ごとのスコア!$D$62:$E$69,2,FALSE),"")</f>
        <v>41.891999999999996</v>
      </c>
      <c r="AL44" s="9" t="str">
        <f>IFERROR(VLOOKUP($B44,KOLC大会!$B$4:$G$400,6,FALSE),"")</f>
        <v/>
      </c>
      <c r="AM44" s="10" t="str">
        <f>IFERROR(VLOOKUP($B44,KOLC大会!$B$4:$G$400,2,FALSE),"")</f>
        <v/>
      </c>
      <c r="AN44" s="10" t="str">
        <f>IFERROR(VLOOKUP($B44,KOLC大会!$B$4:$G$400,5,FALSE)*VLOOKUP(AL44,大会ごとのスコア!$D$44:$E$55,2,FALSE),"")</f>
        <v/>
      </c>
      <c r="AO44" s="9" t="str">
        <f>IFERROR(VLOOKUP($B44,早大OC大会!$B$4:$G$400,6,FALSE),"")</f>
        <v/>
      </c>
      <c r="AP44" s="10" t="str">
        <f>IFERROR(VLOOKUP($B44,早大OC大会!$B$4:$G$400,2,FALSE),"")</f>
        <v/>
      </c>
      <c r="AQ44" s="10" t="str">
        <f>IFERROR(VLOOKUP($B44,早大OC大会!$B$4:$G$400,5,FALSE)*VLOOKUP(AO44,大会ごとのスコア!$D$44:$E$55,2,FALSE),"")</f>
        <v/>
      </c>
      <c r="AR44" s="9" t="str">
        <f>IFERROR(VLOOKUP($B44,京大京女大会!$B$4:$G$400,6,FALSE),"")</f>
        <v/>
      </c>
      <c r="AS44" s="10" t="str">
        <f>IFERROR(VLOOKUP($B44,京大京女大会!$B$4:$G$400,2,FALSE),"")</f>
        <v/>
      </c>
      <c r="AT44" s="10" t="str">
        <f>IFERROR(VLOOKUP($B44,京大京女大会!$B$4:$G$400,5,FALSE)*VLOOKUP(AR44,大会ごとのスコア!$D$44:$E$55,2,FALSE),"")</f>
        <v/>
      </c>
      <c r="AU44" s="9" t="str">
        <f>IFERROR(VLOOKUP($B44,東海ミドルセレ!$B$4:$G$400,6,FALSE),"")</f>
        <v>MS</v>
      </c>
      <c r="AV44" s="10">
        <f>IFERROR(VLOOKUP($B44,東海ミドルセレ!$B$4:$G$400,2,FALSE),"")</f>
        <v>31</v>
      </c>
      <c r="AW44" s="10">
        <f>IFERROR(VLOOKUP($B44,東海ミドルセレ!$B$4:$G$400,5,FALSE)*VLOOKUP(AU44,大会ごとのスコア!$D$44:$E$60,2,FALSE),"")</f>
        <v>52.599999999999994</v>
      </c>
      <c r="AY44" s="9">
        <f t="array" aca="1" ref="AY44" ca="1">IFERROR(ROUNDUP(AVERAGE(LARGE(IF($A$3:$AX$3="スコア",$A44:$AX44,""),{1,2,3})),2),0)</f>
        <v>49.94</v>
      </c>
      <c r="AZ44" s="10">
        <f t="array" aca="1" ref="AZ44" ca="1">IFERROR(ROUNDUP(AVERAGE(LARGE(IF($A$3:$AX$3="スコア",$A44:$AX44,""),{1,2,3,4,5,6})),2),0)</f>
        <v>41.61</v>
      </c>
      <c r="BA44" s="10">
        <f t="shared" ca="1" si="2"/>
        <v>8.3299999999999983</v>
      </c>
      <c r="BB44">
        <f t="array" aca="1" ref="BB44" ca="1">IFERROR(LARGE(IF($A$3:$AX$3="スコア",$A44:$AX44,""),1),"")</f>
        <v>55.311999999999998</v>
      </c>
      <c r="BC44" t="str">
        <f t="shared" ca="1" si="3"/>
        <v>東海SS</v>
      </c>
      <c r="BD44" t="str">
        <f t="shared" ca="1" si="4"/>
        <v>MS</v>
      </c>
    </row>
    <row r="45" spans="2:56" x14ac:dyDescent="0.15">
      <c r="B45" t="s">
        <v>118</v>
      </c>
      <c r="C45" t="s">
        <v>899</v>
      </c>
      <c r="D45" s="21">
        <v>3</v>
      </c>
      <c r="E45" s="9" t="str">
        <f>IFERROR(VLOOKUP($B45,根ノ上高原!$B$5:$G$338,6,FALSE),"")</f>
        <v>MA</v>
      </c>
      <c r="F45" s="10">
        <f>IFERROR(VLOOKUP($B45,根ノ上高原!$B$5:$G$338,2,FALSE),"")</f>
        <v>51</v>
      </c>
      <c r="G45" s="10">
        <f>IFERROR(VLOOKUP($B45,根ノ上高原!$B$5:$G$338,5,FALSE)*VLOOKUP(E45,大会ごとのスコア!$D$4:$E$5,2,FALSE),"")</f>
        <v>40.293999999999997</v>
      </c>
      <c r="H45" s="9" t="str">
        <f>IFERROR(VLOOKUP($B45,東大OLK大会!$B$5:$G$338,6,FALSE),"")</f>
        <v/>
      </c>
      <c r="I45" s="10" t="str">
        <f>IFERROR(VLOOKUP($B45,東大OLK大会!$B$5:$G$338,2,FALSE),"")</f>
        <v/>
      </c>
      <c r="J45" s="10" t="str">
        <f>IFERROR(VLOOKUP($B45,東大OLK大会!$B$5:$G$338,5,FALSE)*VLOOKUP(H45,大会ごとのスコア!$D$7:$E$11,2,FALSE),"")</f>
        <v/>
      </c>
      <c r="K45" s="9" t="str">
        <f>IFERROR(VLOOKUP($B45,全日本ロング!$B$5:$G$338,6,FALSE),"")</f>
        <v/>
      </c>
      <c r="L45" s="10" t="str">
        <f>IFERROR(VLOOKUP($B45,全日本ロング!$B$5:$G$338,2,FALSE),"")</f>
        <v/>
      </c>
      <c r="M45" s="10" t="str">
        <f>IFERROR(VLOOKUP($B45,全日本ロング!$B$5:$G$338,5,FALSE)*VLOOKUP(K45,大会ごとのスコア!$D$12:$E$17,2,FALSE),"")</f>
        <v/>
      </c>
      <c r="N45" s="9" t="str">
        <f>IFERROR(VLOOKUP($B45,東海スプリントセレ!$B$5:$G$338,6,FALSE),"")</f>
        <v>MS</v>
      </c>
      <c r="O45" s="10">
        <f>IFERROR(VLOOKUP($B45,東海スプリントセレ!$B$5:$G$338,2,FALSE),"")</f>
        <v>0</v>
      </c>
      <c r="P45" s="10">
        <f>IFERROR(VLOOKUP($B45,東海スプリントセレ!$B$5:$G$338,5,FALSE)*VLOOKUP(N45,大会ごとのスコア!$D$24:$E$24,2,FALSE),"")</f>
        <v>0</v>
      </c>
      <c r="Q45" s="9" t="str">
        <f>IFERROR(VLOOKUP($B45,東海インカレ!$B$5:$G$338,6,FALSE),"")</f>
        <v>ME</v>
      </c>
      <c r="R45" s="10">
        <f>IFERROR(VLOOKUP($B45,東海インカレ!$B$5:$G$338,2,FALSE),"")</f>
        <v>32</v>
      </c>
      <c r="S45" s="10">
        <f>IFERROR(VLOOKUP($B45,東海インカレ!$B$5:$G$338,5,FALSE)*VLOOKUP(Q45,大会ごとのスコア!$D$23:$E$23,2,FALSE),"")</f>
        <v>47.946999999999996</v>
      </c>
      <c r="T45" s="9" t="str">
        <f>IFERROR(VLOOKUP($B45,関西スプリントセレ!$B$5:$G$400,6,FALSE),"")</f>
        <v/>
      </c>
      <c r="U45" s="10" t="str">
        <f>IFERROR(VLOOKUP($B45,関西スプリントセレ!$B$5:$G$400,2,FALSE),"")</f>
        <v/>
      </c>
      <c r="V45" s="10" t="str">
        <f>IFERROR(VLOOKUP($B45,関西スプリントセレ!$B$5:$G$400,5,FALSE)*VLOOKUP(T45,大会ごとのスコア!$D$26:$E$26,2,FALSE),"")</f>
        <v/>
      </c>
      <c r="W45" s="9" t="str">
        <f>IFERROR(VLOOKUP($B45,名椙大会2日目!$B$5:$G$338,6,FALSE),"")</f>
        <v/>
      </c>
      <c r="X45" s="10" t="str">
        <f>IFERROR(VLOOKUP($B45,名椙大会2日目!$B$5:$G$338,2,FALSE),"")</f>
        <v/>
      </c>
      <c r="Y45" s="10" t="str">
        <f>IFERROR(VLOOKUP($B45,名椙大会2日目!$B$5:$G$338,5,FALSE)*VLOOKUP(W45,大会ごとのスコア!$D$28:$E$31,2,FALSE),"")</f>
        <v/>
      </c>
      <c r="Z45" s="9" t="str">
        <f>IFERROR(VLOOKUP($B45,インカレスプリント2018!$B$5:$G$400,6,FALSE),"")</f>
        <v>MUA2</v>
      </c>
      <c r="AA45" s="10">
        <f>IFERROR(VLOOKUP($B45,インカレスプリント2018!$B$5:$G$400,2,FALSE),"")</f>
        <v>0</v>
      </c>
      <c r="AB45" s="10">
        <f>IFERROR(VLOOKUP($B45,インカレスプリント2018!$B$5:$G$400,5,FALSE)*VLOOKUP(Z45,大会ごとのスコア!$D$33:$E$36,2,FALSE),"")</f>
        <v>0</v>
      </c>
      <c r="AC45" s="9" t="str">
        <f>IFERROR(VLOOKUP($B45,インカレロング2018!$B$4:$G$400,6,FALSE),"")</f>
        <v>MUS</v>
      </c>
      <c r="AD45" s="10">
        <f>IFERROR(VLOOKUP($B45,インカレロング2018!$B$4:$G$400,2,FALSE),"")</f>
        <v>18</v>
      </c>
      <c r="AE45" s="10">
        <f ca="1">IFERROR(VLOOKUP($B45,インカレロング2018!$B$4:$G$400,5,FALSE)*VLOOKUP(AC45,大会ごとのスコア!$D$38:$E$42,2,FALSE),"")</f>
        <v>43.187199999999997</v>
      </c>
      <c r="AF45" s="9" t="str">
        <f>IFERROR(VLOOKUP($B45,クラブカップミドル!$B$4:$G$400,6,FALSE),"")</f>
        <v/>
      </c>
      <c r="AG45" s="10" t="str">
        <f>IFERROR(VLOOKUP($B45,クラブカップミドル!$B$4:$G$400,2,FALSE),"")</f>
        <v/>
      </c>
      <c r="AH45" s="10" t="str">
        <f>IFERROR(VLOOKUP($B45,クラブカップミドル!$B$4:$G$400,5,FALSE)*VLOOKUP(AF45,大会ごとのスコア!$D$44:$E$55,2,FALSE),"")</f>
        <v/>
      </c>
      <c r="AI45" s="9" t="str">
        <f>IFERROR(VLOOKUP($B45,全日本ミドル!$B$4:$G$400,6,FALSE),"")</f>
        <v/>
      </c>
      <c r="AJ45" s="10" t="str">
        <f>IFERROR(VLOOKUP($B45,全日本ミドル!$B$4:$G$400,2,FALSE),"")</f>
        <v/>
      </c>
      <c r="AK45" s="10" t="str">
        <f>IFERROR(VLOOKUP($B45,全日本ミドル!$B$4:$G$400,5,FALSE)*VLOOKUP(AI45,大会ごとのスコア!$D$62:$E$69,2,FALSE),"")</f>
        <v/>
      </c>
      <c r="AL45" s="9" t="str">
        <f>IFERROR(VLOOKUP($B45,KOLC大会!$B$4:$G$400,6,FALSE),"")</f>
        <v/>
      </c>
      <c r="AM45" s="10" t="str">
        <f>IFERROR(VLOOKUP($B45,KOLC大会!$B$4:$G$400,2,FALSE),"")</f>
        <v/>
      </c>
      <c r="AN45" s="10" t="str">
        <f>IFERROR(VLOOKUP($B45,KOLC大会!$B$4:$G$400,5,FALSE)*VLOOKUP(AL45,大会ごとのスコア!$D$44:$E$55,2,FALSE),"")</f>
        <v/>
      </c>
      <c r="AO45" s="9" t="str">
        <f>IFERROR(VLOOKUP($B45,早大OC大会!$B$4:$G$400,6,FALSE),"")</f>
        <v/>
      </c>
      <c r="AP45" s="10" t="str">
        <f>IFERROR(VLOOKUP($B45,早大OC大会!$B$4:$G$400,2,FALSE),"")</f>
        <v/>
      </c>
      <c r="AQ45" s="10" t="str">
        <f>IFERROR(VLOOKUP($B45,早大OC大会!$B$4:$G$400,5,FALSE)*VLOOKUP(AO45,大会ごとのスコア!$D$44:$E$55,2,FALSE),"")</f>
        <v/>
      </c>
      <c r="AR45" s="9" t="str">
        <f>IFERROR(VLOOKUP($B45,京大京女大会!$B$4:$G$400,6,FALSE),"")</f>
        <v/>
      </c>
      <c r="AS45" s="10" t="str">
        <f>IFERROR(VLOOKUP($B45,京大京女大会!$B$4:$G$400,2,FALSE),"")</f>
        <v/>
      </c>
      <c r="AT45" s="10" t="str">
        <f>IFERROR(VLOOKUP($B45,京大京女大会!$B$4:$G$400,5,FALSE)*VLOOKUP(AR45,大会ごとのスコア!$D$44:$E$55,2,FALSE),"")</f>
        <v/>
      </c>
      <c r="AU45" s="9" t="str">
        <f>IFERROR(VLOOKUP($B45,東海ミドルセレ!$B$4:$G$400,6,FALSE),"")</f>
        <v>MS</v>
      </c>
      <c r="AV45" s="10">
        <f>IFERROR(VLOOKUP($B45,東海ミドルセレ!$B$4:$G$400,2,FALSE),"")</f>
        <v>0</v>
      </c>
      <c r="AW45" s="10">
        <f>IFERROR(VLOOKUP($B45,東海ミドルセレ!$B$4:$G$400,5,FALSE)*VLOOKUP(AU45,大会ごとのスコア!$D$44:$E$60,2,FALSE),"")</f>
        <v>0</v>
      </c>
      <c r="AY45" s="9">
        <f t="array" aca="1" ref="AY45" ca="1">IFERROR(ROUNDUP(AVERAGE(LARGE(IF($A$3:$AX$3="スコア",$A45:$AX45,""),{1,2,3})),2),0)</f>
        <v>43.809999999999995</v>
      </c>
      <c r="AZ45" s="10">
        <f t="array" aca="1" ref="AZ45" ca="1">IFERROR(ROUNDUP(AVERAGE(LARGE(IF($A$3:$AX$3="スコア",$A45:$AX45,""),{1,2,3,4,5,6})),2),0)</f>
        <v>21.91</v>
      </c>
      <c r="BA45" s="10">
        <f t="shared" ca="1" si="2"/>
        <v>21.899999999999995</v>
      </c>
      <c r="BB45">
        <f t="array" aca="1" ref="BB45" ca="1">IFERROR(LARGE(IF($A$3:$AX$3="スコア",$A45:$AX45,""),1),"")</f>
        <v>47.946999999999996</v>
      </c>
      <c r="BC45" t="str">
        <f t="shared" ca="1" si="3"/>
        <v>東海IC</v>
      </c>
      <c r="BD45" t="str">
        <f t="shared" ca="1" si="4"/>
        <v>ME</v>
      </c>
    </row>
    <row r="46" spans="2:56" x14ac:dyDescent="0.15">
      <c r="B46" t="s">
        <v>72</v>
      </c>
      <c r="C46" t="s">
        <v>899</v>
      </c>
      <c r="D46" s="21">
        <v>3</v>
      </c>
      <c r="E46" s="9" t="str">
        <f>IFERROR(VLOOKUP($B46,根ノ上高原!$B$5:$G$338,6,FALSE),"")</f>
        <v>MA</v>
      </c>
      <c r="F46" s="10">
        <f>IFERROR(VLOOKUP($B46,根ノ上高原!$B$5:$G$338,2,FALSE),"")</f>
        <v>54</v>
      </c>
      <c r="G46" s="10">
        <f>IFERROR(VLOOKUP($B46,根ノ上高原!$B$5:$G$338,5,FALSE)*VLOOKUP(E46,大会ごとのスコア!$D$4:$E$5,2,FALSE),"")</f>
        <v>31.143000000000001</v>
      </c>
      <c r="H46" s="9" t="str">
        <f>IFERROR(VLOOKUP($B46,東大OLK大会!$B$5:$G$338,6,FALSE),"")</f>
        <v/>
      </c>
      <c r="I46" s="10" t="str">
        <f>IFERROR(VLOOKUP($B46,東大OLK大会!$B$5:$G$338,2,FALSE),"")</f>
        <v/>
      </c>
      <c r="J46" s="10" t="str">
        <f>IFERROR(VLOOKUP($B46,東大OLK大会!$B$5:$G$338,5,FALSE)*VLOOKUP(H46,大会ごとのスコア!$D$7:$E$11,2,FALSE),"")</f>
        <v/>
      </c>
      <c r="K46" s="9" t="str">
        <f>IFERROR(VLOOKUP($B46,全日本ロング!$B$5:$G$338,6,FALSE),"")</f>
        <v/>
      </c>
      <c r="L46" s="10" t="str">
        <f>IFERROR(VLOOKUP($B46,全日本ロング!$B$5:$G$338,2,FALSE),"")</f>
        <v/>
      </c>
      <c r="M46" s="10" t="str">
        <f>IFERROR(VLOOKUP($B46,全日本ロング!$B$5:$G$338,5,FALSE)*VLOOKUP(K46,大会ごとのスコア!$D$12:$E$17,2,FALSE),"")</f>
        <v/>
      </c>
      <c r="N46" s="9" t="str">
        <f>IFERROR(VLOOKUP($B46,東海スプリントセレ!$B$5:$G$338,6,FALSE),"")</f>
        <v>MS</v>
      </c>
      <c r="O46" s="10">
        <f>IFERROR(VLOOKUP($B46,東海スプリントセレ!$B$5:$G$338,2,FALSE),"")</f>
        <v>30</v>
      </c>
      <c r="P46" s="10">
        <f>IFERROR(VLOOKUP($B46,東海スプリントセレ!$B$5:$G$338,5,FALSE)*VLOOKUP(N46,大会ごとのスコア!$D$24:$E$24,2,FALSE),"")</f>
        <v>53.632999999999996</v>
      </c>
      <c r="Q46" s="9" t="str">
        <f>IFERROR(VLOOKUP($B46,東海インカレ!$B$5:$G$338,6,FALSE),"")</f>
        <v>ME</v>
      </c>
      <c r="R46" s="10">
        <f>IFERROR(VLOOKUP($B46,東海インカレ!$B$5:$G$338,2,FALSE),"")</f>
        <v>0</v>
      </c>
      <c r="S46" s="10">
        <f>IFERROR(VLOOKUP($B46,東海インカレ!$B$5:$G$338,5,FALSE)*VLOOKUP(Q46,大会ごとのスコア!$D$23:$E$23,2,FALSE),"")</f>
        <v>0</v>
      </c>
      <c r="T46" s="9" t="str">
        <f>IFERROR(VLOOKUP($B46,関西スプリントセレ!$B$5:$G$400,6,FALSE),"")</f>
        <v/>
      </c>
      <c r="U46" s="10" t="str">
        <f>IFERROR(VLOOKUP($B46,関西スプリントセレ!$B$5:$G$400,2,FALSE),"")</f>
        <v/>
      </c>
      <c r="V46" s="10" t="str">
        <f>IFERROR(VLOOKUP($B46,関西スプリントセレ!$B$5:$G$400,5,FALSE)*VLOOKUP(T46,大会ごとのスコア!$D$26:$E$26,2,FALSE),"")</f>
        <v/>
      </c>
      <c r="W46" s="9" t="str">
        <f>IFERROR(VLOOKUP($B46,名椙大会2日目!$B$5:$G$338,6,FALSE),"")</f>
        <v/>
      </c>
      <c r="X46" s="10" t="str">
        <f>IFERROR(VLOOKUP($B46,名椙大会2日目!$B$5:$G$338,2,FALSE),"")</f>
        <v/>
      </c>
      <c r="Y46" s="10" t="str">
        <f>IFERROR(VLOOKUP($B46,名椙大会2日目!$B$5:$G$338,5,FALSE)*VLOOKUP(W46,大会ごとのスコア!$D$28:$E$31,2,FALSE),"")</f>
        <v/>
      </c>
      <c r="Z46" s="9" t="str">
        <f>IFERROR(VLOOKUP($B46,インカレスプリント2018!$B$5:$G$400,6,FALSE),"")</f>
        <v>MUA2</v>
      </c>
      <c r="AA46" s="10">
        <f>IFERROR(VLOOKUP($B46,インカレスプリント2018!$B$5:$G$400,2,FALSE),"")</f>
        <v>83</v>
      </c>
      <c r="AB46" s="10">
        <f>IFERROR(VLOOKUP($B46,インカレスプリント2018!$B$5:$G$400,5,FALSE)*VLOOKUP(Z46,大会ごとのスコア!$D$33:$E$36,2,FALSE),"")</f>
        <v>34.110999999999997</v>
      </c>
      <c r="AC46" s="9" t="str">
        <f>IFERROR(VLOOKUP($B46,インカレロング2018!$B$4:$G$400,6,FALSE),"")</f>
        <v>MUS</v>
      </c>
      <c r="AD46" s="10">
        <f>IFERROR(VLOOKUP($B46,インカレロング2018!$B$4:$G$400,2,FALSE),"")</f>
        <v>25</v>
      </c>
      <c r="AE46" s="10">
        <f ca="1">IFERROR(VLOOKUP($B46,インカレロング2018!$B$4:$G$400,5,FALSE)*VLOOKUP(AC46,大会ごとのスコア!$D$38:$E$42,2,FALSE),"")</f>
        <v>40.8504</v>
      </c>
      <c r="AF46" s="9" t="str">
        <f>IFERROR(VLOOKUP($B46,クラブカップミドル!$B$4:$G$400,6,FALSE),"")</f>
        <v/>
      </c>
      <c r="AG46" s="10" t="str">
        <f>IFERROR(VLOOKUP($B46,クラブカップミドル!$B$4:$G$400,2,FALSE),"")</f>
        <v/>
      </c>
      <c r="AH46" s="10" t="str">
        <f>IFERROR(VLOOKUP($B46,クラブカップミドル!$B$4:$G$400,5,FALSE)*VLOOKUP(AF46,大会ごとのスコア!$D$44:$E$55,2,FALSE),"")</f>
        <v/>
      </c>
      <c r="AI46" s="9" t="str">
        <f>IFERROR(VLOOKUP($B46,全日本ミドル!$B$4:$G$400,6,FALSE),"")</f>
        <v/>
      </c>
      <c r="AJ46" s="10" t="str">
        <f>IFERROR(VLOOKUP($B46,全日本ミドル!$B$4:$G$400,2,FALSE),"")</f>
        <v/>
      </c>
      <c r="AK46" s="10" t="str">
        <f>IFERROR(VLOOKUP($B46,全日本ミドル!$B$4:$G$400,5,FALSE)*VLOOKUP(AI46,大会ごとのスコア!$D$62:$E$69,2,FALSE),"")</f>
        <v/>
      </c>
      <c r="AL46" s="9" t="str">
        <f>IFERROR(VLOOKUP($B46,KOLC大会!$B$4:$G$400,6,FALSE),"")</f>
        <v/>
      </c>
      <c r="AM46" s="10" t="str">
        <f>IFERROR(VLOOKUP($B46,KOLC大会!$B$4:$G$400,2,FALSE),"")</f>
        <v/>
      </c>
      <c r="AN46" s="10" t="str">
        <f>IFERROR(VLOOKUP($B46,KOLC大会!$B$4:$G$400,5,FALSE)*VLOOKUP(AL46,大会ごとのスコア!$D$44:$E$55,2,FALSE),"")</f>
        <v/>
      </c>
      <c r="AO46" s="9" t="str">
        <f>IFERROR(VLOOKUP($B46,早大OC大会!$B$4:$G$400,6,FALSE),"")</f>
        <v/>
      </c>
      <c r="AP46" s="10" t="str">
        <f>IFERROR(VLOOKUP($B46,早大OC大会!$B$4:$G$400,2,FALSE),"")</f>
        <v/>
      </c>
      <c r="AQ46" s="10" t="str">
        <f>IFERROR(VLOOKUP($B46,早大OC大会!$B$4:$G$400,5,FALSE)*VLOOKUP(AO46,大会ごとのスコア!$D$44:$E$55,2,FALSE),"")</f>
        <v/>
      </c>
      <c r="AR46" s="9" t="str">
        <f>IFERROR(VLOOKUP($B46,京大京女大会!$B$4:$G$400,6,FALSE),"")</f>
        <v/>
      </c>
      <c r="AS46" s="10" t="str">
        <f>IFERROR(VLOOKUP($B46,京大京女大会!$B$4:$G$400,2,FALSE),"")</f>
        <v/>
      </c>
      <c r="AT46" s="10" t="str">
        <f>IFERROR(VLOOKUP($B46,京大京女大会!$B$4:$G$400,5,FALSE)*VLOOKUP(AR46,大会ごとのスコア!$D$44:$E$55,2,FALSE),"")</f>
        <v/>
      </c>
      <c r="AU46" s="9" t="str">
        <f>IFERROR(VLOOKUP($B46,東海ミドルセレ!$B$4:$G$400,6,FALSE),"")</f>
        <v>MS</v>
      </c>
      <c r="AV46" s="10">
        <f>IFERROR(VLOOKUP($B46,東海ミドルセレ!$B$4:$G$400,2,FALSE),"")</f>
        <v>0</v>
      </c>
      <c r="AW46" s="10">
        <f>IFERROR(VLOOKUP($B46,東海ミドルセレ!$B$4:$G$400,5,FALSE)*VLOOKUP(AU46,大会ごとのスコア!$D$44:$E$60,2,FALSE),"")</f>
        <v>35.637</v>
      </c>
      <c r="AY46" s="9">
        <f t="array" aca="1" ref="AY46" ca="1">IFERROR(ROUNDUP(AVERAGE(LARGE(IF($A$3:$AX$3="スコア",$A46:$AX46,""),{1,2,3})),2),0)</f>
        <v>43.379999999999995</v>
      </c>
      <c r="AZ46" s="10">
        <f t="array" aca="1" ref="AZ46" ca="1">IFERROR(ROUNDUP(AVERAGE(LARGE(IF($A$3:$AX$3="スコア",$A46:$AX46,""),{1,2,3,4,5,6})),2),0)</f>
        <v>32.57</v>
      </c>
      <c r="BA46" s="10">
        <f t="shared" ca="1" si="2"/>
        <v>10.809999999999995</v>
      </c>
      <c r="BB46">
        <f t="array" aca="1" ref="BB46" ca="1">IFERROR(LARGE(IF($A$3:$AX$3="スコア",$A46:$AX46,""),1),"")</f>
        <v>53.632999999999996</v>
      </c>
      <c r="BC46" t="str">
        <f t="shared" ca="1" si="3"/>
        <v>東海SS</v>
      </c>
      <c r="BD46" t="str">
        <f t="shared" ca="1" si="4"/>
        <v>MS</v>
      </c>
    </row>
    <row r="47" spans="2:56" x14ac:dyDescent="0.15">
      <c r="B47" t="s">
        <v>86</v>
      </c>
      <c r="C47" t="s">
        <v>900</v>
      </c>
      <c r="D47" s="21">
        <v>3</v>
      </c>
      <c r="E47" s="9" t="str">
        <f>IFERROR(VLOOKUP($B47,根ノ上高原!$B$5:$G$338,6,FALSE),"")</f>
        <v/>
      </c>
      <c r="F47" s="10" t="str">
        <f>IFERROR(VLOOKUP($B47,根ノ上高原!$B$5:$G$338,2,FALSE),"")</f>
        <v/>
      </c>
      <c r="G47" s="10" t="str">
        <f>IFERROR(VLOOKUP($B47,根ノ上高原!$B$5:$G$338,5,FALSE)*VLOOKUP(E47,大会ごとのスコア!$D$4:$E$5,2,FALSE),"")</f>
        <v/>
      </c>
      <c r="H47" s="9" t="str">
        <f>IFERROR(VLOOKUP($B47,東大OLK大会!$B$5:$G$338,6,FALSE),"")</f>
        <v/>
      </c>
      <c r="I47" s="10" t="str">
        <f>IFERROR(VLOOKUP($B47,東大OLK大会!$B$5:$G$338,2,FALSE),"")</f>
        <v/>
      </c>
      <c r="J47" s="10" t="str">
        <f>IFERROR(VLOOKUP($B47,東大OLK大会!$B$5:$G$338,5,FALSE)*VLOOKUP(H47,大会ごとのスコア!$D$7:$E$11,2,FALSE),"")</f>
        <v/>
      </c>
      <c r="K47" s="9" t="str">
        <f>IFERROR(VLOOKUP($B47,全日本ロング!$B$5:$G$338,6,FALSE),"")</f>
        <v/>
      </c>
      <c r="L47" s="10" t="str">
        <f>IFERROR(VLOOKUP($B47,全日本ロング!$B$5:$G$338,2,FALSE),"")</f>
        <v/>
      </c>
      <c r="M47" s="10" t="str">
        <f>IFERROR(VLOOKUP($B47,全日本ロング!$B$5:$G$338,5,FALSE)*VLOOKUP(K47,大会ごとのスコア!$D$12:$E$17,2,FALSE),"")</f>
        <v/>
      </c>
      <c r="N47" s="9" t="str">
        <f>IFERROR(VLOOKUP($B47,東海スプリントセレ!$B$5:$G$338,6,FALSE),"")</f>
        <v>MS</v>
      </c>
      <c r="O47" s="10">
        <f>IFERROR(VLOOKUP($B47,東海スプリントセレ!$B$5:$G$338,2,FALSE),"")</f>
        <v>44</v>
      </c>
      <c r="P47" s="10">
        <f>IFERROR(VLOOKUP($B47,東海スプリントセレ!$B$5:$G$338,5,FALSE)*VLOOKUP(N47,大会ごとのスコア!$D$24:$E$24,2,FALSE),"")</f>
        <v>49.178999999999995</v>
      </c>
      <c r="Q47" s="9" t="str">
        <f>IFERROR(VLOOKUP($B47,東海インカレ!$B$5:$G$338,6,FALSE),"")</f>
        <v>ME</v>
      </c>
      <c r="R47" s="10">
        <f>IFERROR(VLOOKUP($B47,東海インカレ!$B$5:$G$338,2,FALSE),"")</f>
        <v>46</v>
      </c>
      <c r="S47" s="10">
        <f>IFERROR(VLOOKUP($B47,東海インカレ!$B$5:$G$338,5,FALSE)*VLOOKUP(Q47,大会ごとのスコア!$D$23:$E$23,2,FALSE),"")</f>
        <v>37.296999999999997</v>
      </c>
      <c r="T47" s="9" t="str">
        <f>IFERROR(VLOOKUP($B47,関西スプリントセレ!$B$5:$G$400,6,FALSE),"")</f>
        <v/>
      </c>
      <c r="U47" s="10" t="str">
        <f>IFERROR(VLOOKUP($B47,関西スプリントセレ!$B$5:$G$400,2,FALSE),"")</f>
        <v/>
      </c>
      <c r="V47" s="10" t="str">
        <f>IFERROR(VLOOKUP($B47,関西スプリントセレ!$B$5:$G$400,5,FALSE)*VLOOKUP(T47,大会ごとのスコア!$D$26:$E$26,2,FALSE),"")</f>
        <v/>
      </c>
      <c r="W47" s="9" t="str">
        <f>IFERROR(VLOOKUP($B47,名椙大会2日目!$B$5:$G$338,6,FALSE),"")</f>
        <v/>
      </c>
      <c r="X47" s="10" t="str">
        <f>IFERROR(VLOOKUP($B47,名椙大会2日目!$B$5:$G$338,2,FALSE),"")</f>
        <v/>
      </c>
      <c r="Y47" s="10" t="str">
        <f>IFERROR(VLOOKUP($B47,名椙大会2日目!$B$5:$G$338,5,FALSE)*VLOOKUP(W47,大会ごとのスコア!$D$28:$E$31,2,FALSE),"")</f>
        <v/>
      </c>
      <c r="Z47" s="9" t="str">
        <f>IFERROR(VLOOKUP($B47,インカレスプリント2018!$B$5:$G$400,6,FALSE),"")</f>
        <v>MUA3</v>
      </c>
      <c r="AA47" s="10">
        <f>IFERROR(VLOOKUP($B47,インカレスプリント2018!$B$5:$G$400,2,FALSE),"")</f>
        <v>77</v>
      </c>
      <c r="AB47" s="10">
        <f>IFERROR(VLOOKUP($B47,インカレスプリント2018!$B$5:$G$400,5,FALSE)*VLOOKUP(Z47,大会ごとのスコア!$D$33:$E$36,2,FALSE),"")</f>
        <v>41.787999999999997</v>
      </c>
      <c r="AC47" s="9" t="str">
        <f>IFERROR(VLOOKUP($B47,インカレロング2018!$B$4:$G$400,6,FALSE),"")</f>
        <v>MUS</v>
      </c>
      <c r="AD47" s="10">
        <f>IFERROR(VLOOKUP($B47,インカレロング2018!$B$4:$G$400,2,FALSE),"")</f>
        <v>31</v>
      </c>
      <c r="AE47" s="10">
        <f ca="1">IFERROR(VLOOKUP($B47,インカレロング2018!$B$4:$G$400,5,FALSE)*VLOOKUP(AC47,大会ごとのスコア!$D$38:$E$42,2,FALSE),"")</f>
        <v>33.941600000000001</v>
      </c>
      <c r="AF47" s="9" t="str">
        <f>IFERROR(VLOOKUP($B47,クラブカップミドル!$B$4:$G$400,6,FALSE),"")</f>
        <v/>
      </c>
      <c r="AG47" s="10" t="str">
        <f>IFERROR(VLOOKUP($B47,クラブカップミドル!$B$4:$G$400,2,FALSE),"")</f>
        <v/>
      </c>
      <c r="AH47" s="10" t="str">
        <f>IFERROR(VLOOKUP($B47,クラブカップミドル!$B$4:$G$400,5,FALSE)*VLOOKUP(AF47,大会ごとのスコア!$D$44:$E$55,2,FALSE),"")</f>
        <v/>
      </c>
      <c r="AI47" s="9" t="str">
        <f>IFERROR(VLOOKUP($B47,全日本ミドル!$B$4:$G$400,6,FALSE),"")</f>
        <v/>
      </c>
      <c r="AJ47" s="10" t="str">
        <f>IFERROR(VLOOKUP($B47,全日本ミドル!$B$4:$G$400,2,FALSE),"")</f>
        <v/>
      </c>
      <c r="AK47" s="10" t="str">
        <f>IFERROR(VLOOKUP($B47,全日本ミドル!$B$4:$G$400,5,FALSE)*VLOOKUP(AI47,大会ごとのスコア!$D$62:$E$69,2,FALSE),"")</f>
        <v/>
      </c>
      <c r="AL47" s="9" t="str">
        <f>IFERROR(VLOOKUP($B47,KOLC大会!$B$4:$G$400,6,FALSE),"")</f>
        <v/>
      </c>
      <c r="AM47" s="10" t="str">
        <f>IFERROR(VLOOKUP($B47,KOLC大会!$B$4:$G$400,2,FALSE),"")</f>
        <v/>
      </c>
      <c r="AN47" s="10" t="str">
        <f>IFERROR(VLOOKUP($B47,KOLC大会!$B$4:$G$400,5,FALSE)*VLOOKUP(AL47,大会ごとのスコア!$D$44:$E$55,2,FALSE),"")</f>
        <v/>
      </c>
      <c r="AO47" s="9" t="str">
        <f>IFERROR(VLOOKUP($B47,早大OC大会!$B$4:$G$400,6,FALSE),"")</f>
        <v/>
      </c>
      <c r="AP47" s="10" t="str">
        <f>IFERROR(VLOOKUP($B47,早大OC大会!$B$4:$G$400,2,FALSE),"")</f>
        <v/>
      </c>
      <c r="AQ47" s="10" t="str">
        <f>IFERROR(VLOOKUP($B47,早大OC大会!$B$4:$G$400,5,FALSE)*VLOOKUP(AO47,大会ごとのスコア!$D$44:$E$55,2,FALSE),"")</f>
        <v/>
      </c>
      <c r="AR47" s="9" t="str">
        <f>IFERROR(VLOOKUP($B47,京大京女大会!$B$4:$G$400,6,FALSE),"")</f>
        <v/>
      </c>
      <c r="AS47" s="10" t="str">
        <f>IFERROR(VLOOKUP($B47,京大京女大会!$B$4:$G$400,2,FALSE),"")</f>
        <v/>
      </c>
      <c r="AT47" s="10" t="str">
        <f>IFERROR(VLOOKUP($B47,京大京女大会!$B$4:$G$400,5,FALSE)*VLOOKUP(AR47,大会ごとのスコア!$D$44:$E$55,2,FALSE),"")</f>
        <v/>
      </c>
      <c r="AU47" s="9" t="str">
        <f>IFERROR(VLOOKUP($B47,東海ミドルセレ!$B$4:$G$400,6,FALSE),"")</f>
        <v>MS</v>
      </c>
      <c r="AV47" s="10">
        <f>IFERROR(VLOOKUP($B47,東海ミドルセレ!$B$4:$G$400,2,FALSE),"")</f>
        <v>0</v>
      </c>
      <c r="AW47" s="10">
        <f>IFERROR(VLOOKUP($B47,東海ミドルセレ!$B$4:$G$400,5,FALSE)*VLOOKUP(AU47,大会ごとのスコア!$D$44:$E$60,2,FALSE),"")</f>
        <v>0</v>
      </c>
      <c r="AY47" s="9">
        <f t="array" aca="1" ref="AY47" ca="1">IFERROR(ROUNDUP(AVERAGE(LARGE(IF($A$3:$AX$3="スコア",$A47:$AX47,""),{1,2,3})),2),0)</f>
        <v>42.76</v>
      </c>
      <c r="AZ47" s="10">
        <f t="array" aca="1" ref="AZ47" ca="1">IFERROR(ROUNDUP(AVERAGE(LARGE(IF($A$3:$AX$3="スコア",$A47:$AX47,""),{1,2,3,4,5,6})),2),0)</f>
        <v>0</v>
      </c>
      <c r="BA47" s="10">
        <f t="shared" ca="1" si="2"/>
        <v>42.76</v>
      </c>
      <c r="BB47">
        <f t="array" aca="1" ref="BB47" ca="1">IFERROR(LARGE(IF($A$3:$AX$3="スコア",$A47:$AX47,""),1),"")</f>
        <v>49.178999999999995</v>
      </c>
      <c r="BC47" t="str">
        <f t="shared" ca="1" si="3"/>
        <v>東海SS</v>
      </c>
      <c r="BD47" t="str">
        <f t="shared" ca="1" si="4"/>
        <v>MS</v>
      </c>
    </row>
    <row r="48" spans="2:56" x14ac:dyDescent="0.15">
      <c r="B48" t="s">
        <v>98</v>
      </c>
      <c r="C48" t="s">
        <v>900</v>
      </c>
      <c r="D48" s="21">
        <v>2</v>
      </c>
      <c r="E48" s="9" t="str">
        <f>IFERROR(VLOOKUP($B48,根ノ上高原!$B$5:$G$338,6,FALSE),"")</f>
        <v/>
      </c>
      <c r="F48" s="10" t="str">
        <f>IFERROR(VLOOKUP($B48,根ノ上高原!$B$5:$G$338,2,FALSE),"")</f>
        <v/>
      </c>
      <c r="G48" s="10" t="str">
        <f>IFERROR(VLOOKUP($B48,根ノ上高原!$B$5:$G$338,5,FALSE)*VLOOKUP(E48,大会ごとのスコア!$D$4:$E$5,2,FALSE),"")</f>
        <v/>
      </c>
      <c r="N48" s="9" t="str">
        <f>IFERROR(VLOOKUP($B48,東海スプリントセレ!$B$5:$G$338,6,FALSE),"")</f>
        <v>MS</v>
      </c>
      <c r="O48" s="10">
        <f>IFERROR(VLOOKUP($B48,東海スプリントセレ!$B$5:$G$338,2,FALSE),"")</f>
        <v>56</v>
      </c>
      <c r="P48" s="10">
        <f>IFERROR(VLOOKUP($B48,東海スプリントセレ!$B$5:$G$338,5,FALSE)*VLOOKUP(N48,大会ごとのスコア!$D$24:$E$24,2,FALSE),"")</f>
        <v>44.308999999999997</v>
      </c>
      <c r="Q48" s="9" t="str">
        <f>IFERROR(VLOOKUP($B48,東海インカレ!$B$5:$G$338,6,FALSE),"")</f>
        <v>ME</v>
      </c>
      <c r="R48" s="10">
        <f>IFERROR(VLOOKUP($B48,東海インカレ!$B$5:$G$338,2,FALSE),"")</f>
        <v>0</v>
      </c>
      <c r="S48" s="10">
        <f>IFERROR(VLOOKUP($B48,東海インカレ!$B$5:$G$338,5,FALSE)*VLOOKUP(Q48,大会ごとのスコア!$D$23:$E$23,2,FALSE),"")</f>
        <v>33.858999999999995</v>
      </c>
      <c r="T48" s="9" t="str">
        <f>IFERROR(VLOOKUP($B48,関西スプリントセレ!$B$5:$G$400,6,FALSE),"")</f>
        <v/>
      </c>
      <c r="U48" s="10" t="str">
        <f>IFERROR(VLOOKUP($B48,関西スプリントセレ!$B$5:$G$400,2,FALSE),"")</f>
        <v/>
      </c>
      <c r="V48" s="10" t="str">
        <f>IFERROR(VLOOKUP($B48,関西スプリントセレ!$B$5:$G$400,5,FALSE)*VLOOKUP(T48,大会ごとのスコア!$D$26:$E$26,2,FALSE),"")</f>
        <v/>
      </c>
      <c r="W48" s="9" t="str">
        <f>IFERROR(VLOOKUP($B48,名椙大会2日目!$B$5:$G$338,6,FALSE),"")</f>
        <v/>
      </c>
      <c r="X48" s="10" t="str">
        <f>IFERROR(VLOOKUP($B48,名椙大会2日目!$B$5:$G$338,2,FALSE),"")</f>
        <v/>
      </c>
      <c r="Y48" s="10" t="str">
        <f>IFERROR(VLOOKUP($B48,名椙大会2日目!$B$5:$G$338,5,FALSE)*VLOOKUP(W48,大会ごとのスコア!$D$28:$E$31,2,FALSE),"")</f>
        <v/>
      </c>
      <c r="Z48" s="9" t="str">
        <f>IFERROR(VLOOKUP($B48,インカレスプリント2018!$B$5:$G$400,6,FALSE),"")</f>
        <v>MUA2</v>
      </c>
      <c r="AA48" s="10">
        <f>IFERROR(VLOOKUP($B48,インカレスプリント2018!$B$5:$G$400,2,FALSE),"")</f>
        <v>72</v>
      </c>
      <c r="AB48" s="10">
        <f>IFERROR(VLOOKUP($B48,インカレスプリント2018!$B$5:$G$400,5,FALSE)*VLOOKUP(Z48,大会ごとのスコア!$D$33:$E$36,2,FALSE),"")</f>
        <v>43.266999999999996</v>
      </c>
      <c r="AC48" s="9" t="str">
        <f>IFERROR(VLOOKUP($B48,インカレロング2018!$B$4:$G$400,6,FALSE),"")</f>
        <v/>
      </c>
      <c r="AD48" s="10" t="str">
        <f>IFERROR(VLOOKUP($B48,インカレロング2018!$B$4:$G$400,2,FALSE),"")</f>
        <v/>
      </c>
      <c r="AE48" s="10" t="str">
        <f>IFERROR(VLOOKUP($B48,インカレロング2018!$B$4:$G$400,5,FALSE)*VLOOKUP(AC48,大会ごとのスコア!$D$38:$E$42,2,FALSE),"")</f>
        <v/>
      </c>
      <c r="AF48" s="9" t="str">
        <f>IFERROR(VLOOKUP($B48,クラブカップミドル!$B$4:$G$400,6,FALSE),"")</f>
        <v/>
      </c>
      <c r="AG48" s="10" t="str">
        <f>IFERROR(VLOOKUP($B48,クラブカップミドル!$B$4:$G$400,2,FALSE),"")</f>
        <v/>
      </c>
      <c r="AH48" s="10" t="str">
        <f>IFERROR(VLOOKUP($B48,クラブカップミドル!$B$4:$G$400,5,FALSE)*VLOOKUP(AF48,大会ごとのスコア!$D$44:$E$55,2,FALSE),"")</f>
        <v/>
      </c>
      <c r="AI48" s="9" t="str">
        <f>IFERROR(VLOOKUP($B48,全日本ミドル!$B$4:$G$400,6,FALSE),"")</f>
        <v/>
      </c>
      <c r="AJ48" s="10" t="str">
        <f>IFERROR(VLOOKUP($B48,全日本ミドル!$B$4:$G$400,2,FALSE),"")</f>
        <v/>
      </c>
      <c r="AK48" s="10" t="str">
        <f>IFERROR(VLOOKUP($B48,全日本ミドル!$B$4:$G$400,5,FALSE)*VLOOKUP(AI48,大会ごとのスコア!$D$62:$E$69,2,FALSE),"")</f>
        <v/>
      </c>
      <c r="AL48" s="9" t="str">
        <f>IFERROR(VLOOKUP($B48,KOLC大会!$B$4:$G$400,6,FALSE),"")</f>
        <v/>
      </c>
      <c r="AM48" s="10" t="str">
        <f>IFERROR(VLOOKUP($B48,KOLC大会!$B$4:$G$400,2,FALSE),"")</f>
        <v/>
      </c>
      <c r="AN48" s="10" t="str">
        <f>IFERROR(VLOOKUP($B48,KOLC大会!$B$4:$G$400,5,FALSE)*VLOOKUP(AL48,大会ごとのスコア!$D$44:$E$55,2,FALSE),"")</f>
        <v/>
      </c>
      <c r="AO48" s="9" t="str">
        <f>IFERROR(VLOOKUP($B48,早大OC大会!$B$4:$G$400,6,FALSE),"")</f>
        <v/>
      </c>
      <c r="AP48" s="10" t="str">
        <f>IFERROR(VLOOKUP($B48,早大OC大会!$B$4:$G$400,2,FALSE),"")</f>
        <v/>
      </c>
      <c r="AQ48" s="10" t="str">
        <f>IFERROR(VLOOKUP($B48,早大OC大会!$B$4:$G$400,5,FALSE)*VLOOKUP(AO48,大会ごとのスコア!$D$44:$E$55,2,FALSE),"")</f>
        <v/>
      </c>
      <c r="AR48" s="9" t="str">
        <f>IFERROR(VLOOKUP($B48,京大京女大会!$B$4:$G$400,6,FALSE),"")</f>
        <v/>
      </c>
      <c r="AS48" s="10" t="str">
        <f>IFERROR(VLOOKUP($B48,京大京女大会!$B$4:$G$400,2,FALSE),"")</f>
        <v/>
      </c>
      <c r="AT48" s="10" t="str">
        <f>IFERROR(VLOOKUP($B48,京大京女大会!$B$4:$G$400,5,FALSE)*VLOOKUP(AR48,大会ごとのスコア!$D$44:$E$55,2,FALSE),"")</f>
        <v/>
      </c>
      <c r="AU48" s="9" t="str">
        <f>IFERROR(VLOOKUP($B48,東海ミドルセレ!$B$4:$G$400,6,FALSE),"")</f>
        <v>MS</v>
      </c>
      <c r="AV48" s="10">
        <f>IFERROR(VLOOKUP($B48,東海ミドルセレ!$B$4:$G$400,2,FALSE),"")</f>
        <v>0</v>
      </c>
      <c r="AW48" s="10">
        <f>IFERROR(VLOOKUP($B48,東海ミドルセレ!$B$4:$G$400,5,FALSE)*VLOOKUP(AU48,大会ごとのスコア!$D$44:$E$60,2,FALSE),"")</f>
        <v>42.527000000000001</v>
      </c>
      <c r="AY48" s="9">
        <f t="array" ref="AY48">IFERROR(ROUNDUP(AVERAGE(LARGE(IF($A$3:$AX$3="スコア",$A48:$AX48,""),{1,2,3})),2),0)</f>
        <v>43.37</v>
      </c>
      <c r="AZ48" s="10">
        <f t="array" ref="AZ48">IFERROR(ROUNDUP(AVERAGE(LARGE(IF($A$3:$AX$3="スコア",$A48:$AX48,""),{1,2,3,4,5,6})),2),0)</f>
        <v>27.330000000000002</v>
      </c>
      <c r="BA48" s="10">
        <f t="shared" si="2"/>
        <v>16.039999999999996</v>
      </c>
      <c r="BB48">
        <f t="array" ref="BB48">IFERROR(LARGE(IF($A$3:$AX$3="スコア",$A48:$AX48,""),1),"")</f>
        <v>44.308999999999997</v>
      </c>
      <c r="BC48" t="str">
        <f t="shared" si="3"/>
        <v>東海SS</v>
      </c>
      <c r="BD48" t="str">
        <f t="shared" si="4"/>
        <v>MS</v>
      </c>
    </row>
    <row r="49" spans="2:56" x14ac:dyDescent="0.15">
      <c r="B49" t="s">
        <v>769</v>
      </c>
      <c r="C49" t="s">
        <v>899</v>
      </c>
      <c r="D49" s="21">
        <v>2</v>
      </c>
      <c r="E49" s="9" t="str">
        <f>IFERROR(VLOOKUP($B49,根ノ上高原!$B$5:$G$338,6,FALSE),"")</f>
        <v/>
      </c>
      <c r="F49" s="10" t="str">
        <f>IFERROR(VLOOKUP($B49,根ノ上高原!$B$5:$G$338,2,FALSE),"")</f>
        <v/>
      </c>
      <c r="G49" s="10" t="str">
        <f>IFERROR(VLOOKUP($B49,根ノ上高原!$B$5:$G$338,5,FALSE)*VLOOKUP(E49,大会ごとのスコア!$D$4:$E$5,2,FALSE),"")</f>
        <v/>
      </c>
      <c r="H49" s="9" t="str">
        <f>IFERROR(VLOOKUP($B49,東大OLK大会!$B$5:$G$338,6,FALSE),"")</f>
        <v/>
      </c>
      <c r="I49" s="10" t="str">
        <f>IFERROR(VLOOKUP($B49,東大OLK大会!$B$5:$G$338,2,FALSE),"")</f>
        <v/>
      </c>
      <c r="J49" s="10" t="str">
        <f>IFERROR(VLOOKUP($B49,東大OLK大会!$B$5:$G$338,5,FALSE)*VLOOKUP(H49,大会ごとのスコア!$D$7:$E$11,2,FALSE),"")</f>
        <v/>
      </c>
      <c r="K49" s="9" t="str">
        <f>IFERROR(VLOOKUP($B49,全日本ロング!$B$5:$G$338,6,FALSE),"")</f>
        <v>M20A</v>
      </c>
      <c r="L49" s="10">
        <f>IFERROR(VLOOKUP($B49,全日本ロング!$B$5:$G$338,2,FALSE),"")</f>
        <v>0</v>
      </c>
      <c r="M49" s="10">
        <f>IFERROR(VLOOKUP($B49,全日本ロング!$B$5:$G$338,5,FALSE)*VLOOKUP(K49,大会ごとのスコア!$D$12:$E$17,2,FALSE),"")</f>
        <v>0</v>
      </c>
      <c r="N49" s="9" t="str">
        <f>IFERROR(VLOOKUP($B49,東海スプリントセレ!$B$5:$G$338,6,FALSE),"")</f>
        <v>MS</v>
      </c>
      <c r="O49" s="10">
        <f>IFERROR(VLOOKUP($B49,東海スプリントセレ!$B$5:$G$338,2,FALSE),"")</f>
        <v>36</v>
      </c>
      <c r="P49" s="10">
        <f>IFERROR(VLOOKUP($B49,東海スプリントセレ!$B$5:$G$338,5,FALSE)*VLOOKUP(N49,大会ごとのスコア!$D$24:$E$24,2,FALSE),"")</f>
        <v>52.269999999999996</v>
      </c>
      <c r="Q49" s="9" t="str">
        <f>IFERROR(VLOOKUP($B49,東海インカレ!$B$5:$G$338,6,FALSE),"")</f>
        <v>ME</v>
      </c>
      <c r="R49" s="10">
        <f>IFERROR(VLOOKUP($B49,東海インカレ!$B$5:$G$338,2,FALSE),"")</f>
        <v>0</v>
      </c>
      <c r="S49" s="10">
        <f>IFERROR(VLOOKUP($B49,東海インカレ!$B$5:$G$338,5,FALSE)*VLOOKUP(Q49,大会ごとのスコア!$D$23:$E$23,2,FALSE),"")</f>
        <v>0</v>
      </c>
      <c r="T49" s="9" t="str">
        <f>IFERROR(VLOOKUP($B49,関西スプリントセレ!$B$5:$G$400,6,FALSE),"")</f>
        <v/>
      </c>
      <c r="U49" s="10" t="str">
        <f>IFERROR(VLOOKUP($B49,関西スプリントセレ!$B$5:$G$400,2,FALSE),"")</f>
        <v/>
      </c>
      <c r="V49" s="10" t="str">
        <f>IFERROR(VLOOKUP($B49,関西スプリントセレ!$B$5:$G$400,5,FALSE)*VLOOKUP(T49,大会ごとのスコア!$D$26:$E$26,2,FALSE),"")</f>
        <v/>
      </c>
      <c r="W49" s="9" t="str">
        <f>IFERROR(VLOOKUP($B49,名椙大会2日目!$B$5:$G$338,6,FALSE),"")</f>
        <v/>
      </c>
      <c r="X49" s="10" t="str">
        <f>IFERROR(VLOOKUP($B49,名椙大会2日目!$B$5:$G$338,2,FALSE),"")</f>
        <v/>
      </c>
      <c r="Y49" s="10" t="str">
        <f>IFERROR(VLOOKUP($B49,名椙大会2日目!$B$5:$G$338,5,FALSE)*VLOOKUP(W49,大会ごとのスコア!$D$28:$E$31,2,FALSE),"")</f>
        <v/>
      </c>
      <c r="Z49" s="9" t="str">
        <f>IFERROR(VLOOKUP($B49,インカレスプリント2018!$B$5:$G$400,6,FALSE),"")</f>
        <v>MUA1</v>
      </c>
      <c r="AA49" s="10">
        <f>IFERROR(VLOOKUP($B49,インカレスプリント2018!$B$5:$G$400,2,FALSE),"")</f>
        <v>75</v>
      </c>
      <c r="AB49" s="10">
        <f>IFERROR(VLOOKUP($B49,インカレスプリント2018!$B$5:$G$400,5,FALSE)*VLOOKUP(Z49,大会ごとのスコア!$D$33:$E$36,2,FALSE),"")</f>
        <v>43.495999999999995</v>
      </c>
      <c r="AC49" s="9" t="str">
        <f>IFERROR(VLOOKUP($B49,インカレロング2018!$B$4:$G$400,6,FALSE),"")</f>
        <v>MUS</v>
      </c>
      <c r="AD49" s="10">
        <f>IFERROR(VLOOKUP($B49,インカレロング2018!$B$4:$G$400,2,FALSE),"")</f>
        <v>37</v>
      </c>
      <c r="AE49" s="10">
        <f ca="1">IFERROR(VLOOKUP($B49,インカレロング2018!$B$4:$G$400,5,FALSE)*VLOOKUP(AC49,大会ごとのスコア!$D$38:$E$42,2,FALSE),"")</f>
        <v>19.381600000000002</v>
      </c>
      <c r="AF49" s="9" t="str">
        <f>IFERROR(VLOOKUP($B49,クラブカップミドル!$B$4:$G$400,6,FALSE),"")</f>
        <v/>
      </c>
      <c r="AG49" s="10" t="str">
        <f>IFERROR(VLOOKUP($B49,クラブカップミドル!$B$4:$G$400,2,FALSE),"")</f>
        <v/>
      </c>
      <c r="AH49" s="10" t="str">
        <f>IFERROR(VLOOKUP($B49,クラブカップミドル!$B$4:$G$400,5,FALSE)*VLOOKUP(AF49,大会ごとのスコア!$D$44:$E$55,2,FALSE),"")</f>
        <v/>
      </c>
      <c r="AI49" s="9" t="str">
        <f>IFERROR(VLOOKUP($B49,全日本ミドル!$B$4:$G$400,6,FALSE),"")</f>
        <v/>
      </c>
      <c r="AJ49" s="10" t="str">
        <f>IFERROR(VLOOKUP($B49,全日本ミドル!$B$4:$G$400,2,FALSE),"")</f>
        <v/>
      </c>
      <c r="AK49" s="10" t="str">
        <f>IFERROR(VLOOKUP($B49,全日本ミドル!$B$4:$G$400,5,FALSE)*VLOOKUP(AI49,大会ごとのスコア!$D$62:$E$69,2,FALSE),"")</f>
        <v/>
      </c>
      <c r="AL49" s="9" t="str">
        <f>IFERROR(VLOOKUP($B49,KOLC大会!$B$4:$G$400,6,FALSE),"")</f>
        <v/>
      </c>
      <c r="AM49" s="10" t="str">
        <f>IFERROR(VLOOKUP($B49,KOLC大会!$B$4:$G$400,2,FALSE),"")</f>
        <v/>
      </c>
      <c r="AN49" s="10" t="str">
        <f>IFERROR(VLOOKUP($B49,KOLC大会!$B$4:$G$400,5,FALSE)*VLOOKUP(AL49,大会ごとのスコア!$D$44:$E$55,2,FALSE),"")</f>
        <v/>
      </c>
      <c r="AO49" s="9" t="str">
        <f>IFERROR(VLOOKUP($B49,早大OC大会!$B$4:$G$400,6,FALSE),"")</f>
        <v/>
      </c>
      <c r="AP49" s="10" t="str">
        <f>IFERROR(VLOOKUP($B49,早大OC大会!$B$4:$G$400,2,FALSE),"")</f>
        <v/>
      </c>
      <c r="AQ49" s="10" t="str">
        <f>IFERROR(VLOOKUP($B49,早大OC大会!$B$4:$G$400,5,FALSE)*VLOOKUP(AO49,大会ごとのスコア!$D$44:$E$55,2,FALSE),"")</f>
        <v/>
      </c>
      <c r="AR49" s="9" t="str">
        <f>IFERROR(VLOOKUP($B49,京大京女大会!$B$4:$G$400,6,FALSE),"")</f>
        <v>M20A</v>
      </c>
      <c r="AS49" s="10">
        <f>IFERROR(VLOOKUP($B49,京大京女大会!$B$4:$G$400,2,FALSE),"")</f>
        <v>30</v>
      </c>
      <c r="AT49" s="10">
        <f>IFERROR(VLOOKUP($B49,京大京女大会!$B$4:$G$400,5,FALSE)*VLOOKUP(AR49,大会ごとのスコア!$D$44:$E$55,2,FALSE),"")</f>
        <v>15.165600000000001</v>
      </c>
      <c r="AU49" s="9" t="str">
        <f>IFERROR(VLOOKUP($B49,東海ミドルセレ!$B$4:$G$400,6,FALSE),"")</f>
        <v>MS</v>
      </c>
      <c r="AV49" s="10">
        <f>IFERROR(VLOOKUP($B49,東海ミドルセレ!$B$4:$G$400,2,FALSE),"")</f>
        <v>0</v>
      </c>
      <c r="AW49" s="10">
        <f>IFERROR(VLOOKUP($B49,東海ミドルセレ!$B$4:$G$400,5,FALSE)*VLOOKUP(AU49,大会ごとのスコア!$D$44:$E$60,2,FALSE),"")</f>
        <v>37.765000000000001</v>
      </c>
      <c r="AY49" s="9">
        <f t="array" aca="1" ref="AY49" ca="1">IFERROR(ROUNDUP(AVERAGE(LARGE(IF($A$3:$AX$3="スコア",$A49:$AX49,""),{1,2,3})),2),0)</f>
        <v>44.519999999999996</v>
      </c>
      <c r="AZ49" s="10">
        <f t="array" aca="1" ref="AZ49" ca="1">IFERROR(ROUNDUP(AVERAGE(LARGE(IF($A$3:$AX$3="スコア",$A49:$AX49,""),{1,2,3,4,5,6})),2),0)</f>
        <v>28.020000000000003</v>
      </c>
      <c r="BA49" s="10">
        <f t="shared" ca="1" si="2"/>
        <v>16.499999999999993</v>
      </c>
      <c r="BB49">
        <f t="array" aca="1" ref="BB49" ca="1">IFERROR(LARGE(IF($A$3:$AX$3="スコア",$A49:$AX49,""),1),"")</f>
        <v>52.269999999999996</v>
      </c>
      <c r="BC49" t="str">
        <f t="shared" ca="1" si="3"/>
        <v>東海SS</v>
      </c>
      <c r="BD49" t="str">
        <f t="shared" ca="1" si="4"/>
        <v>MS</v>
      </c>
    </row>
    <row r="50" spans="2:56" x14ac:dyDescent="0.15">
      <c r="B50" t="s">
        <v>135</v>
      </c>
      <c r="C50" t="s">
        <v>899</v>
      </c>
      <c r="D50" s="21">
        <v>3</v>
      </c>
      <c r="E50" s="9" t="str">
        <f>IFERROR(VLOOKUP($B50,根ノ上高原!$B$5:$G$338,6,FALSE),"")</f>
        <v/>
      </c>
      <c r="F50" s="10" t="str">
        <f>IFERROR(VLOOKUP($B50,根ノ上高原!$B$5:$G$338,2,FALSE),"")</f>
        <v/>
      </c>
      <c r="G50" s="10" t="str">
        <f>IFERROR(VLOOKUP($B50,根ノ上高原!$B$5:$G$338,5,FALSE)*VLOOKUP(E50,大会ごとのスコア!$D$4:$E$5,2,FALSE),"")</f>
        <v/>
      </c>
      <c r="H50" s="9" t="str">
        <f>IFERROR(VLOOKUP($B50,東大OLK大会!$B$5:$G$338,6,FALSE),"")</f>
        <v/>
      </c>
      <c r="I50" s="10" t="str">
        <f>IFERROR(VLOOKUP($B50,東大OLK大会!$B$5:$G$338,2,FALSE),"")</f>
        <v/>
      </c>
      <c r="J50" s="10" t="str">
        <f>IFERROR(VLOOKUP($B50,東大OLK大会!$B$5:$G$338,5,FALSE)*VLOOKUP(H50,大会ごとのスコア!$D$7:$E$11,2,FALSE),"")</f>
        <v/>
      </c>
      <c r="K50" s="9" t="str">
        <f>IFERROR(VLOOKUP($B50,全日本ロング!$B$5:$G$338,6,FALSE),"")</f>
        <v>M21A1</v>
      </c>
      <c r="L50" s="10">
        <f>IFERROR(VLOOKUP($B50,全日本ロング!$B$5:$G$338,2,FALSE),"")</f>
        <v>0</v>
      </c>
      <c r="M50" s="10">
        <f>IFERROR(VLOOKUP($B50,全日本ロング!$B$5:$G$338,5,FALSE)*VLOOKUP(K50,大会ごとのスコア!$D$12:$E$17,2,FALSE),"")</f>
        <v>0</v>
      </c>
      <c r="N50" s="9" t="str">
        <f>IFERROR(VLOOKUP($B50,東海スプリントセレ!$B$5:$G$338,6,FALSE),"")</f>
        <v/>
      </c>
      <c r="O50" s="10" t="str">
        <f>IFERROR(VLOOKUP($B50,東海スプリントセレ!$B$5:$G$338,2,FALSE),"")</f>
        <v/>
      </c>
      <c r="P50" s="10" t="str">
        <f>IFERROR(VLOOKUP($B50,東海スプリントセレ!$B$5:$G$338,5,FALSE)*VLOOKUP(N50,大会ごとのスコア!$D$24:$E$24,2,FALSE),"")</f>
        <v/>
      </c>
      <c r="Q50" s="9" t="str">
        <f>IFERROR(VLOOKUP($B50,東海インカレ!$B$5:$G$338,6,FALSE),"")</f>
        <v>ME</v>
      </c>
      <c r="R50" s="10">
        <f>IFERROR(VLOOKUP($B50,東海インカレ!$B$5:$G$338,2,FALSE),"")</f>
        <v>45</v>
      </c>
      <c r="S50" s="10">
        <f>IFERROR(VLOOKUP($B50,東海インカレ!$B$5:$G$338,5,FALSE)*VLOOKUP(Q50,大会ごとのスコア!$D$23:$E$23,2,FALSE),"")</f>
        <v>37.713000000000001</v>
      </c>
      <c r="T50" s="9" t="str">
        <f>IFERROR(VLOOKUP($B50,関西スプリントセレ!$B$5:$G$400,6,FALSE),"")</f>
        <v/>
      </c>
      <c r="U50" s="10" t="str">
        <f>IFERROR(VLOOKUP($B50,関西スプリントセレ!$B$5:$G$400,2,FALSE),"")</f>
        <v/>
      </c>
      <c r="V50" s="10" t="str">
        <f>IFERROR(VLOOKUP($B50,関西スプリントセレ!$B$5:$G$400,5,FALSE)*VLOOKUP(T50,大会ごとのスコア!$D$26:$E$26,2,FALSE),"")</f>
        <v/>
      </c>
      <c r="W50" s="9" t="str">
        <f>IFERROR(VLOOKUP($B50,名椙大会2日目!$B$5:$G$338,6,FALSE),"")</f>
        <v/>
      </c>
      <c r="X50" s="10" t="str">
        <f>IFERROR(VLOOKUP($B50,名椙大会2日目!$B$5:$G$338,2,FALSE),"")</f>
        <v/>
      </c>
      <c r="Y50" s="10" t="str">
        <f>IFERROR(VLOOKUP($B50,名椙大会2日目!$B$5:$G$338,5,FALSE)*VLOOKUP(W50,大会ごとのスコア!$D$28:$E$31,2,FALSE),"")</f>
        <v/>
      </c>
      <c r="Z50" s="9" t="str">
        <f>IFERROR(VLOOKUP($B50,インカレスプリント2018!$B$5:$G$400,6,FALSE),"")</f>
        <v>MUA3</v>
      </c>
      <c r="AA50" s="10">
        <f>IFERROR(VLOOKUP($B50,インカレスプリント2018!$B$5:$G$400,2,FALSE),"")</f>
        <v>78</v>
      </c>
      <c r="AB50" s="10">
        <f>IFERROR(VLOOKUP($B50,インカレスプリント2018!$B$5:$G$400,5,FALSE)*VLOOKUP(Z50,大会ごとのスコア!$D$33:$E$36,2,FALSE),"")</f>
        <v>41.224999999999994</v>
      </c>
      <c r="AC50" s="9" t="str">
        <f>IFERROR(VLOOKUP($B50,インカレロング2018!$B$4:$G$400,6,FALSE),"")</f>
        <v>MUS</v>
      </c>
      <c r="AD50" s="10">
        <f>IFERROR(VLOOKUP($B50,インカレロング2018!$B$4:$G$400,2,FALSE),"")</f>
        <v>32</v>
      </c>
      <c r="AE50" s="10">
        <f ca="1">IFERROR(VLOOKUP($B50,インカレロング2018!$B$4:$G$400,5,FALSE)*VLOOKUP(AC50,大会ごとのスコア!$D$38:$E$42,2,FALSE),"")</f>
        <v>32.929600000000001</v>
      </c>
      <c r="AF50" s="9" t="str">
        <f>IFERROR(VLOOKUP($B50,クラブカップミドル!$B$4:$G$400,6,FALSE),"")</f>
        <v/>
      </c>
      <c r="AG50" s="10" t="str">
        <f>IFERROR(VLOOKUP($B50,クラブカップミドル!$B$4:$G$400,2,FALSE),"")</f>
        <v/>
      </c>
      <c r="AH50" s="10" t="str">
        <f>IFERROR(VLOOKUP($B50,クラブカップミドル!$B$4:$G$400,5,FALSE)*VLOOKUP(AF50,大会ごとのスコア!$D$44:$E$55,2,FALSE),"")</f>
        <v/>
      </c>
      <c r="AI50" s="9" t="str">
        <f>IFERROR(VLOOKUP($B50,全日本ミドル!$B$4:$G$400,6,FALSE),"")</f>
        <v/>
      </c>
      <c r="AJ50" s="10" t="str">
        <f>IFERROR(VLOOKUP($B50,全日本ミドル!$B$4:$G$400,2,FALSE),"")</f>
        <v/>
      </c>
      <c r="AK50" s="10" t="str">
        <f>IFERROR(VLOOKUP($B50,全日本ミドル!$B$4:$G$400,5,FALSE)*VLOOKUP(AI50,大会ごとのスコア!$D$62:$E$69,2,FALSE),"")</f>
        <v/>
      </c>
      <c r="AL50" s="9" t="str">
        <f>IFERROR(VLOOKUP($B50,KOLC大会!$B$4:$G$400,6,FALSE),"")</f>
        <v/>
      </c>
      <c r="AM50" s="10" t="str">
        <f>IFERROR(VLOOKUP($B50,KOLC大会!$B$4:$G$400,2,FALSE),"")</f>
        <v/>
      </c>
      <c r="AN50" s="10" t="str">
        <f>IFERROR(VLOOKUP($B50,KOLC大会!$B$4:$G$400,5,FALSE)*VLOOKUP(AL50,大会ごとのスコア!$D$44:$E$55,2,FALSE),"")</f>
        <v/>
      </c>
      <c r="AO50" s="9" t="str">
        <f>IFERROR(VLOOKUP($B50,早大OC大会!$B$4:$G$400,6,FALSE),"")</f>
        <v/>
      </c>
      <c r="AP50" s="10" t="str">
        <f>IFERROR(VLOOKUP($B50,早大OC大会!$B$4:$G$400,2,FALSE),"")</f>
        <v/>
      </c>
      <c r="AQ50" s="10" t="str">
        <f>IFERROR(VLOOKUP($B50,早大OC大会!$B$4:$G$400,5,FALSE)*VLOOKUP(AO50,大会ごとのスコア!$D$44:$E$55,2,FALSE),"")</f>
        <v/>
      </c>
      <c r="AR50" s="9" t="str">
        <f>IFERROR(VLOOKUP($B50,京大京女大会!$B$4:$G$400,6,FALSE),"")</f>
        <v/>
      </c>
      <c r="AS50" s="10" t="str">
        <f>IFERROR(VLOOKUP($B50,京大京女大会!$B$4:$G$400,2,FALSE),"")</f>
        <v/>
      </c>
      <c r="AT50" s="10" t="str">
        <f>IFERROR(VLOOKUP($B50,京大京女大会!$B$4:$G$400,5,FALSE)*VLOOKUP(AR50,大会ごとのスコア!$D$44:$E$55,2,FALSE),"")</f>
        <v/>
      </c>
      <c r="AU50" s="9" t="str">
        <f>IFERROR(VLOOKUP($B50,東海ミドルセレ!$B$4:$G$400,6,FALSE),"")</f>
        <v>MS</v>
      </c>
      <c r="AV50" s="10">
        <f>IFERROR(VLOOKUP($B50,東海ミドルセレ!$B$4:$G$400,2,FALSE),"")</f>
        <v>0</v>
      </c>
      <c r="AW50" s="10">
        <f>IFERROR(VLOOKUP($B50,東海ミドルセレ!$B$4:$G$400,5,FALSE)*VLOOKUP(AU50,大会ごとのスコア!$D$44:$E$60,2,FALSE),"")</f>
        <v>0</v>
      </c>
      <c r="AY50" s="9">
        <f t="array" aca="1" ref="AY50" ca="1">IFERROR(ROUNDUP(AVERAGE(LARGE(IF($A$3:$AX$3="スコア",$A50:$AX50,""),{1,2,3})),2),0)</f>
        <v>37.29</v>
      </c>
      <c r="AZ50" s="10">
        <f t="array" aca="1" ref="AZ50" ca="1">IFERROR(ROUNDUP(AVERAGE(LARGE(IF($A$3:$AX$3="スコア",$A50:$AX50,""),{1,2,3,4,5,6})),2),0)</f>
        <v>0</v>
      </c>
      <c r="BA50" s="10">
        <f t="shared" ca="1" si="2"/>
        <v>37.29</v>
      </c>
      <c r="BB50">
        <f t="array" aca="1" ref="BB50" ca="1">IFERROR(LARGE(IF($A$3:$AX$3="スコア",$A50:$AX50,""),1),"")</f>
        <v>41.224999999999994</v>
      </c>
      <c r="BC50" t="str">
        <f t="shared" ca="1" si="3"/>
        <v>ICS</v>
      </c>
      <c r="BD50" t="str">
        <f t="shared" ca="1" si="4"/>
        <v>MUA3</v>
      </c>
    </row>
    <row r="51" spans="2:56" x14ac:dyDescent="0.15">
      <c r="B51" t="s">
        <v>105</v>
      </c>
      <c r="C51" t="s">
        <v>900</v>
      </c>
      <c r="D51" s="21">
        <v>2</v>
      </c>
      <c r="E51" s="9" t="str">
        <f>IFERROR(VLOOKUP($B51,根ノ上高原!$B$5:$G$338,6,FALSE),"")</f>
        <v/>
      </c>
      <c r="F51" s="10" t="str">
        <f>IFERROR(VLOOKUP($B51,根ノ上高原!$B$5:$G$338,2,FALSE),"")</f>
        <v/>
      </c>
      <c r="G51" s="10" t="str">
        <f>IFERROR(VLOOKUP($B51,根ノ上高原!$B$5:$G$338,5,FALSE)*VLOOKUP(E51,大会ごとのスコア!$D$4:$E$5,2,FALSE),"")</f>
        <v/>
      </c>
      <c r="N51" s="9" t="str">
        <f>IFERROR(VLOOKUP($B51,東海スプリントセレ!$B$5:$G$338,6,FALSE),"")</f>
        <v>MS</v>
      </c>
      <c r="O51" s="10">
        <f>IFERROR(VLOOKUP($B51,東海スプリントセレ!$B$5:$G$338,2,FALSE),"")</f>
        <v>0</v>
      </c>
      <c r="P51" s="10">
        <f>IFERROR(VLOOKUP($B51,東海スプリントセレ!$B$5:$G$338,5,FALSE)*VLOOKUP(N51,大会ごとのスコア!$D$24:$E$24,2,FALSE),"")</f>
        <v>39.771999999999998</v>
      </c>
      <c r="Q51" s="9" t="str">
        <f>IFERROR(VLOOKUP($B51,東海インカレ!$B$5:$G$338,6,FALSE),"")</f>
        <v>ME</v>
      </c>
      <c r="R51" s="10">
        <f>IFERROR(VLOOKUP($B51,東海インカレ!$B$5:$G$338,2,FALSE),"")</f>
        <v>43</v>
      </c>
      <c r="S51" s="10">
        <f>IFERROR(VLOOKUP($B51,東海インカレ!$B$5:$G$338,5,FALSE)*VLOOKUP(Q51,大会ごとのスコア!$D$23:$E$23,2,FALSE),"")</f>
        <v>38.946999999999996</v>
      </c>
      <c r="T51" s="9" t="str">
        <f>IFERROR(VLOOKUP($B51,関西スプリントセレ!$B$5:$G$400,6,FALSE),"")</f>
        <v/>
      </c>
      <c r="U51" s="10" t="str">
        <f>IFERROR(VLOOKUP($B51,関西スプリントセレ!$B$5:$G$400,2,FALSE),"")</f>
        <v/>
      </c>
      <c r="V51" s="10" t="str">
        <f>IFERROR(VLOOKUP($B51,関西スプリントセレ!$B$5:$G$400,5,FALSE)*VLOOKUP(T51,大会ごとのスコア!$D$26:$E$26,2,FALSE),"")</f>
        <v/>
      </c>
      <c r="W51" s="9" t="str">
        <f>IFERROR(VLOOKUP($B51,名椙大会2日目!$B$5:$G$338,6,FALSE),"")</f>
        <v/>
      </c>
      <c r="X51" s="10" t="str">
        <f>IFERROR(VLOOKUP($B51,名椙大会2日目!$B$5:$G$338,2,FALSE),"")</f>
        <v/>
      </c>
      <c r="Y51" s="10" t="str">
        <f>IFERROR(VLOOKUP($B51,名椙大会2日目!$B$5:$G$338,5,FALSE)*VLOOKUP(W51,大会ごとのスコア!$D$28:$E$31,2,FALSE),"")</f>
        <v/>
      </c>
      <c r="Z51" s="9" t="str">
        <f>IFERROR(VLOOKUP($B51,インカレスプリント2018!$B$5:$G$400,6,FALSE),"")</f>
        <v>MUA3</v>
      </c>
      <c r="AA51" s="10">
        <f>IFERROR(VLOOKUP($B51,インカレスプリント2018!$B$5:$G$400,2,FALSE),"")</f>
        <v>91</v>
      </c>
      <c r="AB51" s="10">
        <f>IFERROR(VLOOKUP($B51,インカレスプリント2018!$B$5:$G$400,5,FALSE)*VLOOKUP(Z51,大会ごとのスコア!$D$33:$E$36,2,FALSE),"")</f>
        <v>27.265000000000001</v>
      </c>
      <c r="AC51" s="9" t="str">
        <f>IFERROR(VLOOKUP($B51,インカレロング2018!$B$4:$G$400,6,FALSE),"")</f>
        <v>MUS</v>
      </c>
      <c r="AD51" s="10">
        <f>IFERROR(VLOOKUP($B51,インカレロング2018!$B$4:$G$400,2,FALSE),"")</f>
        <v>36</v>
      </c>
      <c r="AE51" s="10">
        <f ca="1">IFERROR(VLOOKUP($B51,インカレロング2018!$B$4:$G$400,5,FALSE)*VLOOKUP(AC51,大会ごとのスコア!$D$38:$E$42,2,FALSE),"")</f>
        <v>27.049599999999998</v>
      </c>
      <c r="AF51" s="9" t="str">
        <f>IFERROR(VLOOKUP($B51,クラブカップミドル!$B$4:$G$400,6,FALSE),"")</f>
        <v/>
      </c>
      <c r="AG51" s="10" t="str">
        <f>IFERROR(VLOOKUP($B51,クラブカップミドル!$B$4:$G$400,2,FALSE),"")</f>
        <v/>
      </c>
      <c r="AH51" s="10" t="str">
        <f>IFERROR(VLOOKUP($B51,クラブカップミドル!$B$4:$G$400,5,FALSE)*VLOOKUP(AF51,大会ごとのスコア!$D$44:$E$55,2,FALSE),"")</f>
        <v/>
      </c>
      <c r="AI51" s="9" t="str">
        <f>IFERROR(VLOOKUP($B51,全日本ミドル!$B$4:$G$400,6,FALSE),"")</f>
        <v/>
      </c>
      <c r="AJ51" s="10" t="str">
        <f>IFERROR(VLOOKUP($B51,全日本ミドル!$B$4:$G$400,2,FALSE),"")</f>
        <v/>
      </c>
      <c r="AK51" s="10" t="str">
        <f>IFERROR(VLOOKUP($B51,全日本ミドル!$B$4:$G$400,5,FALSE)*VLOOKUP(AI51,大会ごとのスコア!$D$62:$E$69,2,FALSE),"")</f>
        <v/>
      </c>
      <c r="AL51" s="9" t="str">
        <f>IFERROR(VLOOKUP($B51,KOLC大会!$B$4:$G$400,6,FALSE),"")</f>
        <v/>
      </c>
      <c r="AM51" s="10" t="str">
        <f>IFERROR(VLOOKUP($B51,KOLC大会!$B$4:$G$400,2,FALSE),"")</f>
        <v/>
      </c>
      <c r="AN51" s="10" t="str">
        <f>IFERROR(VLOOKUP($B51,KOLC大会!$B$4:$G$400,5,FALSE)*VLOOKUP(AL51,大会ごとのスコア!$D$44:$E$55,2,FALSE),"")</f>
        <v/>
      </c>
      <c r="AO51" s="9" t="str">
        <f>IFERROR(VLOOKUP($B51,早大OC大会!$B$4:$G$400,6,FALSE),"")</f>
        <v/>
      </c>
      <c r="AP51" s="10" t="str">
        <f>IFERROR(VLOOKUP($B51,早大OC大会!$B$4:$G$400,2,FALSE),"")</f>
        <v/>
      </c>
      <c r="AQ51" s="10" t="str">
        <f>IFERROR(VLOOKUP($B51,早大OC大会!$B$4:$G$400,5,FALSE)*VLOOKUP(AO51,大会ごとのスコア!$D$44:$E$55,2,FALSE),"")</f>
        <v/>
      </c>
      <c r="AR51" s="9" t="str">
        <f>IFERROR(VLOOKUP($B51,京大京女大会!$B$4:$G$400,6,FALSE),"")</f>
        <v/>
      </c>
      <c r="AS51" s="10" t="str">
        <f>IFERROR(VLOOKUP($B51,京大京女大会!$B$4:$G$400,2,FALSE),"")</f>
        <v/>
      </c>
      <c r="AT51" s="10" t="str">
        <f>IFERROR(VLOOKUP($B51,京大京女大会!$B$4:$G$400,5,FALSE)*VLOOKUP(AR51,大会ごとのスコア!$D$44:$E$55,2,FALSE),"")</f>
        <v/>
      </c>
      <c r="AU51" s="9" t="str">
        <f>IFERROR(VLOOKUP($B51,東海ミドルセレ!$B$4:$G$400,6,FALSE),"")</f>
        <v/>
      </c>
      <c r="AV51" s="10" t="str">
        <f>IFERROR(VLOOKUP($B51,東海ミドルセレ!$B$4:$G$400,2,FALSE),"")</f>
        <v/>
      </c>
      <c r="AW51" s="10" t="str">
        <f>IFERROR(VLOOKUP($B51,東海ミドルセレ!$B$4:$G$400,5,FALSE)*VLOOKUP(AU51,大会ごとのスコア!$D$44:$E$60,2,FALSE),"")</f>
        <v/>
      </c>
      <c r="AY51" s="9">
        <f t="array" aca="1" ref="AY51" ca="1">IFERROR(ROUNDUP(AVERAGE(LARGE(IF($A$3:$AX$3="スコア",$A51:$AX51,""),{1,2,3})),2),0)</f>
        <v>35.33</v>
      </c>
      <c r="AZ51" s="10">
        <f t="array" aca="1" ref="AZ51" ca="1">IFERROR(ROUNDUP(AVERAGE(LARGE(IF($A$3:$AX$3="スコア",$A51:$AX51,""),{1,2,3,4,5,6})),2),0)</f>
        <v>22.180000000000003</v>
      </c>
      <c r="BA51" s="10">
        <f t="shared" ca="1" si="2"/>
        <v>13.149999999999995</v>
      </c>
      <c r="BB51">
        <f t="array" aca="1" ref="BB51" ca="1">IFERROR(LARGE(IF($A$3:$AX$3="スコア",$A51:$AX51,""),1),"")</f>
        <v>39.771999999999998</v>
      </c>
      <c r="BC51" t="str">
        <f t="shared" ca="1" si="3"/>
        <v>東海SS</v>
      </c>
      <c r="BD51" t="str">
        <f t="shared" ca="1" si="4"/>
        <v>MS</v>
      </c>
    </row>
    <row r="52" spans="2:56" x14ac:dyDescent="0.15">
      <c r="B52" t="s">
        <v>75</v>
      </c>
      <c r="C52" t="s">
        <v>900</v>
      </c>
      <c r="D52" s="21">
        <v>3</v>
      </c>
      <c r="E52" s="9" t="str">
        <f>IFERROR(VLOOKUP($B52,根ノ上高原!$B$5:$G$338,6,FALSE),"")</f>
        <v/>
      </c>
      <c r="F52" s="10" t="str">
        <f>IFERROR(VLOOKUP($B52,根ノ上高原!$B$5:$G$338,2,FALSE),"")</f>
        <v/>
      </c>
      <c r="G52" s="10" t="str">
        <f>IFERROR(VLOOKUP($B52,根ノ上高原!$B$5:$G$338,5,FALSE)*VLOOKUP(E52,大会ごとのスコア!$D$4:$E$5,2,FALSE),"")</f>
        <v/>
      </c>
      <c r="N52" s="9" t="str">
        <f>IFERROR(VLOOKUP($B52,東海スプリントセレ!$B$5:$G$338,6,FALSE),"")</f>
        <v>MS</v>
      </c>
      <c r="O52" s="10">
        <f>IFERROR(VLOOKUP($B52,東海スプリントセレ!$B$5:$G$338,2,FALSE),"")</f>
        <v>33</v>
      </c>
      <c r="P52" s="10">
        <f>IFERROR(VLOOKUP($B52,東海スプリントセレ!$B$5:$G$338,5,FALSE)*VLOOKUP(N52,大会ごとのスコア!$D$24:$E$24,2,FALSE),"")</f>
        <v>53.117999999999995</v>
      </c>
      <c r="Q52" s="9" t="str">
        <f>IFERROR(VLOOKUP($B52,東海インカレ!$B$5:$G$338,6,FALSE),"")</f>
        <v>ME</v>
      </c>
      <c r="R52" s="10">
        <f>IFERROR(VLOOKUP($B52,東海インカレ!$B$5:$G$338,2,FALSE),"")</f>
        <v>0</v>
      </c>
      <c r="S52" s="10">
        <f>IFERROR(VLOOKUP($B52,東海インカレ!$B$5:$G$338,5,FALSE)*VLOOKUP(Q52,大会ごとのスコア!$D$23:$E$23,2,FALSE),"")</f>
        <v>33.905999999999999</v>
      </c>
      <c r="T52" s="9" t="str">
        <f>IFERROR(VLOOKUP($B52,関西スプリントセレ!$B$5:$G$400,6,FALSE),"")</f>
        <v/>
      </c>
      <c r="U52" s="10" t="str">
        <f>IFERROR(VLOOKUP($B52,関西スプリントセレ!$B$5:$G$400,2,FALSE),"")</f>
        <v/>
      </c>
      <c r="V52" s="10" t="str">
        <f>IFERROR(VLOOKUP($B52,関西スプリントセレ!$B$5:$G$400,5,FALSE)*VLOOKUP(T52,大会ごとのスコア!$D$26:$E$26,2,FALSE),"")</f>
        <v/>
      </c>
      <c r="W52" s="9" t="str">
        <f>IFERROR(VLOOKUP($B52,名椙大会2日目!$B$5:$G$338,6,FALSE),"")</f>
        <v/>
      </c>
      <c r="X52" s="10" t="str">
        <f>IFERROR(VLOOKUP($B52,名椙大会2日目!$B$5:$G$338,2,FALSE),"")</f>
        <v/>
      </c>
      <c r="Y52" s="10" t="str">
        <f>IFERROR(VLOOKUP($B52,名椙大会2日目!$B$5:$G$338,5,FALSE)*VLOOKUP(W52,大会ごとのスコア!$D$28:$E$31,2,FALSE),"")</f>
        <v/>
      </c>
      <c r="Z52" s="9" t="str">
        <f>IFERROR(VLOOKUP($B52,インカレスプリント2018!$B$5:$G$400,6,FALSE),"")</f>
        <v/>
      </c>
      <c r="AA52" s="10" t="str">
        <f>IFERROR(VLOOKUP($B52,インカレスプリント2018!$B$5:$G$400,2,FALSE),"")</f>
        <v/>
      </c>
      <c r="AB52" s="10" t="str">
        <f>IFERROR(VLOOKUP($B52,インカレスプリント2018!$B$5:$G$400,5,FALSE)*VLOOKUP(Z52,大会ごとのスコア!$D$33:$E$36,2,FALSE),"")</f>
        <v/>
      </c>
      <c r="AC52" s="9" t="str">
        <f>IFERROR(VLOOKUP($B52,インカレロング2018!$B$4:$G$400,6,FALSE),"")</f>
        <v/>
      </c>
      <c r="AD52" s="10" t="str">
        <f>IFERROR(VLOOKUP($B52,インカレロング2018!$B$4:$G$400,2,FALSE),"")</f>
        <v/>
      </c>
      <c r="AE52" s="10" t="str">
        <f>IFERROR(VLOOKUP($B52,インカレロング2018!$B$4:$G$400,5,FALSE)*VLOOKUP(AC52,大会ごとのスコア!$D$38:$E$42,2,FALSE),"")</f>
        <v/>
      </c>
      <c r="AF52" s="9" t="str">
        <f>IFERROR(VLOOKUP($B52,クラブカップミドル!$B$4:$G$400,6,FALSE),"")</f>
        <v/>
      </c>
      <c r="AG52" s="10" t="str">
        <f>IFERROR(VLOOKUP($B52,クラブカップミドル!$B$4:$G$400,2,FALSE),"")</f>
        <v/>
      </c>
      <c r="AH52" s="10" t="str">
        <f>IFERROR(VLOOKUP($B52,クラブカップミドル!$B$4:$G$400,5,FALSE)*VLOOKUP(AF52,大会ごとのスコア!$D$44:$E$55,2,FALSE),"")</f>
        <v/>
      </c>
      <c r="AI52" s="9" t="str">
        <f>IFERROR(VLOOKUP($B52,全日本ミドル!$B$4:$G$400,6,FALSE),"")</f>
        <v/>
      </c>
      <c r="AJ52" s="10" t="str">
        <f>IFERROR(VLOOKUP($B52,全日本ミドル!$B$4:$G$400,2,FALSE),"")</f>
        <v/>
      </c>
      <c r="AK52" s="10" t="str">
        <f>IFERROR(VLOOKUP($B52,全日本ミドル!$B$4:$G$400,5,FALSE)*VLOOKUP(AI52,大会ごとのスコア!$D$62:$E$69,2,FALSE),"")</f>
        <v/>
      </c>
      <c r="AL52" s="9" t="str">
        <f>IFERROR(VLOOKUP($B52,KOLC大会!$B$4:$G$400,6,FALSE),"")</f>
        <v/>
      </c>
      <c r="AM52" s="10" t="str">
        <f>IFERROR(VLOOKUP($B52,KOLC大会!$B$4:$G$400,2,FALSE),"")</f>
        <v/>
      </c>
      <c r="AN52" s="10" t="str">
        <f>IFERROR(VLOOKUP($B52,KOLC大会!$B$4:$G$400,5,FALSE)*VLOOKUP(AL52,大会ごとのスコア!$D$44:$E$55,2,FALSE),"")</f>
        <v/>
      </c>
      <c r="AO52" s="9" t="str">
        <f>IFERROR(VLOOKUP($B52,早大OC大会!$B$4:$G$400,6,FALSE),"")</f>
        <v/>
      </c>
      <c r="AP52" s="10" t="str">
        <f>IFERROR(VLOOKUP($B52,早大OC大会!$B$4:$G$400,2,FALSE),"")</f>
        <v/>
      </c>
      <c r="AQ52" s="10" t="str">
        <f>IFERROR(VLOOKUP($B52,早大OC大会!$B$4:$G$400,5,FALSE)*VLOOKUP(AO52,大会ごとのスコア!$D$44:$E$55,2,FALSE),"")</f>
        <v/>
      </c>
      <c r="AR52" s="9" t="str">
        <f>IFERROR(VLOOKUP($B52,京大京女大会!$B$4:$G$400,6,FALSE),"")</f>
        <v/>
      </c>
      <c r="AS52" s="10" t="str">
        <f>IFERROR(VLOOKUP($B52,京大京女大会!$B$4:$G$400,2,FALSE),"")</f>
        <v/>
      </c>
      <c r="AT52" s="10" t="str">
        <f>IFERROR(VLOOKUP($B52,京大京女大会!$B$4:$G$400,5,FALSE)*VLOOKUP(AR52,大会ごとのスコア!$D$44:$E$55,2,FALSE),"")</f>
        <v/>
      </c>
      <c r="AU52" s="9" t="str">
        <f>IFERROR(VLOOKUP($B52,東海ミドルセレ!$B$4:$G$400,6,FALSE),"")</f>
        <v/>
      </c>
      <c r="AV52" s="10" t="str">
        <f>IFERROR(VLOOKUP($B52,東海ミドルセレ!$B$4:$G$400,2,FALSE),"")</f>
        <v/>
      </c>
      <c r="AW52" s="10" t="str">
        <f>IFERROR(VLOOKUP($B52,東海ミドルセレ!$B$4:$G$400,5,FALSE)*VLOOKUP(AU52,大会ごとのスコア!$D$44:$E$60,2,FALSE),"")</f>
        <v/>
      </c>
      <c r="AY52" s="9">
        <f t="array" ref="AY52">IFERROR(ROUNDUP(AVERAGE(LARGE(IF($A$3:$AX$3="スコア",$A52:$AX52,""),{1,2,3})),2),0)</f>
        <v>29.01</v>
      </c>
      <c r="AZ52" s="10">
        <f t="array" ref="AZ52">IFERROR(ROUNDUP(AVERAGE(LARGE(IF($A$3:$AX$3="スコア",$A52:$AX52,""),{1,2,3,4,5,6})),2),0)</f>
        <v>0</v>
      </c>
      <c r="BA52" s="10">
        <f t="shared" si="2"/>
        <v>29.01</v>
      </c>
      <c r="BB52">
        <f t="array" ref="BB52">IFERROR(LARGE(IF($A$3:$AX$3="スコア",$A52:$AX52,""),1),"")</f>
        <v>53.117999999999995</v>
      </c>
      <c r="BC52" t="str">
        <f t="shared" si="3"/>
        <v>東海SS</v>
      </c>
      <c r="BD52" t="str">
        <f t="shared" si="4"/>
        <v>MS</v>
      </c>
    </row>
    <row r="53" spans="2:56" x14ac:dyDescent="0.15">
      <c r="B53" t="s">
        <v>137</v>
      </c>
      <c r="C53" t="s">
        <v>900</v>
      </c>
      <c r="D53" s="21">
        <v>2</v>
      </c>
      <c r="E53" s="9" t="str">
        <f>IFERROR(VLOOKUP($B53,根ノ上高原!$B$5:$G$338,6,FALSE),"")</f>
        <v/>
      </c>
      <c r="F53" s="10" t="str">
        <f>IFERROR(VLOOKUP($B53,根ノ上高原!$B$5:$G$338,2,FALSE),"")</f>
        <v/>
      </c>
      <c r="G53" s="10" t="str">
        <f>IFERROR(VLOOKUP($B53,根ノ上高原!$B$5:$G$338,5,FALSE)*VLOOKUP(E53,大会ごとのスコア!$D$4:$E$5,2,FALSE),"")</f>
        <v/>
      </c>
      <c r="N53" s="9" t="str">
        <f>IFERROR(VLOOKUP($B53,東海スプリントセレ!$B$5:$G$338,6,FALSE),"")</f>
        <v/>
      </c>
      <c r="O53" s="10" t="str">
        <f>IFERROR(VLOOKUP($B53,東海スプリントセレ!$B$5:$G$338,2,FALSE),"")</f>
        <v/>
      </c>
      <c r="P53" s="10" t="str">
        <f>IFERROR(VLOOKUP($B53,東海スプリントセレ!$B$5:$G$338,5,FALSE)*VLOOKUP(N53,大会ごとのスコア!$D$24:$E$24,2,FALSE),"")</f>
        <v/>
      </c>
      <c r="Q53" s="9" t="str">
        <f>IFERROR(VLOOKUP($B53,東海インカレ!$B$5:$G$338,6,FALSE),"")</f>
        <v>ME</v>
      </c>
      <c r="R53" s="10">
        <f>IFERROR(VLOOKUP($B53,東海インカレ!$B$5:$G$338,2,FALSE),"")</f>
        <v>19</v>
      </c>
      <c r="S53" s="10">
        <f>IFERROR(VLOOKUP($B53,東海インカレ!$B$5:$G$338,5,FALSE)*VLOOKUP(Q53,大会ごとのスコア!$D$23:$E$23,2,FALSE),"")</f>
        <v>55.26</v>
      </c>
      <c r="T53" s="9" t="str">
        <f>IFERROR(VLOOKUP($B53,関西スプリントセレ!$B$5:$G$400,6,FALSE),"")</f>
        <v/>
      </c>
      <c r="U53" s="10" t="str">
        <f>IFERROR(VLOOKUP($B53,関西スプリントセレ!$B$5:$G$400,2,FALSE),"")</f>
        <v/>
      </c>
      <c r="V53" s="10" t="str">
        <f>IFERROR(VLOOKUP($B53,関西スプリントセレ!$B$5:$G$400,5,FALSE)*VLOOKUP(T53,大会ごとのスコア!$D$26:$E$26,2,FALSE),"")</f>
        <v/>
      </c>
      <c r="W53" s="9" t="str">
        <f>IFERROR(VLOOKUP($B53,名椙大会2日目!$B$5:$G$338,6,FALSE),"")</f>
        <v/>
      </c>
      <c r="X53" s="10" t="str">
        <f>IFERROR(VLOOKUP($B53,名椙大会2日目!$B$5:$G$338,2,FALSE),"")</f>
        <v/>
      </c>
      <c r="Y53" s="10" t="str">
        <f>IFERROR(VLOOKUP($B53,名椙大会2日目!$B$5:$G$338,5,FALSE)*VLOOKUP(W53,大会ごとのスコア!$D$28:$E$31,2,FALSE),"")</f>
        <v/>
      </c>
      <c r="Z53" s="9" t="str">
        <f>IFERROR(VLOOKUP($B53,インカレスプリント2018!$B$5:$G$400,6,FALSE),"")</f>
        <v/>
      </c>
      <c r="AA53" s="10" t="str">
        <f>IFERROR(VLOOKUP($B53,インカレスプリント2018!$B$5:$G$400,2,FALSE),"")</f>
        <v/>
      </c>
      <c r="AB53" s="10" t="str">
        <f>IFERROR(VLOOKUP($B53,インカレスプリント2018!$B$5:$G$400,5,FALSE)*VLOOKUP(Z53,大会ごとのスコア!$D$33:$E$36,2,FALSE),"")</f>
        <v/>
      </c>
      <c r="AC53" s="9" t="str">
        <f>IFERROR(VLOOKUP($B53,インカレロング2018!$B$4:$G$400,6,FALSE),"")</f>
        <v/>
      </c>
      <c r="AD53" s="10" t="str">
        <f>IFERROR(VLOOKUP($B53,インカレロング2018!$B$4:$G$400,2,FALSE),"")</f>
        <v/>
      </c>
      <c r="AE53" s="10" t="str">
        <f>IFERROR(VLOOKUP($B53,インカレロング2018!$B$4:$G$400,5,FALSE)*VLOOKUP(AC53,大会ごとのスコア!$D$38:$E$42,2,FALSE),"")</f>
        <v/>
      </c>
      <c r="AF53" s="9" t="str">
        <f>IFERROR(VLOOKUP($B53,クラブカップミドル!$B$4:$G$400,6,FALSE),"")</f>
        <v/>
      </c>
      <c r="AG53" s="10" t="str">
        <f>IFERROR(VLOOKUP($B53,クラブカップミドル!$B$4:$G$400,2,FALSE),"")</f>
        <v/>
      </c>
      <c r="AH53" s="10" t="str">
        <f>IFERROR(VLOOKUP($B53,クラブカップミドル!$B$4:$G$400,5,FALSE)*VLOOKUP(AF53,大会ごとのスコア!$D$44:$E$55,2,FALSE),"")</f>
        <v/>
      </c>
      <c r="AI53" s="9" t="str">
        <f>IFERROR(VLOOKUP($B53,全日本ミドル!$B$4:$G$400,6,FALSE),"")</f>
        <v/>
      </c>
      <c r="AJ53" s="10" t="str">
        <f>IFERROR(VLOOKUP($B53,全日本ミドル!$B$4:$G$400,2,FALSE),"")</f>
        <v/>
      </c>
      <c r="AK53" s="10" t="str">
        <f>IFERROR(VLOOKUP($B53,全日本ミドル!$B$4:$G$400,5,FALSE)*VLOOKUP(AI53,大会ごとのスコア!$D$62:$E$69,2,FALSE),"")</f>
        <v/>
      </c>
      <c r="AL53" s="9" t="str">
        <f>IFERROR(VLOOKUP($B53,KOLC大会!$B$4:$G$400,6,FALSE),"")</f>
        <v/>
      </c>
      <c r="AM53" s="10" t="str">
        <f>IFERROR(VLOOKUP($B53,KOLC大会!$B$4:$G$400,2,FALSE),"")</f>
        <v/>
      </c>
      <c r="AN53" s="10" t="str">
        <f>IFERROR(VLOOKUP($B53,KOLC大会!$B$4:$G$400,5,FALSE)*VLOOKUP(AL53,大会ごとのスコア!$D$44:$E$55,2,FALSE),"")</f>
        <v/>
      </c>
      <c r="AO53" s="9" t="str">
        <f>IFERROR(VLOOKUP($B53,早大OC大会!$B$4:$G$400,6,FALSE),"")</f>
        <v/>
      </c>
      <c r="AP53" s="10" t="str">
        <f>IFERROR(VLOOKUP($B53,早大OC大会!$B$4:$G$400,2,FALSE),"")</f>
        <v/>
      </c>
      <c r="AQ53" s="10" t="str">
        <f>IFERROR(VLOOKUP($B53,早大OC大会!$B$4:$G$400,5,FALSE)*VLOOKUP(AO53,大会ごとのスコア!$D$44:$E$55,2,FALSE),"")</f>
        <v/>
      </c>
      <c r="AR53" s="9" t="str">
        <f>IFERROR(VLOOKUP($B53,京大京女大会!$B$4:$G$400,6,FALSE),"")</f>
        <v/>
      </c>
      <c r="AS53" s="10" t="str">
        <f>IFERROR(VLOOKUP($B53,京大京女大会!$B$4:$G$400,2,FALSE),"")</f>
        <v/>
      </c>
      <c r="AT53" s="10" t="str">
        <f>IFERROR(VLOOKUP($B53,京大京女大会!$B$4:$G$400,5,FALSE)*VLOOKUP(AR53,大会ごとのスコア!$D$44:$E$55,2,FALSE),"")</f>
        <v/>
      </c>
      <c r="AU53" s="9" t="str">
        <f>IFERROR(VLOOKUP($B53,東海ミドルセレ!$B$4:$G$400,6,FALSE),"")</f>
        <v/>
      </c>
      <c r="AV53" s="10" t="str">
        <f>IFERROR(VLOOKUP($B53,東海ミドルセレ!$B$4:$G$400,2,FALSE),"")</f>
        <v/>
      </c>
      <c r="AW53" s="10" t="str">
        <f>IFERROR(VLOOKUP($B53,東海ミドルセレ!$B$4:$G$400,5,FALSE)*VLOOKUP(AU53,大会ごとのスコア!$D$44:$E$60,2,FALSE),"")</f>
        <v/>
      </c>
      <c r="AY53" s="9">
        <f t="array" ref="AY53">IFERROR(ROUNDUP(AVERAGE(LARGE(IF($A$3:$AX$3="スコア",$A53:$AX53,""),{1,2,3})),2),0)</f>
        <v>18.420000000000002</v>
      </c>
      <c r="AZ53" s="10">
        <f t="array" ref="AZ53">IFERROR(ROUNDUP(AVERAGE(LARGE(IF($A$3:$AX$3="スコア",$A53:$AX53,""),{1,2,3,4,5,6})),2),0)</f>
        <v>0</v>
      </c>
      <c r="BA53" s="10">
        <f t="shared" si="2"/>
        <v>18.420000000000002</v>
      </c>
      <c r="BB53">
        <f t="array" ref="BB53">IFERROR(LARGE(IF($A$3:$AX$3="スコア",$A53:$AX53,""),1),"")</f>
        <v>55.26</v>
      </c>
      <c r="BC53" t="str">
        <f t="shared" si="3"/>
        <v>東海IC</v>
      </c>
      <c r="BD53" t="str">
        <f t="shared" si="4"/>
        <v>ME</v>
      </c>
    </row>
    <row r="54" spans="2:56" x14ac:dyDescent="0.15">
      <c r="B54" t="s">
        <v>74</v>
      </c>
      <c r="C54" t="s">
        <v>899</v>
      </c>
      <c r="D54" s="21">
        <v>2</v>
      </c>
      <c r="E54" s="9" t="str">
        <f>IFERROR(VLOOKUP($B54,根ノ上高原!$B$5:$G$338,6,FALSE),"")</f>
        <v>MA</v>
      </c>
      <c r="F54" s="10">
        <f>IFERROR(VLOOKUP($B54,根ノ上高原!$B$5:$G$338,2,FALSE),"")</f>
        <v>0</v>
      </c>
      <c r="G54" s="10">
        <f>IFERROR(VLOOKUP($B54,根ノ上高原!$B$5:$G$338,5,FALSE)*VLOOKUP(E54,大会ごとのスコア!$D$4:$E$5,2,FALSE),"")</f>
        <v>0</v>
      </c>
      <c r="H54" s="9" t="str">
        <f>IFERROR(VLOOKUP($B54,東大OLK大会!$B$5:$G$338,6,FALSE),"")</f>
        <v/>
      </c>
      <c r="I54" s="10" t="str">
        <f>IFERROR(VLOOKUP($B54,東大OLK大会!$B$5:$G$338,2,FALSE),"")</f>
        <v/>
      </c>
      <c r="J54" s="10" t="str">
        <f>IFERROR(VLOOKUP($B54,東大OLK大会!$B$5:$G$338,5,FALSE)*VLOOKUP(H54,大会ごとのスコア!$D$7:$E$11,2,FALSE),"")</f>
        <v/>
      </c>
      <c r="K54" s="9" t="str">
        <f>IFERROR(VLOOKUP($B54,全日本ロング!$B$5:$G$338,6,FALSE),"")</f>
        <v/>
      </c>
      <c r="L54" s="10" t="str">
        <f>IFERROR(VLOOKUP($B54,全日本ロング!$B$5:$G$338,2,FALSE),"")</f>
        <v/>
      </c>
      <c r="M54" s="10" t="str">
        <f>IFERROR(VLOOKUP($B54,全日本ロング!$B$5:$G$338,5,FALSE)*VLOOKUP(K54,大会ごとのスコア!$D$12:$E$17,2,FALSE),"")</f>
        <v/>
      </c>
      <c r="N54" s="9" t="str">
        <f>IFERROR(VLOOKUP($B54,東海スプリントセレ!$B$5:$G$338,6,FALSE),"")</f>
        <v>MS</v>
      </c>
      <c r="O54" s="10">
        <f>IFERROR(VLOOKUP($B54,東海スプリントセレ!$B$5:$G$338,2,FALSE),"")</f>
        <v>32</v>
      </c>
      <c r="P54" s="10">
        <f>IFERROR(VLOOKUP($B54,東海スプリントセレ!$B$5:$G$338,5,FALSE)*VLOOKUP(N54,大会ごとのスコア!$D$24:$E$24,2,FALSE),"")</f>
        <v>53.466999999999999</v>
      </c>
      <c r="Q54" s="9" t="str">
        <f>IFERROR(VLOOKUP($B54,東海インカレ!$B$5:$G$338,6,FALSE),"")</f>
        <v>ME</v>
      </c>
      <c r="R54" s="10">
        <f>IFERROR(VLOOKUP($B54,東海インカレ!$B$5:$G$338,2,FALSE),"")</f>
        <v>0</v>
      </c>
      <c r="S54" s="10">
        <f>IFERROR(VLOOKUP($B54,東海インカレ!$B$5:$G$338,5,FALSE)*VLOOKUP(Q54,大会ごとのスコア!$D$23:$E$23,2,FALSE),"")</f>
        <v>0</v>
      </c>
      <c r="T54" s="9" t="str">
        <f>IFERROR(VLOOKUP($B54,関西スプリントセレ!$B$5:$G$400,6,FALSE),"")</f>
        <v/>
      </c>
      <c r="U54" s="10" t="str">
        <f>IFERROR(VLOOKUP($B54,関西スプリントセレ!$B$5:$G$400,2,FALSE),"")</f>
        <v/>
      </c>
      <c r="V54" s="10" t="str">
        <f>IFERROR(VLOOKUP($B54,関西スプリントセレ!$B$5:$G$400,5,FALSE)*VLOOKUP(T54,大会ごとのスコア!$D$26:$E$26,2,FALSE),"")</f>
        <v/>
      </c>
      <c r="W54" s="9" t="str">
        <f>IFERROR(VLOOKUP($B54,名椙大会2日目!$B$5:$G$338,6,FALSE),"")</f>
        <v/>
      </c>
      <c r="X54" s="10" t="str">
        <f>IFERROR(VLOOKUP($B54,名椙大会2日目!$B$5:$G$338,2,FALSE),"")</f>
        <v/>
      </c>
      <c r="Y54" s="10" t="str">
        <f>IFERROR(VLOOKUP($B54,名椙大会2日目!$B$5:$G$338,5,FALSE)*VLOOKUP(W54,大会ごとのスコア!$D$28:$E$31,2,FALSE),"")</f>
        <v/>
      </c>
      <c r="Z54" s="9" t="str">
        <f>IFERROR(VLOOKUP($B54,インカレスプリント2018!$B$5:$G$400,6,FALSE),"")</f>
        <v/>
      </c>
      <c r="AA54" s="10" t="str">
        <f>IFERROR(VLOOKUP($B54,インカレスプリント2018!$B$5:$G$400,2,FALSE),"")</f>
        <v/>
      </c>
      <c r="AB54" s="10" t="str">
        <f>IFERROR(VLOOKUP($B54,インカレスプリント2018!$B$5:$G$400,5,FALSE)*VLOOKUP(Z54,大会ごとのスコア!$D$33:$E$36,2,FALSE),"")</f>
        <v/>
      </c>
      <c r="AC54" s="9" t="str">
        <f>IFERROR(VLOOKUP($B54,インカレロング2018!$B$4:$G$400,6,FALSE),"")</f>
        <v/>
      </c>
      <c r="AD54" s="10" t="str">
        <f>IFERROR(VLOOKUP($B54,インカレロング2018!$B$4:$G$400,2,FALSE),"")</f>
        <v/>
      </c>
      <c r="AE54" s="10" t="str">
        <f>IFERROR(VLOOKUP($B54,インカレロング2018!$B$4:$G$400,5,FALSE)*VLOOKUP(AC54,大会ごとのスコア!$D$38:$E$42,2,FALSE),"")</f>
        <v/>
      </c>
      <c r="AF54" s="9" t="str">
        <f>IFERROR(VLOOKUP($B54,クラブカップミドル!$B$4:$G$400,6,FALSE),"")</f>
        <v/>
      </c>
      <c r="AG54" s="10" t="str">
        <f>IFERROR(VLOOKUP($B54,クラブカップミドル!$B$4:$G$400,2,FALSE),"")</f>
        <v/>
      </c>
      <c r="AH54" s="10" t="str">
        <f>IFERROR(VLOOKUP($B54,クラブカップミドル!$B$4:$G$400,5,FALSE)*VLOOKUP(AF54,大会ごとのスコア!$D$44:$E$55,2,FALSE),"")</f>
        <v/>
      </c>
      <c r="AI54" s="9" t="str">
        <f>IFERROR(VLOOKUP($B54,全日本ミドル!$B$4:$G$400,6,FALSE),"")</f>
        <v/>
      </c>
      <c r="AJ54" s="10" t="str">
        <f>IFERROR(VLOOKUP($B54,全日本ミドル!$B$4:$G$400,2,FALSE),"")</f>
        <v/>
      </c>
      <c r="AK54" s="10" t="str">
        <f>IFERROR(VLOOKUP($B54,全日本ミドル!$B$4:$G$400,5,FALSE)*VLOOKUP(AI54,大会ごとのスコア!$D$62:$E$69,2,FALSE),"")</f>
        <v/>
      </c>
      <c r="AL54" s="9" t="str">
        <f>IFERROR(VLOOKUP($B54,KOLC大会!$B$4:$G$400,6,FALSE),"")</f>
        <v/>
      </c>
      <c r="AM54" s="10" t="str">
        <f>IFERROR(VLOOKUP($B54,KOLC大会!$B$4:$G$400,2,FALSE),"")</f>
        <v/>
      </c>
      <c r="AN54" s="10" t="str">
        <f>IFERROR(VLOOKUP($B54,KOLC大会!$B$4:$G$400,5,FALSE)*VLOOKUP(AL54,大会ごとのスコア!$D$44:$E$55,2,FALSE),"")</f>
        <v/>
      </c>
      <c r="AO54" s="9" t="str">
        <f>IFERROR(VLOOKUP($B54,早大OC大会!$B$4:$G$400,6,FALSE),"")</f>
        <v/>
      </c>
      <c r="AP54" s="10" t="str">
        <f>IFERROR(VLOOKUP($B54,早大OC大会!$B$4:$G$400,2,FALSE),"")</f>
        <v/>
      </c>
      <c r="AQ54" s="10" t="str">
        <f>IFERROR(VLOOKUP($B54,早大OC大会!$B$4:$G$400,5,FALSE)*VLOOKUP(AO54,大会ごとのスコア!$D$44:$E$55,2,FALSE),"")</f>
        <v/>
      </c>
      <c r="AR54" s="9" t="str">
        <f>IFERROR(VLOOKUP($B54,京大京女大会!$B$4:$G$400,6,FALSE),"")</f>
        <v/>
      </c>
      <c r="AS54" s="10" t="str">
        <f>IFERROR(VLOOKUP($B54,京大京女大会!$B$4:$G$400,2,FALSE),"")</f>
        <v/>
      </c>
      <c r="AT54" s="10" t="str">
        <f>IFERROR(VLOOKUP($B54,京大京女大会!$B$4:$G$400,5,FALSE)*VLOOKUP(AR54,大会ごとのスコア!$D$44:$E$55,2,FALSE),"")</f>
        <v/>
      </c>
      <c r="AU54" s="9" t="str">
        <f>IFERROR(VLOOKUP($B54,東海ミドルセレ!$B$4:$G$400,6,FALSE),"")</f>
        <v/>
      </c>
      <c r="AV54" s="10" t="str">
        <f>IFERROR(VLOOKUP($B54,東海ミドルセレ!$B$4:$G$400,2,FALSE),"")</f>
        <v/>
      </c>
      <c r="AW54" s="10" t="str">
        <f>IFERROR(VLOOKUP($B54,東海ミドルセレ!$B$4:$G$400,5,FALSE)*VLOOKUP(AU54,大会ごとのスコア!$D$44:$E$60,2,FALSE),"")</f>
        <v/>
      </c>
      <c r="AY54" s="9">
        <f t="array" ref="AY54">IFERROR(ROUNDUP(AVERAGE(LARGE(IF($A$3:$AX$3="スコア",$A54:$AX54,""),{1,2,3})),2),0)</f>
        <v>17.830000000000002</v>
      </c>
      <c r="AZ54" s="10">
        <f t="array" ref="AZ54">IFERROR(ROUNDUP(AVERAGE(LARGE(IF($A$3:$AX$3="スコア",$A54:$AX54,""),{1,2,3,4,5,6})),2),0)</f>
        <v>0</v>
      </c>
      <c r="BA54" s="10">
        <f t="shared" si="2"/>
        <v>17.830000000000002</v>
      </c>
      <c r="BB54">
        <f t="array" ref="BB54">IFERROR(LARGE(IF($A$3:$AX$3="スコア",$A54:$AX54,""),1),"")</f>
        <v>53.466999999999999</v>
      </c>
      <c r="BC54" t="str">
        <f t="shared" si="3"/>
        <v>東海SS</v>
      </c>
      <c r="BD54" t="str">
        <f t="shared" si="4"/>
        <v>MS</v>
      </c>
    </row>
    <row r="55" spans="2:56" x14ac:dyDescent="0.15">
      <c r="B55" t="s">
        <v>138</v>
      </c>
      <c r="C55" t="s">
        <v>900</v>
      </c>
      <c r="D55" s="21">
        <v>3</v>
      </c>
      <c r="E55" s="9" t="str">
        <f>IFERROR(VLOOKUP($B55,根ノ上高原!$B$5:$G$338,6,FALSE),"")</f>
        <v/>
      </c>
      <c r="F55" s="10" t="str">
        <f>IFERROR(VLOOKUP($B55,根ノ上高原!$B$5:$G$338,2,FALSE),"")</f>
        <v/>
      </c>
      <c r="G55" s="10" t="str">
        <f>IFERROR(VLOOKUP($B55,根ノ上高原!$B$5:$G$338,5,FALSE)*VLOOKUP(E55,大会ごとのスコア!$D$4:$E$5,2,FALSE),"")</f>
        <v/>
      </c>
      <c r="N55" s="9" t="str">
        <f>IFERROR(VLOOKUP($B55,東海スプリントセレ!$B$5:$G$338,6,FALSE),"")</f>
        <v/>
      </c>
      <c r="O55" s="10" t="str">
        <f>IFERROR(VLOOKUP($B55,東海スプリントセレ!$B$5:$G$338,2,FALSE),"")</f>
        <v/>
      </c>
      <c r="P55" s="10" t="str">
        <f>IFERROR(VLOOKUP($B55,東海スプリントセレ!$B$5:$G$338,5,FALSE)*VLOOKUP(N55,大会ごとのスコア!$D$24:$E$24,2,FALSE),"")</f>
        <v/>
      </c>
      <c r="Q55" s="9" t="str">
        <f>IFERROR(VLOOKUP($B55,東海インカレ!$B$5:$G$338,6,FALSE),"")</f>
        <v>ME</v>
      </c>
      <c r="R55" s="10">
        <f>IFERROR(VLOOKUP($B55,東海インカレ!$B$5:$G$338,2,FALSE),"")</f>
        <v>34</v>
      </c>
      <c r="S55" s="10">
        <f>IFERROR(VLOOKUP($B55,東海インカレ!$B$5:$G$338,5,FALSE)*VLOOKUP(Q55,大会ごとのスコア!$D$23:$E$23,2,FALSE),"")</f>
        <v>45.420999999999999</v>
      </c>
      <c r="T55" s="9" t="str">
        <f>IFERROR(VLOOKUP($B55,関西スプリントセレ!$B$5:$G$400,6,FALSE),"")</f>
        <v/>
      </c>
      <c r="U55" s="10" t="str">
        <f>IFERROR(VLOOKUP($B55,関西スプリントセレ!$B$5:$G$400,2,FALSE),"")</f>
        <v/>
      </c>
      <c r="V55" s="10" t="str">
        <f>IFERROR(VLOOKUP($B55,関西スプリントセレ!$B$5:$G$400,5,FALSE)*VLOOKUP(T55,大会ごとのスコア!$D$26:$E$26,2,FALSE),"")</f>
        <v/>
      </c>
      <c r="W55" s="9" t="str">
        <f>IFERROR(VLOOKUP($B55,名椙大会2日目!$B$5:$G$338,6,FALSE),"")</f>
        <v/>
      </c>
      <c r="X55" s="10" t="str">
        <f>IFERROR(VLOOKUP($B55,名椙大会2日目!$B$5:$G$338,2,FALSE),"")</f>
        <v/>
      </c>
      <c r="Y55" s="10" t="str">
        <f>IFERROR(VLOOKUP($B55,名椙大会2日目!$B$5:$G$338,5,FALSE)*VLOOKUP(W55,大会ごとのスコア!$D$28:$E$31,2,FALSE),"")</f>
        <v/>
      </c>
      <c r="Z55" s="9" t="str">
        <f>IFERROR(VLOOKUP($B55,インカレスプリント2018!$B$5:$G$400,6,FALSE),"")</f>
        <v/>
      </c>
      <c r="AA55" s="10" t="str">
        <f>IFERROR(VLOOKUP($B55,インカレスプリント2018!$B$5:$G$400,2,FALSE),"")</f>
        <v/>
      </c>
      <c r="AB55" s="10" t="str">
        <f>IFERROR(VLOOKUP($B55,インカレスプリント2018!$B$5:$G$400,5,FALSE)*VLOOKUP(Z55,大会ごとのスコア!$D$33:$E$36,2,FALSE),"")</f>
        <v/>
      </c>
      <c r="AC55" s="9" t="str">
        <f>IFERROR(VLOOKUP($B55,インカレロング2018!$B$4:$G$400,6,FALSE),"")</f>
        <v/>
      </c>
      <c r="AD55" s="10" t="str">
        <f>IFERROR(VLOOKUP($B55,インカレロング2018!$B$4:$G$400,2,FALSE),"")</f>
        <v/>
      </c>
      <c r="AE55" s="10" t="str">
        <f>IFERROR(VLOOKUP($B55,インカレロング2018!$B$4:$G$400,5,FALSE)*VLOOKUP(AC55,大会ごとのスコア!$D$38:$E$42,2,FALSE),"")</f>
        <v/>
      </c>
      <c r="AF55" s="9" t="str">
        <f>IFERROR(VLOOKUP($B55,クラブカップミドル!$B$4:$G$400,6,FALSE),"")</f>
        <v/>
      </c>
      <c r="AG55" s="10" t="str">
        <f>IFERROR(VLOOKUP($B55,クラブカップミドル!$B$4:$G$400,2,FALSE),"")</f>
        <v/>
      </c>
      <c r="AH55" s="10" t="str">
        <f>IFERROR(VLOOKUP($B55,クラブカップミドル!$B$4:$G$400,5,FALSE)*VLOOKUP(AF55,大会ごとのスコア!$D$44:$E$55,2,FALSE),"")</f>
        <v/>
      </c>
      <c r="AI55" s="9" t="str">
        <f>IFERROR(VLOOKUP($B55,全日本ミドル!$B$4:$G$400,6,FALSE),"")</f>
        <v/>
      </c>
      <c r="AJ55" s="10" t="str">
        <f>IFERROR(VLOOKUP($B55,全日本ミドル!$B$4:$G$400,2,FALSE),"")</f>
        <v/>
      </c>
      <c r="AK55" s="10" t="str">
        <f>IFERROR(VLOOKUP($B55,全日本ミドル!$B$4:$G$400,5,FALSE)*VLOOKUP(AI55,大会ごとのスコア!$D$62:$E$69,2,FALSE),"")</f>
        <v/>
      </c>
      <c r="AL55" s="9" t="str">
        <f>IFERROR(VLOOKUP($B55,KOLC大会!$B$4:$G$400,6,FALSE),"")</f>
        <v/>
      </c>
      <c r="AM55" s="10" t="str">
        <f>IFERROR(VLOOKUP($B55,KOLC大会!$B$4:$G$400,2,FALSE),"")</f>
        <v/>
      </c>
      <c r="AN55" s="10" t="str">
        <f>IFERROR(VLOOKUP($B55,KOLC大会!$B$4:$G$400,5,FALSE)*VLOOKUP(AL55,大会ごとのスコア!$D$44:$E$55,2,FALSE),"")</f>
        <v/>
      </c>
      <c r="AO55" s="9" t="str">
        <f>IFERROR(VLOOKUP($B55,早大OC大会!$B$4:$G$400,6,FALSE),"")</f>
        <v/>
      </c>
      <c r="AP55" s="10" t="str">
        <f>IFERROR(VLOOKUP($B55,早大OC大会!$B$4:$G$400,2,FALSE),"")</f>
        <v/>
      </c>
      <c r="AQ55" s="10" t="str">
        <f>IFERROR(VLOOKUP($B55,早大OC大会!$B$4:$G$400,5,FALSE)*VLOOKUP(AO55,大会ごとのスコア!$D$44:$E$55,2,FALSE),"")</f>
        <v/>
      </c>
      <c r="AR55" s="9" t="str">
        <f>IFERROR(VLOOKUP($B55,京大京女大会!$B$4:$G$400,6,FALSE),"")</f>
        <v/>
      </c>
      <c r="AS55" s="10" t="str">
        <f>IFERROR(VLOOKUP($B55,京大京女大会!$B$4:$G$400,2,FALSE),"")</f>
        <v/>
      </c>
      <c r="AT55" s="10" t="str">
        <f>IFERROR(VLOOKUP($B55,京大京女大会!$B$4:$G$400,5,FALSE)*VLOOKUP(AR55,大会ごとのスコア!$D$44:$E$55,2,FALSE),"")</f>
        <v/>
      </c>
      <c r="AU55" s="9" t="str">
        <f>IFERROR(VLOOKUP($B55,東海ミドルセレ!$B$4:$G$400,6,FALSE),"")</f>
        <v>MS</v>
      </c>
      <c r="AV55" s="10">
        <f>IFERROR(VLOOKUP($B55,東海ミドルセレ!$B$4:$G$400,2,FALSE),"")</f>
        <v>25</v>
      </c>
      <c r="AW55" s="10">
        <f>IFERROR(VLOOKUP($B55,東海ミドルセレ!$B$4:$G$400,5,FALSE)*VLOOKUP(AU55,大会ごとのスコア!$D$44:$E$60,2,FALSE),"")</f>
        <v>53.936</v>
      </c>
      <c r="AY55" s="9">
        <f t="array" ref="AY55">IFERROR(ROUNDUP(AVERAGE(LARGE(IF($A$3:$AX$3="スコア",$A55:$AX55,""),{1,2,3})),2),0)</f>
        <v>33.119999999999997</v>
      </c>
      <c r="AZ55" s="10">
        <f t="array" ref="AZ55">IFERROR(ROUNDUP(AVERAGE(LARGE(IF($A$3:$AX$3="スコア",$A55:$AX55,""),{1,2,3,4,5,6})),2),0)</f>
        <v>0</v>
      </c>
      <c r="BA55" s="10">
        <f t="shared" si="2"/>
        <v>33.119999999999997</v>
      </c>
      <c r="BB55">
        <f t="array" ref="BB55">IFERROR(LARGE(IF($A$3:$AX$3="スコア",$A55:$AX55,""),1),"")</f>
        <v>53.936</v>
      </c>
      <c r="BC55" t="str">
        <f t="shared" si="3"/>
        <v>東海ミドルセレ</v>
      </c>
      <c r="BD55" t="str">
        <f t="shared" si="4"/>
        <v>MS</v>
      </c>
    </row>
    <row r="56" spans="2:56" x14ac:dyDescent="0.15">
      <c r="B56" t="s">
        <v>139</v>
      </c>
      <c r="C56" t="s">
        <v>900</v>
      </c>
      <c r="D56" s="21">
        <v>2</v>
      </c>
      <c r="E56" s="9" t="str">
        <f>IFERROR(VLOOKUP($B56,根ノ上高原!$B$5:$G$338,6,FALSE),"")</f>
        <v/>
      </c>
      <c r="F56" s="10" t="str">
        <f>IFERROR(VLOOKUP($B56,根ノ上高原!$B$5:$G$338,2,FALSE),"")</f>
        <v/>
      </c>
      <c r="G56" s="10" t="str">
        <f>IFERROR(VLOOKUP($B56,根ノ上高原!$B$5:$G$338,5,FALSE)*VLOOKUP(E56,大会ごとのスコア!$D$4:$E$5,2,FALSE),"")</f>
        <v/>
      </c>
      <c r="N56" s="9" t="str">
        <f>IFERROR(VLOOKUP($B56,東海スプリントセレ!$B$5:$G$338,6,FALSE),"")</f>
        <v/>
      </c>
      <c r="O56" s="10" t="str">
        <f>IFERROR(VLOOKUP($B56,東海スプリントセレ!$B$5:$G$338,2,FALSE),"")</f>
        <v/>
      </c>
      <c r="P56" s="10" t="str">
        <f>IFERROR(VLOOKUP($B56,東海スプリントセレ!$B$5:$G$338,5,FALSE)*VLOOKUP(N56,大会ごとのスコア!$D$24:$E$24,2,FALSE),"")</f>
        <v/>
      </c>
      <c r="Q56" s="9" t="str">
        <f>IFERROR(VLOOKUP($B56,東海インカレ!$B$5:$G$338,6,FALSE),"")</f>
        <v>ME</v>
      </c>
      <c r="R56" s="10">
        <f>IFERROR(VLOOKUP($B56,東海インカレ!$B$5:$G$338,2,FALSE),"")</f>
        <v>44</v>
      </c>
      <c r="S56" s="10">
        <f>IFERROR(VLOOKUP($B56,東海インカレ!$B$5:$G$338,5,FALSE)*VLOOKUP(Q56,大会ごとのスコア!$D$23:$E$23,2,FALSE),"")</f>
        <v>38.165999999999997</v>
      </c>
      <c r="T56" s="9" t="str">
        <f>IFERROR(VLOOKUP($B56,関西スプリントセレ!$B$5:$G$400,6,FALSE),"")</f>
        <v/>
      </c>
      <c r="U56" s="10" t="str">
        <f>IFERROR(VLOOKUP($B56,関西スプリントセレ!$B$5:$G$400,2,FALSE),"")</f>
        <v/>
      </c>
      <c r="V56" s="10" t="str">
        <f>IFERROR(VLOOKUP($B56,関西スプリントセレ!$B$5:$G$400,5,FALSE)*VLOOKUP(T56,大会ごとのスコア!$D$26:$E$26,2,FALSE),"")</f>
        <v/>
      </c>
      <c r="W56" s="9" t="str">
        <f>IFERROR(VLOOKUP($B56,名椙大会2日目!$B$5:$G$338,6,FALSE),"")</f>
        <v/>
      </c>
      <c r="X56" s="10" t="str">
        <f>IFERROR(VLOOKUP($B56,名椙大会2日目!$B$5:$G$338,2,FALSE),"")</f>
        <v/>
      </c>
      <c r="Y56" s="10" t="str">
        <f>IFERROR(VLOOKUP($B56,名椙大会2日目!$B$5:$G$338,5,FALSE)*VLOOKUP(W56,大会ごとのスコア!$D$28:$E$31,2,FALSE),"")</f>
        <v/>
      </c>
      <c r="Z56" s="9" t="str">
        <f>IFERROR(VLOOKUP($B56,インカレスプリント2018!$B$5:$G$400,6,FALSE),"")</f>
        <v/>
      </c>
      <c r="AA56" s="10" t="str">
        <f>IFERROR(VLOOKUP($B56,インカレスプリント2018!$B$5:$G$400,2,FALSE),"")</f>
        <v/>
      </c>
      <c r="AB56" s="10" t="str">
        <f>IFERROR(VLOOKUP($B56,インカレスプリント2018!$B$5:$G$400,5,FALSE)*VLOOKUP(Z56,大会ごとのスコア!$D$33:$E$36,2,FALSE),"")</f>
        <v/>
      </c>
      <c r="AC56" s="9" t="str">
        <f>IFERROR(VLOOKUP($B56,インカレロング2018!$B$4:$G$400,6,FALSE),"")</f>
        <v/>
      </c>
      <c r="AD56" s="10" t="str">
        <f>IFERROR(VLOOKUP($B56,インカレロング2018!$B$4:$G$400,2,FALSE),"")</f>
        <v/>
      </c>
      <c r="AE56" s="10" t="str">
        <f>IFERROR(VLOOKUP($B56,インカレロング2018!$B$4:$G$400,5,FALSE)*VLOOKUP(AC56,大会ごとのスコア!$D$38:$E$42,2,FALSE),"")</f>
        <v/>
      </c>
      <c r="AF56" s="9" t="str">
        <f>IFERROR(VLOOKUP($B56,クラブカップミドル!$B$4:$G$400,6,FALSE),"")</f>
        <v/>
      </c>
      <c r="AG56" s="10" t="str">
        <f>IFERROR(VLOOKUP($B56,クラブカップミドル!$B$4:$G$400,2,FALSE),"")</f>
        <v/>
      </c>
      <c r="AH56" s="10" t="str">
        <f>IFERROR(VLOOKUP($B56,クラブカップミドル!$B$4:$G$400,5,FALSE)*VLOOKUP(AF56,大会ごとのスコア!$D$44:$E$55,2,FALSE),"")</f>
        <v/>
      </c>
      <c r="AI56" s="9" t="str">
        <f>IFERROR(VLOOKUP($B56,全日本ミドル!$B$4:$G$400,6,FALSE),"")</f>
        <v/>
      </c>
      <c r="AJ56" s="10" t="str">
        <f>IFERROR(VLOOKUP($B56,全日本ミドル!$B$4:$G$400,2,FALSE),"")</f>
        <v/>
      </c>
      <c r="AK56" s="10" t="str">
        <f>IFERROR(VLOOKUP($B56,全日本ミドル!$B$4:$G$400,5,FALSE)*VLOOKUP(AI56,大会ごとのスコア!$D$62:$E$69,2,FALSE),"")</f>
        <v/>
      </c>
      <c r="AL56" s="9" t="str">
        <f>IFERROR(VLOOKUP($B56,KOLC大会!$B$4:$G$400,6,FALSE),"")</f>
        <v/>
      </c>
      <c r="AM56" s="10" t="str">
        <f>IFERROR(VLOOKUP($B56,KOLC大会!$B$4:$G$400,2,FALSE),"")</f>
        <v/>
      </c>
      <c r="AN56" s="10" t="str">
        <f>IFERROR(VLOOKUP($B56,KOLC大会!$B$4:$G$400,5,FALSE)*VLOOKUP(AL56,大会ごとのスコア!$D$44:$E$55,2,FALSE),"")</f>
        <v/>
      </c>
      <c r="AO56" s="9" t="str">
        <f>IFERROR(VLOOKUP($B56,早大OC大会!$B$4:$G$400,6,FALSE),"")</f>
        <v/>
      </c>
      <c r="AP56" s="10" t="str">
        <f>IFERROR(VLOOKUP($B56,早大OC大会!$B$4:$G$400,2,FALSE),"")</f>
        <v/>
      </c>
      <c r="AQ56" s="10" t="str">
        <f>IFERROR(VLOOKUP($B56,早大OC大会!$B$4:$G$400,5,FALSE)*VLOOKUP(AO56,大会ごとのスコア!$D$44:$E$55,2,FALSE),"")</f>
        <v/>
      </c>
      <c r="AR56" s="9" t="str">
        <f>IFERROR(VLOOKUP($B56,京大京女大会!$B$4:$G$400,6,FALSE),"")</f>
        <v/>
      </c>
      <c r="AS56" s="10" t="str">
        <f>IFERROR(VLOOKUP($B56,京大京女大会!$B$4:$G$400,2,FALSE),"")</f>
        <v/>
      </c>
      <c r="AT56" s="10" t="str">
        <f>IFERROR(VLOOKUP($B56,京大京女大会!$B$4:$G$400,5,FALSE)*VLOOKUP(AR56,大会ごとのスコア!$D$44:$E$55,2,FALSE),"")</f>
        <v/>
      </c>
      <c r="AU56" s="9" t="str">
        <f>IFERROR(VLOOKUP($B56,東海ミドルセレ!$B$4:$G$400,6,FALSE),"")</f>
        <v/>
      </c>
      <c r="AV56" s="10" t="str">
        <f>IFERROR(VLOOKUP($B56,東海ミドルセレ!$B$4:$G$400,2,FALSE),"")</f>
        <v/>
      </c>
      <c r="AW56" s="10" t="str">
        <f>IFERROR(VLOOKUP($B56,東海ミドルセレ!$B$4:$G$400,5,FALSE)*VLOOKUP(AU56,大会ごとのスコア!$D$44:$E$60,2,FALSE),"")</f>
        <v/>
      </c>
      <c r="AY56" s="9">
        <f t="array" ref="AY56">IFERROR(ROUNDUP(AVERAGE(LARGE(IF($A$3:$AX$3="スコア",$A56:$AX56,""),{1,2,3})),2),0)</f>
        <v>12.73</v>
      </c>
      <c r="AZ56" s="10">
        <f t="array" ref="AZ56">IFERROR(ROUNDUP(AVERAGE(LARGE(IF($A$3:$AX$3="スコア",$A56:$AX56,""),{1,2,3,4,5,6})),2),0)</f>
        <v>0</v>
      </c>
      <c r="BA56" s="10">
        <f t="shared" si="2"/>
        <v>12.73</v>
      </c>
      <c r="BB56">
        <f t="array" ref="BB56">IFERROR(LARGE(IF($A$3:$AX$3="スコア",$A56:$AX56,""),1),"")</f>
        <v>38.165999999999997</v>
      </c>
      <c r="BC56" t="str">
        <f t="shared" si="3"/>
        <v>東海IC</v>
      </c>
      <c r="BD56" t="str">
        <f t="shared" si="4"/>
        <v>ME</v>
      </c>
    </row>
    <row r="57" spans="2:56" x14ac:dyDescent="0.15">
      <c r="B57" t="s">
        <v>140</v>
      </c>
      <c r="C57" t="s">
        <v>900</v>
      </c>
      <c r="D57" s="21">
        <v>3</v>
      </c>
      <c r="E57" s="9" t="str">
        <f>IFERROR(VLOOKUP($B57,根ノ上高原!$B$5:$G$338,6,FALSE),"")</f>
        <v/>
      </c>
      <c r="F57" s="10" t="str">
        <f>IFERROR(VLOOKUP($B57,根ノ上高原!$B$5:$G$338,2,FALSE),"")</f>
        <v/>
      </c>
      <c r="G57" s="10" t="str">
        <f>IFERROR(VLOOKUP($B57,根ノ上高原!$B$5:$G$338,5,FALSE)*VLOOKUP(E57,大会ごとのスコア!$D$4:$E$5,2,FALSE),"")</f>
        <v/>
      </c>
      <c r="N57" s="9" t="str">
        <f>IFERROR(VLOOKUP($B57,東海スプリントセレ!$B$5:$G$338,6,FALSE),"")</f>
        <v/>
      </c>
      <c r="O57" s="10" t="str">
        <f>IFERROR(VLOOKUP($B57,東海スプリントセレ!$B$5:$G$338,2,FALSE),"")</f>
        <v/>
      </c>
      <c r="P57" s="10" t="str">
        <f>IFERROR(VLOOKUP($B57,東海スプリントセレ!$B$5:$G$338,5,FALSE)*VLOOKUP(N57,大会ごとのスコア!$D$24:$E$24,2,FALSE),"")</f>
        <v/>
      </c>
      <c r="Q57" s="9" t="str">
        <f>IFERROR(VLOOKUP($B57,東海インカレ!$B$5:$G$338,6,FALSE),"")</f>
        <v>ME</v>
      </c>
      <c r="R57" s="10">
        <f>IFERROR(VLOOKUP($B57,東海インカレ!$B$5:$G$338,2,FALSE),"")</f>
        <v>0</v>
      </c>
      <c r="S57" s="10">
        <f>IFERROR(VLOOKUP($B57,東海インカレ!$B$5:$G$338,5,FALSE)*VLOOKUP(Q57,大会ごとのスコア!$D$23:$E$23,2,FALSE),"")</f>
        <v>29.641000000000002</v>
      </c>
      <c r="T57" s="9" t="str">
        <f>IFERROR(VLOOKUP($B57,関西スプリントセレ!$B$5:$G$400,6,FALSE),"")</f>
        <v/>
      </c>
      <c r="U57" s="10" t="str">
        <f>IFERROR(VLOOKUP($B57,関西スプリントセレ!$B$5:$G$400,2,FALSE),"")</f>
        <v/>
      </c>
      <c r="V57" s="10" t="str">
        <f>IFERROR(VLOOKUP($B57,関西スプリントセレ!$B$5:$G$400,5,FALSE)*VLOOKUP(T57,大会ごとのスコア!$D$26:$E$26,2,FALSE),"")</f>
        <v/>
      </c>
      <c r="W57" s="9" t="str">
        <f>IFERROR(VLOOKUP($B57,名椙大会2日目!$B$5:$G$338,6,FALSE),"")</f>
        <v/>
      </c>
      <c r="X57" s="10" t="str">
        <f>IFERROR(VLOOKUP($B57,名椙大会2日目!$B$5:$G$338,2,FALSE),"")</f>
        <v/>
      </c>
      <c r="Y57" s="10" t="str">
        <f>IFERROR(VLOOKUP($B57,名椙大会2日目!$B$5:$G$338,5,FALSE)*VLOOKUP(W57,大会ごとのスコア!$D$28:$E$31,2,FALSE),"")</f>
        <v/>
      </c>
      <c r="Z57" s="9" t="str">
        <f>IFERROR(VLOOKUP($B57,インカレスプリント2018!$B$5:$G$400,6,FALSE),"")</f>
        <v/>
      </c>
      <c r="AA57" s="10" t="str">
        <f>IFERROR(VLOOKUP($B57,インカレスプリント2018!$B$5:$G$400,2,FALSE),"")</f>
        <v/>
      </c>
      <c r="AB57" s="10" t="str">
        <f>IFERROR(VLOOKUP($B57,インカレスプリント2018!$B$5:$G$400,5,FALSE)*VLOOKUP(Z57,大会ごとのスコア!$D$33:$E$36,2,FALSE),"")</f>
        <v/>
      </c>
      <c r="AC57" s="9" t="str">
        <f>IFERROR(VLOOKUP($B57,インカレロング2018!$B$4:$G$400,6,FALSE),"")</f>
        <v/>
      </c>
      <c r="AD57" s="10" t="str">
        <f>IFERROR(VLOOKUP($B57,インカレロング2018!$B$4:$G$400,2,FALSE),"")</f>
        <v/>
      </c>
      <c r="AE57" s="10" t="str">
        <f>IFERROR(VLOOKUP($B57,インカレロング2018!$B$4:$G$400,5,FALSE)*VLOOKUP(AC57,大会ごとのスコア!$D$38:$E$42,2,FALSE),"")</f>
        <v/>
      </c>
      <c r="AF57" s="9" t="str">
        <f>IFERROR(VLOOKUP($B57,クラブカップミドル!$B$4:$G$400,6,FALSE),"")</f>
        <v/>
      </c>
      <c r="AG57" s="10" t="str">
        <f>IFERROR(VLOOKUP($B57,クラブカップミドル!$B$4:$G$400,2,FALSE),"")</f>
        <v/>
      </c>
      <c r="AH57" s="10" t="str">
        <f>IFERROR(VLOOKUP($B57,クラブカップミドル!$B$4:$G$400,5,FALSE)*VLOOKUP(AF57,大会ごとのスコア!$D$44:$E$55,2,FALSE),"")</f>
        <v/>
      </c>
      <c r="AI57" s="9" t="str">
        <f>IFERROR(VLOOKUP($B57,全日本ミドル!$B$4:$G$400,6,FALSE),"")</f>
        <v/>
      </c>
      <c r="AJ57" s="10" t="str">
        <f>IFERROR(VLOOKUP($B57,全日本ミドル!$B$4:$G$400,2,FALSE),"")</f>
        <v/>
      </c>
      <c r="AK57" s="10" t="str">
        <f>IFERROR(VLOOKUP($B57,全日本ミドル!$B$4:$G$400,5,FALSE)*VLOOKUP(AI57,大会ごとのスコア!$D$62:$E$69,2,FALSE),"")</f>
        <v/>
      </c>
      <c r="AL57" s="9" t="str">
        <f>IFERROR(VLOOKUP($B57,KOLC大会!$B$4:$G$400,6,FALSE),"")</f>
        <v/>
      </c>
      <c r="AM57" s="10" t="str">
        <f>IFERROR(VLOOKUP($B57,KOLC大会!$B$4:$G$400,2,FALSE),"")</f>
        <v/>
      </c>
      <c r="AN57" s="10" t="str">
        <f>IFERROR(VLOOKUP($B57,KOLC大会!$B$4:$G$400,5,FALSE)*VLOOKUP(AL57,大会ごとのスコア!$D$44:$E$55,2,FALSE),"")</f>
        <v/>
      </c>
      <c r="AO57" s="9" t="str">
        <f>IFERROR(VLOOKUP($B57,早大OC大会!$B$4:$G$400,6,FALSE),"")</f>
        <v/>
      </c>
      <c r="AP57" s="10" t="str">
        <f>IFERROR(VLOOKUP($B57,早大OC大会!$B$4:$G$400,2,FALSE),"")</f>
        <v/>
      </c>
      <c r="AQ57" s="10" t="str">
        <f>IFERROR(VLOOKUP($B57,早大OC大会!$B$4:$G$400,5,FALSE)*VLOOKUP(AO57,大会ごとのスコア!$D$44:$E$55,2,FALSE),"")</f>
        <v/>
      </c>
      <c r="AR57" s="9" t="str">
        <f>IFERROR(VLOOKUP($B57,京大京女大会!$B$4:$G$400,6,FALSE),"")</f>
        <v/>
      </c>
      <c r="AS57" s="10" t="str">
        <f>IFERROR(VLOOKUP($B57,京大京女大会!$B$4:$G$400,2,FALSE),"")</f>
        <v/>
      </c>
      <c r="AT57" s="10" t="str">
        <f>IFERROR(VLOOKUP($B57,京大京女大会!$B$4:$G$400,5,FALSE)*VLOOKUP(AR57,大会ごとのスコア!$D$44:$E$55,2,FALSE),"")</f>
        <v/>
      </c>
      <c r="AU57" s="9" t="str">
        <f>IFERROR(VLOOKUP($B57,東海ミドルセレ!$B$4:$G$400,6,FALSE),"")</f>
        <v/>
      </c>
      <c r="AV57" s="10" t="str">
        <f>IFERROR(VLOOKUP($B57,東海ミドルセレ!$B$4:$G$400,2,FALSE),"")</f>
        <v/>
      </c>
      <c r="AW57" s="10" t="str">
        <f>IFERROR(VLOOKUP($B57,東海ミドルセレ!$B$4:$G$400,5,FALSE)*VLOOKUP(AU57,大会ごとのスコア!$D$44:$E$60,2,FALSE),"")</f>
        <v/>
      </c>
      <c r="AY57" s="9">
        <f t="array" ref="AY57">IFERROR(ROUNDUP(AVERAGE(LARGE(IF($A$3:$AX$3="スコア",$A57:$AX57,""),{1,2,3})),2),0)</f>
        <v>9.89</v>
      </c>
      <c r="AZ57" s="10">
        <f t="array" ref="AZ57">IFERROR(ROUNDUP(AVERAGE(LARGE(IF($A$3:$AX$3="スコア",$A57:$AX57,""),{1,2,3,4,5,6})),2),0)</f>
        <v>0</v>
      </c>
      <c r="BA57" s="10">
        <f t="shared" si="2"/>
        <v>9.89</v>
      </c>
      <c r="BB57">
        <f t="array" ref="BB57">IFERROR(LARGE(IF($A$3:$AX$3="スコア",$A57:$AX57,""),1),"")</f>
        <v>29.641000000000002</v>
      </c>
      <c r="BC57" t="str">
        <f t="shared" si="3"/>
        <v>東海IC</v>
      </c>
      <c r="BD57" t="str">
        <f t="shared" si="4"/>
        <v>ME</v>
      </c>
    </row>
    <row r="58" spans="2:56" x14ac:dyDescent="0.15">
      <c r="B58" t="s">
        <v>53</v>
      </c>
      <c r="C58" t="s">
        <v>899</v>
      </c>
      <c r="D58" s="21">
        <v>3</v>
      </c>
      <c r="E58" s="9" t="str">
        <f>IFERROR(VLOOKUP($B58,根ノ上高原!$B$5:$G$338,6,FALSE),"")</f>
        <v/>
      </c>
      <c r="F58" s="10" t="str">
        <f>IFERROR(VLOOKUP($B58,根ノ上高原!$B$5:$G$338,2,FALSE),"")</f>
        <v/>
      </c>
      <c r="G58" s="10" t="str">
        <f>IFERROR(VLOOKUP($B58,根ノ上高原!$B$5:$G$338,5,FALSE)*VLOOKUP(E58,大会ごとのスコア!$D$4:$E$5,2,FALSE),"")</f>
        <v/>
      </c>
      <c r="H58" s="9" t="str">
        <f>IFERROR(VLOOKUP($B58,東大OLK大会!$B$5:$G$338,6,FALSE),"")</f>
        <v/>
      </c>
      <c r="I58" s="10" t="str">
        <f>IFERROR(VLOOKUP($B58,東大OLK大会!$B$5:$G$338,2,FALSE),"")</f>
        <v/>
      </c>
      <c r="J58" s="10" t="str">
        <f>IFERROR(VLOOKUP($B58,東大OLK大会!$B$5:$G$338,5,FALSE)*VLOOKUP(H58,大会ごとのスコア!$D$7:$E$11,2,FALSE),"")</f>
        <v/>
      </c>
      <c r="K58" s="9" t="str">
        <f>IFERROR(VLOOKUP($B58,全日本ロング!$B$5:$G$338,6,FALSE),"")</f>
        <v/>
      </c>
      <c r="L58" s="10" t="str">
        <f>IFERROR(VLOOKUP($B58,全日本ロング!$B$5:$G$338,2,FALSE),"")</f>
        <v/>
      </c>
      <c r="M58" s="10" t="str">
        <f>IFERROR(VLOOKUP($B58,全日本ロング!$B$5:$G$338,5,FALSE)*VLOOKUP(K58,大会ごとのスコア!$D$12:$E$17,2,FALSE),"")</f>
        <v/>
      </c>
      <c r="N58" s="9" t="str">
        <f>IFERROR(VLOOKUP($B58,東海スプリントセレ!$B$5:$G$338,6,FALSE),"")</f>
        <v>MS</v>
      </c>
      <c r="O58" s="10">
        <f>IFERROR(VLOOKUP($B58,東海スプリントセレ!$B$5:$G$338,2,FALSE),"")</f>
        <v>11</v>
      </c>
      <c r="P58" s="10">
        <f>IFERROR(VLOOKUP($B58,東海スプリントセレ!$B$5:$G$338,5,FALSE)*VLOOKUP(N58,大会ごとのスコア!$D$24:$E$24,2,FALSE),"")</f>
        <v>59.266999999999996</v>
      </c>
      <c r="Q58" s="9" t="str">
        <f>IFERROR(VLOOKUP($B58,東海インカレ!$B$5:$G$338,6,FALSE),"")</f>
        <v>ME</v>
      </c>
      <c r="R58" s="10">
        <f>IFERROR(VLOOKUP($B58,東海インカレ!$B$5:$G$338,2,FALSE),"")</f>
        <v>6</v>
      </c>
      <c r="S58" s="10">
        <f>IFERROR(VLOOKUP($B58,東海インカレ!$B$5:$G$338,5,FALSE)*VLOOKUP(Q58,大会ごとのスコア!$D$23:$E$23,2,FALSE),"")</f>
        <v>63.900999999999996</v>
      </c>
      <c r="T58" s="9" t="str">
        <f>IFERROR(VLOOKUP($B58,関西スプリントセレ!$B$5:$G$400,6,FALSE),"")</f>
        <v/>
      </c>
      <c r="U58" s="10" t="str">
        <f>IFERROR(VLOOKUP($B58,関西スプリントセレ!$B$5:$G$400,2,FALSE),"")</f>
        <v/>
      </c>
      <c r="V58" s="10" t="str">
        <f>IFERROR(VLOOKUP($B58,関西スプリントセレ!$B$5:$G$400,5,FALSE)*VLOOKUP(T58,大会ごとのスコア!$D$26:$E$26,2,FALSE),"")</f>
        <v/>
      </c>
      <c r="W58" s="9" t="str">
        <f>IFERROR(VLOOKUP($B58,名椙大会2日目!$B$5:$G$338,6,FALSE),"")</f>
        <v/>
      </c>
      <c r="X58" s="10" t="str">
        <f>IFERROR(VLOOKUP($B58,名椙大会2日目!$B$5:$G$338,2,FALSE),"")</f>
        <v/>
      </c>
      <c r="Y58" s="10" t="str">
        <f>IFERROR(VLOOKUP($B58,名椙大会2日目!$B$5:$G$338,5,FALSE)*VLOOKUP(W58,大会ごとのスコア!$D$28:$E$31,2,FALSE),"")</f>
        <v/>
      </c>
      <c r="Z58" s="9" t="str">
        <f>IFERROR(VLOOKUP($B58,インカレスプリント2018!$B$5:$G$400,6,FALSE),"")</f>
        <v/>
      </c>
      <c r="AA58" s="10" t="str">
        <f>IFERROR(VLOOKUP($B58,インカレスプリント2018!$B$5:$G$400,2,FALSE),"")</f>
        <v/>
      </c>
      <c r="AB58" s="10" t="str">
        <f>IFERROR(VLOOKUP($B58,インカレスプリント2018!$B$5:$G$400,5,FALSE)*VLOOKUP(Z58,大会ごとのスコア!$D$33:$E$36,2,FALSE),"")</f>
        <v/>
      </c>
      <c r="AC58" s="9" t="str">
        <f>IFERROR(VLOOKUP($B58,インカレロング2018!$B$4:$G$400,6,FALSE),"")</f>
        <v/>
      </c>
      <c r="AD58" s="10" t="str">
        <f>IFERROR(VLOOKUP($B58,インカレロング2018!$B$4:$G$400,2,FALSE),"")</f>
        <v/>
      </c>
      <c r="AE58" s="10" t="str">
        <f>IFERROR(VLOOKUP($B58,インカレロング2018!$B$4:$G$400,5,FALSE)*VLOOKUP(AC58,大会ごとのスコア!$D$38:$E$42,2,FALSE),"")</f>
        <v/>
      </c>
      <c r="AF58" s="9" t="str">
        <f>IFERROR(VLOOKUP($B58,クラブカップミドル!$B$4:$G$400,6,FALSE),"")</f>
        <v/>
      </c>
      <c r="AG58" s="10" t="str">
        <f>IFERROR(VLOOKUP($B58,クラブカップミドル!$B$4:$G$400,2,FALSE),"")</f>
        <v/>
      </c>
      <c r="AH58" s="10" t="str">
        <f>IFERROR(VLOOKUP($B58,クラブカップミドル!$B$4:$G$400,5,FALSE)*VLOOKUP(AF58,大会ごとのスコア!$D$44:$E$55,2,FALSE),"")</f>
        <v/>
      </c>
      <c r="AI58" s="9" t="str">
        <f>IFERROR(VLOOKUP($B58,全日本ミドル!$B$4:$G$400,6,FALSE),"")</f>
        <v/>
      </c>
      <c r="AJ58" s="10" t="str">
        <f>IFERROR(VLOOKUP($B58,全日本ミドル!$B$4:$G$400,2,FALSE),"")</f>
        <v/>
      </c>
      <c r="AK58" s="10" t="str">
        <f>IFERROR(VLOOKUP($B58,全日本ミドル!$B$4:$G$400,5,FALSE)*VLOOKUP(AI58,大会ごとのスコア!$D$62:$E$69,2,FALSE),"")</f>
        <v/>
      </c>
      <c r="AL58" s="9" t="str">
        <f>IFERROR(VLOOKUP($B58,KOLC大会!$B$4:$G$400,6,FALSE),"")</f>
        <v/>
      </c>
      <c r="AM58" s="10" t="str">
        <f>IFERROR(VLOOKUP($B58,KOLC大会!$B$4:$G$400,2,FALSE),"")</f>
        <v/>
      </c>
      <c r="AN58" s="10" t="str">
        <f>IFERROR(VLOOKUP($B58,KOLC大会!$B$4:$G$400,5,FALSE)*VLOOKUP(AL58,大会ごとのスコア!$D$44:$E$55,2,FALSE),"")</f>
        <v/>
      </c>
      <c r="AO58" s="9" t="str">
        <f>IFERROR(VLOOKUP($B58,早大OC大会!$B$4:$G$400,6,FALSE),"")</f>
        <v/>
      </c>
      <c r="AP58" s="10" t="str">
        <f>IFERROR(VLOOKUP($B58,早大OC大会!$B$4:$G$400,2,FALSE),"")</f>
        <v/>
      </c>
      <c r="AQ58" s="10" t="str">
        <f>IFERROR(VLOOKUP($B58,早大OC大会!$B$4:$G$400,5,FALSE)*VLOOKUP(AO58,大会ごとのスコア!$D$44:$E$55,2,FALSE),"")</f>
        <v/>
      </c>
      <c r="AR58" s="9" t="str">
        <f>IFERROR(VLOOKUP($B58,京大京女大会!$B$4:$G$400,6,FALSE),"")</f>
        <v/>
      </c>
      <c r="AS58" s="10" t="str">
        <f>IFERROR(VLOOKUP($B58,京大京女大会!$B$4:$G$400,2,FALSE),"")</f>
        <v/>
      </c>
      <c r="AT58" s="10" t="str">
        <f>IFERROR(VLOOKUP($B58,京大京女大会!$B$4:$G$400,5,FALSE)*VLOOKUP(AR58,大会ごとのスコア!$D$44:$E$55,2,FALSE),"")</f>
        <v/>
      </c>
      <c r="AU58" s="9" t="str">
        <f>IFERROR(VLOOKUP($B58,東海ミドルセレ!$B$4:$G$400,6,FALSE),"")</f>
        <v>MS</v>
      </c>
      <c r="AV58" s="10">
        <f>IFERROR(VLOOKUP($B58,東海ミドルセレ!$B$4:$G$400,2,FALSE),"")</f>
        <v>30</v>
      </c>
      <c r="AW58" s="10">
        <f>IFERROR(VLOOKUP($B58,東海ミドルセレ!$B$4:$G$400,5,FALSE)*VLOOKUP(AU58,大会ごとのスコア!$D$44:$E$60,2,FALSE),"")</f>
        <v>52.604999999999997</v>
      </c>
      <c r="AY58" s="9">
        <f t="array" ref="AY58">IFERROR(ROUNDUP(AVERAGE(LARGE(IF($A$3:$AX$3="スコア",$A58:$AX58,""),{1,2,3})),2),0)</f>
        <v>58.6</v>
      </c>
      <c r="AZ58" s="10">
        <f t="array" ref="AZ58">IFERROR(ROUNDUP(AVERAGE(LARGE(IF($A$3:$AX$3="スコア",$A58:$AX58,""),{1,2,3,4,5,6})),2),0)</f>
        <v>0</v>
      </c>
      <c r="BA58" s="10">
        <f t="shared" si="2"/>
        <v>58.6</v>
      </c>
      <c r="BB58">
        <f t="array" ref="BB58">IFERROR(LARGE(IF($A$3:$AX$3="スコア",$A58:$AX58,""),1),"")</f>
        <v>63.900999999999996</v>
      </c>
      <c r="BC58" t="str">
        <f t="shared" si="3"/>
        <v>東海IC</v>
      </c>
      <c r="BD58" t="str">
        <f t="shared" si="4"/>
        <v>ME</v>
      </c>
    </row>
    <row r="59" spans="2:56" x14ac:dyDescent="0.15">
      <c r="B59" t="s">
        <v>134</v>
      </c>
      <c r="C59" t="s">
        <v>899</v>
      </c>
      <c r="D59" s="21">
        <v>4</v>
      </c>
      <c r="E59" s="9" t="str">
        <f>IFERROR(VLOOKUP($B59,根ノ上高原!$B$5:$G$338,6,FALSE),"")</f>
        <v/>
      </c>
      <c r="F59" s="10" t="str">
        <f>IFERROR(VLOOKUP($B59,根ノ上高原!$B$5:$G$338,2,FALSE),"")</f>
        <v/>
      </c>
      <c r="G59" s="10" t="str">
        <f>IFERROR(VLOOKUP($B59,根ノ上高原!$B$5:$G$338,5,FALSE)*VLOOKUP(E59,大会ごとのスコア!$D$4:$E$5,2,FALSE),"")</f>
        <v/>
      </c>
      <c r="H59" s="9" t="str">
        <f>IFERROR(VLOOKUP($B59,東大OLK大会!$B$5:$G$338,6,FALSE),"")</f>
        <v/>
      </c>
      <c r="I59" s="10" t="str">
        <f>IFERROR(VLOOKUP($B59,東大OLK大会!$B$5:$G$338,2,FALSE),"")</f>
        <v/>
      </c>
      <c r="J59" s="10" t="str">
        <f>IFERROR(VLOOKUP($B59,東大OLK大会!$B$5:$G$338,5,FALSE)*VLOOKUP(H59,大会ごとのスコア!$D$7:$E$11,2,FALSE),"")</f>
        <v/>
      </c>
      <c r="K59" s="9" t="str">
        <f>IFERROR(VLOOKUP($B59,全日本ロング!$B$5:$G$338,6,FALSE),"")</f>
        <v/>
      </c>
      <c r="L59" s="10" t="str">
        <f>IFERROR(VLOOKUP($B59,全日本ロング!$B$5:$G$338,2,FALSE),"")</f>
        <v/>
      </c>
      <c r="M59" s="10" t="str">
        <f>IFERROR(VLOOKUP($B59,全日本ロング!$B$5:$G$338,5,FALSE)*VLOOKUP(K59,大会ごとのスコア!$D$12:$E$17,2,FALSE),"")</f>
        <v/>
      </c>
      <c r="N59" s="9" t="str">
        <f>IFERROR(VLOOKUP($B59,東海スプリントセレ!$B$5:$G$338,6,FALSE),"")</f>
        <v/>
      </c>
      <c r="O59" s="10" t="str">
        <f>IFERROR(VLOOKUP($B59,東海スプリントセレ!$B$5:$G$338,2,FALSE),"")</f>
        <v/>
      </c>
      <c r="P59" s="10" t="str">
        <f>IFERROR(VLOOKUP($B59,東海スプリントセレ!$B$5:$G$338,5,FALSE)*VLOOKUP(N59,大会ごとのスコア!$D$24:$E$24,2,FALSE),"")</f>
        <v/>
      </c>
      <c r="Q59" s="9" t="str">
        <f>IFERROR(VLOOKUP($B59,東海インカレ!$B$5:$G$338,6,FALSE),"")</f>
        <v>ME</v>
      </c>
      <c r="R59" s="10">
        <f>IFERROR(VLOOKUP($B59,東海インカレ!$B$5:$G$338,2,FALSE),"")</f>
        <v>26</v>
      </c>
      <c r="S59" s="10">
        <f>IFERROR(VLOOKUP($B59,東海インカレ!$B$5:$G$338,5,FALSE)*VLOOKUP(Q59,大会ごとのスコア!$D$23:$E$23,2,FALSE),"")</f>
        <v>50.308999999999997</v>
      </c>
      <c r="T59" s="9" t="str">
        <f>IFERROR(VLOOKUP($B59,関西スプリントセレ!$B$5:$G$400,6,FALSE),"")</f>
        <v/>
      </c>
      <c r="U59" s="10" t="str">
        <f>IFERROR(VLOOKUP($B59,関西スプリントセレ!$B$5:$G$400,2,FALSE),"")</f>
        <v/>
      </c>
      <c r="V59" s="10" t="str">
        <f>IFERROR(VLOOKUP($B59,関西スプリントセレ!$B$5:$G$400,5,FALSE)*VLOOKUP(T59,大会ごとのスコア!$D$26:$E$26,2,FALSE),"")</f>
        <v/>
      </c>
      <c r="W59" s="9" t="str">
        <f>IFERROR(VLOOKUP($B59,名椙大会2日目!$B$5:$G$338,6,FALSE),"")</f>
        <v/>
      </c>
      <c r="X59" s="10" t="str">
        <f>IFERROR(VLOOKUP($B59,名椙大会2日目!$B$5:$G$338,2,FALSE),"")</f>
        <v/>
      </c>
      <c r="Y59" s="10" t="str">
        <f>IFERROR(VLOOKUP($B59,名椙大会2日目!$B$5:$G$338,5,FALSE)*VLOOKUP(W59,大会ごとのスコア!$D$28:$E$31,2,FALSE),"")</f>
        <v/>
      </c>
      <c r="Z59" s="9" t="str">
        <f>IFERROR(VLOOKUP($B59,インカレスプリント2018!$B$5:$G$400,6,FALSE),"")</f>
        <v/>
      </c>
      <c r="AA59" s="10" t="str">
        <f>IFERROR(VLOOKUP($B59,インカレスプリント2018!$B$5:$G$400,2,FALSE),"")</f>
        <v/>
      </c>
      <c r="AB59" s="10" t="str">
        <f>IFERROR(VLOOKUP($B59,インカレスプリント2018!$B$5:$G$400,5,FALSE)*VLOOKUP(Z59,大会ごとのスコア!$D$33:$E$36,2,FALSE),"")</f>
        <v/>
      </c>
      <c r="AC59" s="9" t="str">
        <f>IFERROR(VLOOKUP($B59,インカレロング2018!$B$4:$G$400,6,FALSE),"")</f>
        <v/>
      </c>
      <c r="AD59" s="10" t="str">
        <f>IFERROR(VLOOKUP($B59,インカレロング2018!$B$4:$G$400,2,FALSE),"")</f>
        <v/>
      </c>
      <c r="AE59" s="10" t="str">
        <f>IFERROR(VLOOKUP($B59,インカレロング2018!$B$4:$G$400,5,FALSE)*VLOOKUP(AC59,大会ごとのスコア!$D$38:$E$42,2,FALSE),"")</f>
        <v/>
      </c>
      <c r="AF59" s="9" t="str">
        <f>IFERROR(VLOOKUP($B59,クラブカップミドル!$B$4:$G$400,6,FALSE),"")</f>
        <v/>
      </c>
      <c r="AG59" s="10" t="str">
        <f>IFERROR(VLOOKUP($B59,クラブカップミドル!$B$4:$G$400,2,FALSE),"")</f>
        <v/>
      </c>
      <c r="AH59" s="10" t="str">
        <f>IFERROR(VLOOKUP($B59,クラブカップミドル!$B$4:$G$400,5,FALSE)*VLOOKUP(AF59,大会ごとのスコア!$D$44:$E$55,2,FALSE),"")</f>
        <v/>
      </c>
      <c r="AI59" s="9" t="str">
        <f>IFERROR(VLOOKUP($B59,全日本ミドル!$B$4:$G$400,6,FALSE),"")</f>
        <v/>
      </c>
      <c r="AJ59" s="10" t="str">
        <f>IFERROR(VLOOKUP($B59,全日本ミドル!$B$4:$G$400,2,FALSE),"")</f>
        <v/>
      </c>
      <c r="AK59" s="10" t="str">
        <f>IFERROR(VLOOKUP($B59,全日本ミドル!$B$4:$G$400,5,FALSE)*VLOOKUP(AI59,大会ごとのスコア!$D$62:$E$69,2,FALSE),"")</f>
        <v/>
      </c>
      <c r="AL59" s="9" t="str">
        <f>IFERROR(VLOOKUP($B59,KOLC大会!$B$4:$G$400,6,FALSE),"")</f>
        <v/>
      </c>
      <c r="AM59" s="10" t="str">
        <f>IFERROR(VLOOKUP($B59,KOLC大会!$B$4:$G$400,2,FALSE),"")</f>
        <v/>
      </c>
      <c r="AN59" s="10" t="str">
        <f>IFERROR(VLOOKUP($B59,KOLC大会!$B$4:$G$400,5,FALSE)*VLOOKUP(AL59,大会ごとのスコア!$D$44:$E$55,2,FALSE),"")</f>
        <v/>
      </c>
      <c r="AO59" s="9" t="str">
        <f>IFERROR(VLOOKUP($B59,早大OC大会!$B$4:$G$400,6,FALSE),"")</f>
        <v/>
      </c>
      <c r="AP59" s="10" t="str">
        <f>IFERROR(VLOOKUP($B59,早大OC大会!$B$4:$G$400,2,FALSE),"")</f>
        <v/>
      </c>
      <c r="AQ59" s="10" t="str">
        <f>IFERROR(VLOOKUP($B59,早大OC大会!$B$4:$G$400,5,FALSE)*VLOOKUP(AO59,大会ごとのスコア!$D$44:$E$55,2,FALSE),"")</f>
        <v/>
      </c>
      <c r="AR59" s="9" t="str">
        <f>IFERROR(VLOOKUP($B59,京大京女大会!$B$4:$G$400,6,FALSE),"")</f>
        <v/>
      </c>
      <c r="AS59" s="10" t="str">
        <f>IFERROR(VLOOKUP($B59,京大京女大会!$B$4:$G$400,2,FALSE),"")</f>
        <v/>
      </c>
      <c r="AT59" s="10" t="str">
        <f>IFERROR(VLOOKUP($B59,京大京女大会!$B$4:$G$400,5,FALSE)*VLOOKUP(AR59,大会ごとのスコア!$D$44:$E$55,2,FALSE),"")</f>
        <v/>
      </c>
      <c r="AU59" s="9" t="str">
        <f>IFERROR(VLOOKUP($B59,東海ミドルセレ!$B$4:$G$400,6,FALSE),"")</f>
        <v/>
      </c>
      <c r="AV59" s="10" t="str">
        <f>IFERROR(VLOOKUP($B59,東海ミドルセレ!$B$4:$G$400,2,FALSE),"")</f>
        <v/>
      </c>
      <c r="AW59" s="10" t="str">
        <f>IFERROR(VLOOKUP($B59,東海ミドルセレ!$B$4:$G$400,5,FALSE)*VLOOKUP(AU59,大会ごとのスコア!$D$44:$E$60,2,FALSE),"")</f>
        <v/>
      </c>
      <c r="AY59" s="9">
        <f t="array" ref="AY59">IFERROR(ROUNDUP(AVERAGE(LARGE(IF($A$3:$AX$3="スコア",$A59:$AX59,""),{1,2,3})),2),0)</f>
        <v>0</v>
      </c>
      <c r="AZ59" s="10">
        <f t="array" ref="AZ59">IFERROR(ROUNDUP(AVERAGE(LARGE(IF($A$3:$AX$3="スコア",$A59:$AX59,""),{1,2,3,4,5,6})),2),0)</f>
        <v>0</v>
      </c>
      <c r="BA59" s="10">
        <f t="shared" si="2"/>
        <v>0</v>
      </c>
      <c r="BB59">
        <f t="array" ref="BB59">IFERROR(LARGE(IF($A$3:$AX$3="スコア",$A59:$AX59,""),1),"")</f>
        <v>50.308999999999997</v>
      </c>
      <c r="BC59" t="str">
        <f t="shared" si="3"/>
        <v>東海IC</v>
      </c>
      <c r="BD59" t="str">
        <f t="shared" si="4"/>
        <v>ME</v>
      </c>
    </row>
    <row r="60" spans="2:56" x14ac:dyDescent="0.15">
      <c r="B60" t="s">
        <v>136</v>
      </c>
      <c r="C60" t="s">
        <v>899</v>
      </c>
      <c r="D60" s="21">
        <v>3</v>
      </c>
      <c r="E60" s="9" t="str">
        <f>IFERROR(VLOOKUP($B60,根ノ上高原!$B$5:$G$338,6,FALSE),"")</f>
        <v/>
      </c>
      <c r="F60" s="10" t="str">
        <f>IFERROR(VLOOKUP($B60,根ノ上高原!$B$5:$G$338,2,FALSE),"")</f>
        <v/>
      </c>
      <c r="G60" s="10" t="str">
        <f>IFERROR(VLOOKUP($B60,根ノ上高原!$B$5:$G$338,5,FALSE)*VLOOKUP(E60,大会ごとのスコア!$D$4:$E$5,2,FALSE),"")</f>
        <v/>
      </c>
      <c r="H60" s="9" t="str">
        <f>IFERROR(VLOOKUP($B60,東大OLK大会!$B$5:$G$338,6,FALSE),"")</f>
        <v/>
      </c>
      <c r="I60" s="10" t="str">
        <f>IFERROR(VLOOKUP($B60,東大OLK大会!$B$5:$G$338,2,FALSE),"")</f>
        <v/>
      </c>
      <c r="J60" s="10" t="str">
        <f>IFERROR(VLOOKUP($B60,東大OLK大会!$B$5:$G$338,5,FALSE)*VLOOKUP(H60,大会ごとのスコア!$D$7:$E$11,2,FALSE),"")</f>
        <v/>
      </c>
      <c r="K60" s="9" t="str">
        <f>IFERROR(VLOOKUP($B60,全日本ロング!$B$5:$G$338,6,FALSE),"")</f>
        <v/>
      </c>
      <c r="L60" s="10" t="str">
        <f>IFERROR(VLOOKUP($B60,全日本ロング!$B$5:$G$338,2,FALSE),"")</f>
        <v/>
      </c>
      <c r="M60" s="10" t="str">
        <f>IFERROR(VLOOKUP($B60,全日本ロング!$B$5:$G$338,5,FALSE)*VLOOKUP(K60,大会ごとのスコア!$D$12:$E$17,2,FALSE),"")</f>
        <v/>
      </c>
      <c r="N60" s="9" t="str">
        <f>IFERROR(VLOOKUP($B60,東海スプリントセレ!$B$5:$G$338,6,FALSE),"")</f>
        <v/>
      </c>
      <c r="O60" s="10" t="str">
        <f>IFERROR(VLOOKUP($B60,東海スプリントセレ!$B$5:$G$338,2,FALSE),"")</f>
        <v/>
      </c>
      <c r="P60" s="10" t="str">
        <f>IFERROR(VLOOKUP($B60,東海スプリントセレ!$B$5:$G$338,5,FALSE)*VLOOKUP(N60,大会ごとのスコア!$D$24:$E$24,2,FALSE),"")</f>
        <v/>
      </c>
      <c r="Q60" s="9" t="str">
        <f>IFERROR(VLOOKUP($B60,東海インカレ!$B$5:$G$338,6,FALSE),"")</f>
        <v>ME</v>
      </c>
      <c r="R60" s="10">
        <f>IFERROR(VLOOKUP($B60,東海インカレ!$B$5:$G$338,2,FALSE),"")</f>
        <v>48</v>
      </c>
      <c r="S60" s="10">
        <f>IFERROR(VLOOKUP($B60,東海インカレ!$B$5:$G$338,5,FALSE)*VLOOKUP(Q60,大会ごとのスコア!$D$23:$E$23,2,FALSE),"")</f>
        <v>36.668999999999997</v>
      </c>
      <c r="T60" s="9" t="str">
        <f>IFERROR(VLOOKUP($B60,関西スプリントセレ!$B$5:$G$400,6,FALSE),"")</f>
        <v/>
      </c>
      <c r="U60" s="10" t="str">
        <f>IFERROR(VLOOKUP($B60,関西スプリントセレ!$B$5:$G$400,2,FALSE),"")</f>
        <v/>
      </c>
      <c r="V60" s="10" t="str">
        <f>IFERROR(VLOOKUP($B60,関西スプリントセレ!$B$5:$G$400,5,FALSE)*VLOOKUP(T60,大会ごとのスコア!$D$26:$E$26,2,FALSE),"")</f>
        <v/>
      </c>
      <c r="W60" s="9" t="str">
        <f>IFERROR(VLOOKUP($B60,名椙大会2日目!$B$5:$G$338,6,FALSE),"")</f>
        <v/>
      </c>
      <c r="X60" s="10" t="str">
        <f>IFERROR(VLOOKUP($B60,名椙大会2日目!$B$5:$G$338,2,FALSE),"")</f>
        <v/>
      </c>
      <c r="Y60" s="10" t="str">
        <f>IFERROR(VLOOKUP($B60,名椙大会2日目!$B$5:$G$338,5,FALSE)*VLOOKUP(W60,大会ごとのスコア!$D$28:$E$31,2,FALSE),"")</f>
        <v/>
      </c>
      <c r="Z60" s="9" t="str">
        <f>IFERROR(VLOOKUP($B60,インカレスプリント2018!$B$5:$G$400,6,FALSE),"")</f>
        <v/>
      </c>
      <c r="AA60" s="10" t="str">
        <f>IFERROR(VLOOKUP($B60,インカレスプリント2018!$B$5:$G$400,2,FALSE),"")</f>
        <v/>
      </c>
      <c r="AB60" s="10" t="str">
        <f>IFERROR(VLOOKUP($B60,インカレスプリント2018!$B$5:$G$400,5,FALSE)*VLOOKUP(Z60,大会ごとのスコア!$D$33:$E$36,2,FALSE),"")</f>
        <v/>
      </c>
      <c r="AC60" s="9" t="str">
        <f>IFERROR(VLOOKUP($B60,インカレロング2018!$B$4:$G$400,6,FALSE),"")</f>
        <v/>
      </c>
      <c r="AD60" s="10" t="str">
        <f>IFERROR(VLOOKUP($B60,インカレロング2018!$B$4:$G$400,2,FALSE),"")</f>
        <v/>
      </c>
      <c r="AE60" s="10" t="str">
        <f>IFERROR(VLOOKUP($B60,インカレロング2018!$B$4:$G$400,5,FALSE)*VLOOKUP(AC60,大会ごとのスコア!$D$38:$E$42,2,FALSE),"")</f>
        <v/>
      </c>
      <c r="AF60" s="9" t="str">
        <f>IFERROR(VLOOKUP($B60,クラブカップミドル!$B$4:$G$400,6,FALSE),"")</f>
        <v/>
      </c>
      <c r="AG60" s="10" t="str">
        <f>IFERROR(VLOOKUP($B60,クラブカップミドル!$B$4:$G$400,2,FALSE),"")</f>
        <v/>
      </c>
      <c r="AH60" s="10" t="str">
        <f>IFERROR(VLOOKUP($B60,クラブカップミドル!$B$4:$G$400,5,FALSE)*VLOOKUP(AF60,大会ごとのスコア!$D$44:$E$55,2,FALSE),"")</f>
        <v/>
      </c>
      <c r="AI60" s="9" t="str">
        <f>IFERROR(VLOOKUP($B60,全日本ミドル!$B$4:$G$400,6,FALSE),"")</f>
        <v/>
      </c>
      <c r="AJ60" s="10" t="str">
        <f>IFERROR(VLOOKUP($B60,全日本ミドル!$B$4:$G$400,2,FALSE),"")</f>
        <v/>
      </c>
      <c r="AK60" s="10" t="str">
        <f>IFERROR(VLOOKUP($B60,全日本ミドル!$B$4:$G$400,5,FALSE)*VLOOKUP(AI60,大会ごとのスコア!$D$62:$E$69,2,FALSE),"")</f>
        <v/>
      </c>
      <c r="AL60" s="9" t="str">
        <f>IFERROR(VLOOKUP($B60,クラブカップミドル!$B$4:$G$400,6,FALSE),"")</f>
        <v/>
      </c>
      <c r="AM60" s="10" t="str">
        <f>IFERROR(VLOOKUP($B60,クラブカップミドル!$B$4:$G$400,2,FALSE),"")</f>
        <v/>
      </c>
      <c r="AN60" s="10" t="str">
        <f>IFERROR(VLOOKUP($B60,KOLC大会!$B$4:$G$400,5,FALSE)*VLOOKUP(AL60,大会ごとのスコア!$D$44:$E$55,2,FALSE),"")</f>
        <v/>
      </c>
      <c r="AO60" s="9" t="str">
        <f>IFERROR(VLOOKUP($B60,早大OC大会!$B$4:$G$400,6,FALSE),"")</f>
        <v/>
      </c>
      <c r="AP60" s="10" t="str">
        <f>IFERROR(VLOOKUP($B60,早大OC大会!$B$4:$G$400,2,FALSE),"")</f>
        <v/>
      </c>
      <c r="AQ60" s="10" t="str">
        <f>IFERROR(VLOOKUP($B60,早大OC大会!$B$4:$G$400,5,FALSE)*VLOOKUP(AO60,大会ごとのスコア!$D$44:$E$55,2,FALSE),"")</f>
        <v/>
      </c>
      <c r="AR60" s="9" t="str">
        <f>IFERROR(VLOOKUP($B60,京大京女大会!$B$4:$G$400,6,FALSE),"")</f>
        <v/>
      </c>
      <c r="AS60" s="10" t="str">
        <f>IFERROR(VLOOKUP($B60,京大京女大会!$B$4:$G$400,2,FALSE),"")</f>
        <v/>
      </c>
      <c r="AT60" s="10" t="str">
        <f>IFERROR(VLOOKUP($B60,京大京女大会!$B$4:$G$400,5,FALSE)*VLOOKUP(AR60,大会ごとのスコア!$D$44:$E$55,2,FALSE),"")</f>
        <v/>
      </c>
      <c r="AU60" s="9" t="str">
        <f>IFERROR(VLOOKUP($B60,東海ミドルセレ!$B$4:$G$400,6,FALSE),"")</f>
        <v/>
      </c>
      <c r="AV60" s="10" t="str">
        <f>IFERROR(VLOOKUP($B60,東海ミドルセレ!$B$4:$G$400,2,FALSE),"")</f>
        <v/>
      </c>
      <c r="AW60" s="10" t="str">
        <f>IFERROR(VLOOKUP($B60,東海ミドルセレ!$B$4:$G$400,5,FALSE)*VLOOKUP(AU60,大会ごとのスコア!$D$44:$E$60,2,FALSE),"")</f>
        <v/>
      </c>
      <c r="AY60" s="9">
        <f t="array" ref="AY60">IFERROR(ROUNDUP(AVERAGE(LARGE(IF($A$3:$AX$3="スコア",$A60:$AX60,""),{1,2,3})),2),0)</f>
        <v>0</v>
      </c>
      <c r="AZ60" s="10">
        <f t="array" ref="AZ60">IFERROR(ROUNDUP(AVERAGE(LARGE(IF($A$3:$AX$3="スコア",$A60:$AX60,""),{1,2,3,4,5,6})),2),0)</f>
        <v>0</v>
      </c>
      <c r="BA60" s="10">
        <f t="shared" si="2"/>
        <v>0</v>
      </c>
      <c r="BB60">
        <f t="array" ref="BB60">IFERROR(LARGE(IF($A$3:$AX$3="スコア",$A60:$AX60,""),1),"")</f>
        <v>36.668999999999997</v>
      </c>
      <c r="BC60" t="str">
        <f t="shared" si="3"/>
        <v>東海IC</v>
      </c>
      <c r="BD60" t="str">
        <f t="shared" si="4"/>
        <v>ME</v>
      </c>
    </row>
    <row r="61" spans="2:56" x14ac:dyDescent="0.15">
      <c r="E61" s="9" t="str">
        <f>IFERROR(VLOOKUP($B61,根ノ上高原!$B$5:$G$338,6,FALSE),"")</f>
        <v/>
      </c>
      <c r="F61" s="10" t="str">
        <f>IFERROR(VLOOKUP($B61,根ノ上高原!$B$5:$G$338,2,FALSE),"")</f>
        <v/>
      </c>
      <c r="G61" s="10" t="str">
        <f>IFERROR(VLOOKUP($B61,根ノ上高原!$B$5:$G$338,5,FALSE)*VLOOKUP(E61,大会ごとのスコア!$D$4:$E$5,2,FALSE),"")</f>
        <v/>
      </c>
      <c r="H61" s="9" t="str">
        <f>IFERROR(VLOOKUP($B61,東大OLK大会!$B$5:$G$338,6,FALSE),"")</f>
        <v/>
      </c>
      <c r="I61" s="10" t="str">
        <f>IFERROR(VLOOKUP($B61,東大OLK大会!$B$5:$G$338,2,FALSE),"")</f>
        <v/>
      </c>
      <c r="J61" s="10" t="str">
        <f>IFERROR(VLOOKUP($B61,東大OLK大会!$B$5:$G$338,5,FALSE)*VLOOKUP(H61,大会ごとのスコア!$D$7:$E$11,2,FALSE),"")</f>
        <v/>
      </c>
      <c r="K61" s="9" t="str">
        <f>IFERROR(VLOOKUP($B61,全日本ロング!$B$5:$G$338,6,FALSE),"")</f>
        <v/>
      </c>
      <c r="L61" s="10" t="str">
        <f>IFERROR(VLOOKUP($B61,全日本ロング!$B$5:$G$338,2,FALSE),"")</f>
        <v/>
      </c>
      <c r="M61" s="10" t="str">
        <f>IFERROR(VLOOKUP($B61,全日本ロング!$B$5:$G$338,5,FALSE)*VLOOKUP(K61,大会ごとのスコア!$D$12:$E$17,2,FALSE),"")</f>
        <v/>
      </c>
      <c r="N61" s="9" t="str">
        <f>IFERROR(VLOOKUP($B61,東海スプリントセレ!$B$5:$G$338,6,FALSE),"")</f>
        <v/>
      </c>
      <c r="O61" s="10" t="str">
        <f>IFERROR(VLOOKUP($B61,東海スプリントセレ!$B$5:$G$338,2,FALSE),"")</f>
        <v/>
      </c>
      <c r="P61" s="10" t="str">
        <f>IFERROR(VLOOKUP($B61,東海スプリントセレ!$B$5:$G$338,5,FALSE)*VLOOKUP(N61,大会ごとのスコア!$D$24:$E$24,2,FALSE),"")</f>
        <v/>
      </c>
      <c r="Q61" s="9" t="str">
        <f>IFERROR(VLOOKUP($B61,東海インカレ!$B$5:$G$338,6,FALSE),"")</f>
        <v/>
      </c>
      <c r="R61" s="10" t="str">
        <f>IFERROR(VLOOKUP($B61,東海インカレ!$B$5:$G$338,2,FALSE),"")</f>
        <v/>
      </c>
      <c r="S61" s="10" t="str">
        <f>IFERROR(VLOOKUP($B61,東海インカレ!$B$5:$G$338,5,FALSE)*VLOOKUP(Q61,大会ごとのスコア!$D$23:$E$23,2,FALSE),"")</f>
        <v/>
      </c>
      <c r="T61" s="9" t="str">
        <f>IFERROR(VLOOKUP($B61,関西スプリントセレ!$B$5:$G$400,6,FALSE),"")</f>
        <v/>
      </c>
      <c r="U61" s="10" t="str">
        <f>IFERROR(VLOOKUP($B61,関西スプリントセレ!$B$5:$G$400,2,FALSE),"")</f>
        <v/>
      </c>
      <c r="V61" s="10" t="str">
        <f>IFERROR(VLOOKUP($B61,関西スプリントセレ!$B$5:$G$400,5,FALSE)*VLOOKUP(T61,大会ごとのスコア!$D$26:$E$26,2,FALSE),"")</f>
        <v/>
      </c>
      <c r="W61" s="9" t="str">
        <f>IFERROR(VLOOKUP($B61,名椙大会2日目!$B$5:$G$338,6,FALSE),"")</f>
        <v/>
      </c>
      <c r="X61" s="10" t="str">
        <f>IFERROR(VLOOKUP($B61,名椙大会2日目!$B$5:$G$338,2,FALSE),"")</f>
        <v/>
      </c>
      <c r="Y61" s="10" t="str">
        <f>IFERROR(VLOOKUP($B61,名椙大会2日目!$B$5:$G$338,5,FALSE)*VLOOKUP(W61,大会ごとのスコア!$D$28:$E$31,2,FALSE),"")</f>
        <v/>
      </c>
      <c r="Z61" s="9" t="str">
        <f>IFERROR(VLOOKUP($B61,インカレスプリント2018!$B$5:$G$400,6,FALSE),"")</f>
        <v/>
      </c>
      <c r="AA61" s="10" t="str">
        <f>IFERROR(VLOOKUP($B61,インカレスプリント2018!$B$5:$G$400,2,FALSE),"")</f>
        <v/>
      </c>
      <c r="AB61" s="10" t="str">
        <f>IFERROR(VLOOKUP($B61,インカレスプリント2018!$B$5:$G$400,5,FALSE)*VLOOKUP(Z61,大会ごとのスコア!$D$33:$E$36,2,FALSE),"")</f>
        <v/>
      </c>
      <c r="AC61" s="9" t="str">
        <f>IFERROR(VLOOKUP($B61,インカレロング2018!$B$5:$G$400,6,FALSE),"")</f>
        <v/>
      </c>
      <c r="AD61" s="10" t="str">
        <f>IFERROR(VLOOKUP($B61,インカレロング2018!$B$5:$G$400,2,FALSE),"")</f>
        <v/>
      </c>
      <c r="AE61" s="10" t="str">
        <f>IFERROR(VLOOKUP($B61,インカレロング2018!$B$5:$G$400,5,FALSE)*VLOOKUP(AC61,大会ごとのスコア!$D$38:$E$42,2,FALSE),"")</f>
        <v/>
      </c>
      <c r="AF61" s="9" t="str">
        <f>IFERROR(VLOOKUP($B61,インカレロング2018!$B$5:$G$400,6,FALSE),"")</f>
        <v/>
      </c>
      <c r="AG61" s="10" t="str">
        <f>IFERROR(VLOOKUP($B61,インカレロング2018!$B$5:$G$400,2,FALSE),"")</f>
        <v/>
      </c>
      <c r="AH61" s="10" t="str">
        <f>IFERROR(VLOOKUP($B61,インカレロング2018!$B$5:$G$400,5,FALSE)*VLOOKUP(AF61,大会ごとのスコア!$D$38:$E$42,2,FALSE),"")</f>
        <v/>
      </c>
      <c r="AI61" s="9" t="str">
        <f>IFERROR(VLOOKUP($B61,全日本ミドル!$B$4:$G$400,6,FALSE),"")</f>
        <v/>
      </c>
      <c r="AJ61" s="10" t="str">
        <f>IFERROR(VLOOKUP($B61,全日本ミドル!$B$4:$G$400,2,FALSE),"")</f>
        <v/>
      </c>
      <c r="AK61" s="10" t="str">
        <f>IFERROR(VLOOKUP($B61,全日本ミドル!$B$4:$G$400,5,FALSE)*VLOOKUP(AI61,大会ごとのスコア!$D$62:$E$69,2,FALSE),"")</f>
        <v/>
      </c>
      <c r="AL61" s="9" t="str">
        <f>IFERROR(VLOOKUP($B61,インカレロング2018!$B$5:$G$400,6,FALSE),"")</f>
        <v/>
      </c>
      <c r="AM61" s="10" t="str">
        <f>IFERROR(VLOOKUP($B61,インカレロング2018!$B$5:$G$400,2,FALSE),"")</f>
        <v/>
      </c>
      <c r="AN61" s="10" t="str">
        <f>IFERROR(VLOOKUP($B61,全日本ミドル!$B$4:$G$400,5,FALSE)*VLOOKUP(AL61,大会ごとのスコア!$D$62:$E$69,2,FALSE),"")</f>
        <v/>
      </c>
      <c r="AO61" s="9" t="str">
        <f>IFERROR(VLOOKUP($B61,早大OC大会!$B$4:$G$400,6,FALSE),"")</f>
        <v/>
      </c>
      <c r="AP61" s="10" t="str">
        <f>IFERROR(VLOOKUP($B61,早大OC大会!$B$4:$G$400,2,FALSE),"")</f>
        <v/>
      </c>
      <c r="AQ61" s="10" t="str">
        <f>IFERROR(VLOOKUP($B61,早大OC大会!$B$4:$G$400,5,FALSE)*VLOOKUP(AO61,大会ごとのスコア!$D$62:$E$69,2,FALSE),"")</f>
        <v/>
      </c>
      <c r="AR61" s="9" t="str">
        <f>IFERROR(VLOOKUP($B61,京大京女大会!$B$4:$G$400,6,FALSE),"")</f>
        <v/>
      </c>
      <c r="AS61" s="10" t="str">
        <f>IFERROR(VLOOKUP($B61,京大京女大会!$B$4:$G$400,2,FALSE),"")</f>
        <v/>
      </c>
      <c r="AT61" s="10" t="str">
        <f>IFERROR(VLOOKUP($B61,京大京女大会!$B$4:$G$400,5,FALSE)*VLOOKUP(AR61,大会ごとのスコア!$D$44:$E$55,2,FALSE),"")</f>
        <v/>
      </c>
      <c r="AU61" s="9" t="str">
        <f>IFERROR(VLOOKUP($B61,京大京女大会!$B$4:$G$400,6,FALSE),"")</f>
        <v/>
      </c>
      <c r="AV61" s="10" t="str">
        <f>IFERROR(VLOOKUP($B61,京大京女大会!$B$4:$G$400,2,FALSE),"")</f>
        <v/>
      </c>
      <c r="AW61" s="10" t="str">
        <f>IFERROR(VLOOKUP($B61,京大京女大会!$B$4:$G$400,5,FALSE)*VLOOKUP(AU61,大会ごとのスコア!$D$44:$E$55,2,FALSE),"")</f>
        <v/>
      </c>
      <c r="AY61" s="9">
        <f t="array" ref="AY61">IFERROR(ROUNDUP(AVERAGE(LARGE(IF($A$3:$AX$3="スコア",$A61:$AX61,""),{1,2,3})),2),0)</f>
        <v>0</v>
      </c>
      <c r="AZ61" s="10">
        <f t="array" ref="AZ61">IFERROR(ROUNDUP(AVERAGE(LARGE(IF($A$3:$AX$3="スコア",$A61:$AX61,""),{1,2,3,4,5,6})),2),0)</f>
        <v>0</v>
      </c>
      <c r="BB61" t="str">
        <f t="array" ref="BB61">IFERROR(LARGE(IF($A$3:$AX$3="スコア",$A61:$AX61,""),1),"")</f>
        <v/>
      </c>
      <c r="BC61">
        <f t="shared" si="3"/>
        <v>0</v>
      </c>
      <c r="BD61">
        <f t="shared" si="4"/>
        <v>0</v>
      </c>
    </row>
    <row r="62" spans="2:56" x14ac:dyDescent="0.15">
      <c r="E62" s="9" t="str">
        <f>IFERROR(VLOOKUP($B62,根ノ上高原!$B$5:$G$338,6,FALSE),"")</f>
        <v/>
      </c>
      <c r="F62" s="10" t="str">
        <f>IFERROR(VLOOKUP($B62,根ノ上高原!$B$5:$G$338,2,FALSE),"")</f>
        <v/>
      </c>
      <c r="G62" s="10" t="str">
        <f>IFERROR(VLOOKUP($B62,根ノ上高原!$B$5:$G$338,5,FALSE)*VLOOKUP(E62,大会ごとのスコア!$D$4:$E$5,2,FALSE),"")</f>
        <v/>
      </c>
      <c r="H62" s="9" t="str">
        <f>IFERROR(VLOOKUP($B62,東大OLK大会!$B$5:$G$338,6,FALSE),"")</f>
        <v/>
      </c>
      <c r="I62" s="10" t="str">
        <f>IFERROR(VLOOKUP($B62,東大OLK大会!$B$5:$G$338,2,FALSE),"")</f>
        <v/>
      </c>
      <c r="J62" s="10" t="str">
        <f>IFERROR(VLOOKUP($B62,東大OLK大会!$B$5:$G$338,5,FALSE)*VLOOKUP(H62,大会ごとのスコア!$D$7:$E$11,2,FALSE),"")</f>
        <v/>
      </c>
      <c r="K62" s="9" t="str">
        <f>IFERROR(VLOOKUP($B62,全日本ロング!$B$5:$G$338,6,FALSE),"")</f>
        <v/>
      </c>
      <c r="L62" s="10" t="str">
        <f>IFERROR(VLOOKUP($B62,全日本ロング!$B$5:$G$338,2,FALSE),"")</f>
        <v/>
      </c>
      <c r="M62" s="10" t="str">
        <f>IFERROR(VLOOKUP($B62,全日本ロング!$B$5:$G$338,5,FALSE)*VLOOKUP(K62,大会ごとのスコア!$D$12:$E$17,2,FALSE),"")</f>
        <v/>
      </c>
      <c r="N62" s="9" t="str">
        <f>IFERROR(VLOOKUP($B62,東海スプリントセレ!$B$5:$G$338,6,FALSE),"")</f>
        <v/>
      </c>
      <c r="O62" s="10" t="str">
        <f>IFERROR(VLOOKUP($B62,東海スプリントセレ!$B$5:$G$338,2,FALSE),"")</f>
        <v/>
      </c>
      <c r="P62" s="10" t="str">
        <f>IFERROR(VLOOKUP($B62,東海スプリントセレ!$B$5:$G$338,5,FALSE)*VLOOKUP(N62,大会ごとのスコア!$D$24:$E$24,2,FALSE),"")</f>
        <v/>
      </c>
      <c r="Q62" s="9" t="str">
        <f>IFERROR(VLOOKUP($B62,東海インカレ!$B$5:$G$338,6,FALSE),"")</f>
        <v/>
      </c>
      <c r="R62" s="10" t="str">
        <f>IFERROR(VLOOKUP($B62,東海インカレ!$B$5:$G$338,2,FALSE),"")</f>
        <v/>
      </c>
      <c r="S62" s="10" t="str">
        <f>IFERROR(VLOOKUP($B62,東海インカレ!$B$5:$G$338,5,FALSE)*VLOOKUP(Q62,大会ごとのスコア!$D$23:$E$23,2,FALSE),"")</f>
        <v/>
      </c>
      <c r="T62" s="9" t="str">
        <f>IFERROR(VLOOKUP($B62,関西スプリントセレ!$B$5:$G$400,6,FALSE),"")</f>
        <v/>
      </c>
      <c r="U62" s="10" t="str">
        <f>IFERROR(VLOOKUP($B62,関西スプリントセレ!$B$5:$G$400,2,FALSE),"")</f>
        <v/>
      </c>
      <c r="V62" s="10" t="str">
        <f>IFERROR(VLOOKUP($B62,関西スプリントセレ!$B$5:$G$400,5,FALSE)*VLOOKUP(T62,大会ごとのスコア!$D$26:$E$26,2,FALSE),"")</f>
        <v/>
      </c>
      <c r="W62" s="9" t="str">
        <f>IFERROR(VLOOKUP($B62,名椙大会2日目!$B$5:$G$338,6,FALSE),"")</f>
        <v/>
      </c>
      <c r="X62" s="10" t="str">
        <f>IFERROR(VLOOKUP($B62,名椙大会2日目!$B$5:$G$338,2,FALSE),"")</f>
        <v/>
      </c>
      <c r="Y62" s="10" t="str">
        <f>IFERROR(VLOOKUP($B62,名椙大会2日目!$B$5:$G$338,5,FALSE)*VLOOKUP(W62,大会ごとのスコア!$D$28:$E$31,2,FALSE),"")</f>
        <v/>
      </c>
      <c r="Z62" s="9" t="str">
        <f>IFERROR(VLOOKUP($B62,インカレスプリント2018!$B$5:$G$400,6,FALSE),"")</f>
        <v/>
      </c>
      <c r="AA62" s="10" t="str">
        <f>IFERROR(VLOOKUP($B62,インカレスプリント2018!$B$5:$G$400,2,FALSE),"")</f>
        <v/>
      </c>
      <c r="AB62" s="10" t="str">
        <f>IFERROR(VLOOKUP($B62,インカレスプリント2018!$B$5:$G$400,5,FALSE)*VLOOKUP(Z62,大会ごとのスコア!$D$33:$E$36,2,FALSE),"")</f>
        <v/>
      </c>
      <c r="AC62" s="9" t="str">
        <f>IFERROR(VLOOKUP($B62,インカレロング2018!$B$5:$G$400,6,FALSE),"")</f>
        <v/>
      </c>
      <c r="AD62" s="10" t="str">
        <f>IFERROR(VLOOKUP($B62,インカレロング2018!$B$5:$G$400,2,FALSE),"")</f>
        <v/>
      </c>
      <c r="AE62" s="10" t="str">
        <f>IFERROR(VLOOKUP($B62,インカレロング2018!$B$5:$G$400,5,FALSE)*VLOOKUP(AC62,大会ごとのスコア!$D$38:$E$42,2,FALSE),"")</f>
        <v/>
      </c>
      <c r="AF62" s="9" t="str">
        <f>IFERROR(VLOOKUP($B62,インカレロング2018!$B$5:$G$400,6,FALSE),"")</f>
        <v/>
      </c>
      <c r="AG62" s="10" t="str">
        <f>IFERROR(VLOOKUP($B62,インカレロング2018!$B$5:$G$400,2,FALSE),"")</f>
        <v/>
      </c>
      <c r="AH62" s="10" t="str">
        <f>IFERROR(VLOOKUP($B62,インカレロング2018!$B$5:$G$400,5,FALSE)*VLOOKUP(AF62,大会ごとのスコア!$D$38:$E$42,2,FALSE),"")</f>
        <v/>
      </c>
      <c r="AI62" s="9" t="str">
        <f>IFERROR(VLOOKUP($B62,全日本ミドル!$B$4:$G$400,6,FALSE),"")</f>
        <v/>
      </c>
      <c r="AJ62" s="10" t="str">
        <f>IFERROR(VLOOKUP($B62,全日本ミドル!$B$4:$G$400,2,FALSE),"")</f>
        <v/>
      </c>
      <c r="AK62" s="10" t="str">
        <f>IFERROR(VLOOKUP($B62,全日本ミドル!$B$4:$G$400,5,FALSE)*VLOOKUP(AI62,大会ごとのスコア!$D$62:$E$69,2,FALSE),"")</f>
        <v/>
      </c>
      <c r="AL62" s="9" t="str">
        <f>IFERROR(VLOOKUP($B62,インカレロング2018!$B$5:$G$400,6,FALSE),"")</f>
        <v/>
      </c>
      <c r="AM62" s="10" t="str">
        <f>IFERROR(VLOOKUP($B62,インカレロング2018!$B$5:$G$400,2,FALSE),"")</f>
        <v/>
      </c>
      <c r="AN62" s="10" t="str">
        <f>IFERROR(VLOOKUP($B62,全日本ミドル!$B$4:$G$400,5,FALSE)*VLOOKUP(AL62,大会ごとのスコア!$D$62:$E$69,2,FALSE),"")</f>
        <v/>
      </c>
      <c r="AO62" s="9" t="str">
        <f>IFERROR(VLOOKUP($B62,早大OC大会!$B$4:$G$400,6,FALSE),"")</f>
        <v/>
      </c>
      <c r="AP62" s="10" t="str">
        <f>IFERROR(VLOOKUP($B62,早大OC大会!$B$4:$G$400,2,FALSE),"")</f>
        <v/>
      </c>
      <c r="AQ62" s="10" t="str">
        <f>IFERROR(VLOOKUP($B62,早大OC大会!$B$4:$G$400,5,FALSE)*VLOOKUP(AO62,大会ごとのスコア!$D$62:$E$69,2,FALSE),"")</f>
        <v/>
      </c>
      <c r="AR62" s="9" t="str">
        <f>IFERROR(VLOOKUP($B62,インカレロング2018!$B$5:$G$400,6,FALSE),"")</f>
        <v/>
      </c>
      <c r="AS62" s="10" t="str">
        <f>IFERROR(VLOOKUP($B62,インカレロング2018!$B$5:$G$400,2,FALSE),"")</f>
        <v/>
      </c>
      <c r="AT62" s="10" t="str">
        <f>IFERROR(VLOOKUP($B62,全日本ミドル!$B$4:$G$400,5,FALSE)*VLOOKUP(AR62,大会ごとのスコア!$D$62:$E$69,2,FALSE),"")</f>
        <v/>
      </c>
      <c r="AU62" s="9" t="str">
        <f>IFERROR(VLOOKUP($B62,インカレロング2018!$B$5:$G$400,6,FALSE),"")</f>
        <v/>
      </c>
      <c r="AV62" s="10" t="str">
        <f>IFERROR(VLOOKUP($B62,インカレロング2018!$B$5:$G$400,2,FALSE),"")</f>
        <v/>
      </c>
      <c r="AW62" s="10" t="str">
        <f>IFERROR(VLOOKUP($B62,全日本ミドル!$B$4:$G$400,5,FALSE)*VLOOKUP(AU62,大会ごとのスコア!$D$62:$E$69,2,FALSE),"")</f>
        <v/>
      </c>
      <c r="AY62" s="9">
        <f t="array" ref="AY62">IFERROR(ROUNDUP(AVERAGE(LARGE(IF($A$3:$AX$3="スコア",$A62:$AX62,""),{1,2,3})),2),0)</f>
        <v>0</v>
      </c>
      <c r="AZ62" s="10">
        <f t="array" ref="AZ62">IFERROR(ROUNDUP(AVERAGE(LARGE(IF($A$3:$AX$3="スコア",$A62:$AX62,""),{1,2,3,4,5,6})),2),0)</f>
        <v>0</v>
      </c>
      <c r="BB62" t="str">
        <f t="array" ref="BB62">IFERROR(LARGE(IF($A$3:$AX$3="スコア",$A62:$AX62,""),1),"")</f>
        <v/>
      </c>
      <c r="BC62">
        <f t="shared" si="3"/>
        <v>0</v>
      </c>
      <c r="BD62">
        <f t="shared" si="4"/>
        <v>0</v>
      </c>
    </row>
    <row r="63" spans="2:56" x14ac:dyDescent="0.15">
      <c r="E63" s="9" t="str">
        <f>IFERROR(VLOOKUP($B63,根ノ上高原!$B$5:$G$338,6,FALSE),"")</f>
        <v/>
      </c>
      <c r="F63" s="10" t="str">
        <f>IFERROR(VLOOKUP($B63,根ノ上高原!$B$5:$G$338,2,FALSE),"")</f>
        <v/>
      </c>
      <c r="G63" s="10" t="str">
        <f>IFERROR(VLOOKUP($B63,根ノ上高原!$B$5:$G$338,5,FALSE)*VLOOKUP(E63,大会ごとのスコア!$D$4:$E$5,2,FALSE),"")</f>
        <v/>
      </c>
      <c r="H63" s="9" t="str">
        <f>IFERROR(VLOOKUP($B63,東大OLK大会!$B$5:$G$338,6,FALSE),"")</f>
        <v/>
      </c>
      <c r="I63" s="10" t="str">
        <f>IFERROR(VLOOKUP($B63,東大OLK大会!$B$5:$G$338,2,FALSE),"")</f>
        <v/>
      </c>
      <c r="J63" s="10" t="str">
        <f>IFERROR(VLOOKUP($B63,東大OLK大会!$B$5:$G$338,5,FALSE)*VLOOKUP(H63,大会ごとのスコア!$D$7:$E$11,2,FALSE),"")</f>
        <v/>
      </c>
      <c r="K63" s="9" t="str">
        <f>IFERROR(VLOOKUP($B63,全日本ロング!$B$5:$G$338,6,FALSE),"")</f>
        <v/>
      </c>
      <c r="L63" s="10" t="str">
        <f>IFERROR(VLOOKUP($B63,全日本ロング!$B$5:$G$338,2,FALSE),"")</f>
        <v/>
      </c>
      <c r="M63" s="10" t="str">
        <f>IFERROR(VLOOKUP($B63,全日本ロング!$B$5:$G$338,5,FALSE)*VLOOKUP(K63,大会ごとのスコア!$D$12:$E$17,2,FALSE),"")</f>
        <v/>
      </c>
      <c r="N63" s="9" t="str">
        <f>IFERROR(VLOOKUP($B63,東海スプリントセレ!$B$5:$G$338,6,FALSE),"")</f>
        <v/>
      </c>
      <c r="O63" s="10" t="str">
        <f>IFERROR(VLOOKUP($B63,東海スプリントセレ!$B$5:$G$338,2,FALSE),"")</f>
        <v/>
      </c>
      <c r="P63" s="10" t="str">
        <f>IFERROR(VLOOKUP($B63,東海スプリントセレ!$B$5:$G$338,5,FALSE)*VLOOKUP(N63,大会ごとのスコア!$D$24:$E$24,2,FALSE),"")</f>
        <v/>
      </c>
      <c r="Q63" s="9" t="str">
        <f>IFERROR(VLOOKUP($B63,東海インカレ!$B$5:$G$338,6,FALSE),"")</f>
        <v/>
      </c>
      <c r="R63" s="10" t="str">
        <f>IFERROR(VLOOKUP($B63,東海インカレ!$B$5:$G$338,2,FALSE),"")</f>
        <v/>
      </c>
      <c r="S63" s="10" t="str">
        <f>IFERROR(VLOOKUP($B63,東海インカレ!$B$5:$G$338,5,FALSE)*VLOOKUP(Q63,大会ごとのスコア!$D$23:$E$23,2,FALSE),"")</f>
        <v/>
      </c>
      <c r="T63" s="9" t="str">
        <f>IFERROR(VLOOKUP($B63,関西スプリントセレ!$B$5:$G$400,6,FALSE),"")</f>
        <v/>
      </c>
      <c r="U63" s="10" t="str">
        <f>IFERROR(VLOOKUP($B63,関西スプリントセレ!$B$5:$G$400,2,FALSE),"")</f>
        <v/>
      </c>
      <c r="V63" s="10" t="str">
        <f>IFERROR(VLOOKUP($B63,関西スプリントセレ!$B$5:$G$400,5,FALSE)*VLOOKUP(T63,大会ごとのスコア!$D$26:$E$26,2,FALSE),"")</f>
        <v/>
      </c>
      <c r="W63" s="9" t="str">
        <f>IFERROR(VLOOKUP($B63,名椙大会2日目!$B$5:$G$338,6,FALSE),"")</f>
        <v/>
      </c>
      <c r="X63" s="10" t="str">
        <f>IFERROR(VLOOKUP($B63,名椙大会2日目!$B$5:$G$338,2,FALSE),"")</f>
        <v/>
      </c>
      <c r="Y63" s="10" t="str">
        <f>IFERROR(VLOOKUP($B63,名椙大会2日目!$B$5:$G$338,5,FALSE)*VLOOKUP(W63,大会ごとのスコア!$D$28:$E$31,2,FALSE),"")</f>
        <v/>
      </c>
      <c r="Z63" s="9" t="str">
        <f>IFERROR(VLOOKUP($B63,インカレスプリント2018!$B$5:$G$400,6,FALSE),"")</f>
        <v/>
      </c>
      <c r="AA63" s="10" t="str">
        <f>IFERROR(VLOOKUP($B63,インカレスプリント2018!$B$5:$G$400,2,FALSE),"")</f>
        <v/>
      </c>
      <c r="AB63" s="10" t="str">
        <f>IFERROR(VLOOKUP($B63,インカレスプリント2018!$B$5:$G$400,5,FALSE)*VLOOKUP(Z63,大会ごとのスコア!$D$33:$E$36,2,FALSE),"")</f>
        <v/>
      </c>
      <c r="AC63" s="9" t="str">
        <f>IFERROR(VLOOKUP($B63,インカレロング2018!$B$5:$G$400,6,FALSE),"")</f>
        <v/>
      </c>
      <c r="AD63" s="10" t="str">
        <f>IFERROR(VLOOKUP($B63,インカレロング2018!$B$5:$G$400,2,FALSE),"")</f>
        <v/>
      </c>
      <c r="AE63" s="10" t="str">
        <f>IFERROR(VLOOKUP($B63,インカレロング2018!$B$5:$G$400,5,FALSE)*VLOOKUP(AC63,大会ごとのスコア!$D$38:$E$42,2,FALSE),"")</f>
        <v/>
      </c>
      <c r="AF63" s="9" t="str">
        <f>IFERROR(VLOOKUP($B63,インカレロング2018!$B$5:$G$400,6,FALSE),"")</f>
        <v/>
      </c>
      <c r="AG63" s="10" t="str">
        <f>IFERROR(VLOOKUP($B63,インカレロング2018!$B$5:$G$400,2,FALSE),"")</f>
        <v/>
      </c>
      <c r="AH63" s="10" t="str">
        <f>IFERROR(VLOOKUP($B63,インカレロング2018!$B$5:$G$400,5,FALSE)*VLOOKUP(AF63,大会ごとのスコア!$D$38:$E$42,2,FALSE),"")</f>
        <v/>
      </c>
      <c r="AI63" s="9" t="str">
        <f>IFERROR(VLOOKUP($B63,全日本ミドル!$B$4:$G$400,6,FALSE),"")</f>
        <v/>
      </c>
      <c r="AJ63" s="10" t="str">
        <f>IFERROR(VLOOKUP($B63,全日本ミドル!$B$4:$G$400,2,FALSE),"")</f>
        <v/>
      </c>
      <c r="AK63" s="10" t="str">
        <f>IFERROR(VLOOKUP($B63,全日本ミドル!$B$4:$G$400,5,FALSE)*VLOOKUP(AI63,大会ごとのスコア!$D$62:$E$69,2,FALSE),"")</f>
        <v/>
      </c>
      <c r="AL63" s="9" t="str">
        <f>IFERROR(VLOOKUP($B63,インカレロング2018!$B$5:$G$400,6,FALSE),"")</f>
        <v/>
      </c>
      <c r="AM63" s="10" t="str">
        <f>IFERROR(VLOOKUP($B63,インカレロング2018!$B$5:$G$400,2,FALSE),"")</f>
        <v/>
      </c>
      <c r="AN63" s="10" t="str">
        <f>IFERROR(VLOOKUP($B63,全日本ミドル!$B$4:$G$400,5,FALSE)*VLOOKUP(AL63,大会ごとのスコア!$D$62:$E$69,2,FALSE),"")</f>
        <v/>
      </c>
      <c r="AO63" s="9" t="str">
        <f>IFERROR(VLOOKUP($B63,早大OC大会!$B$4:$G$400,6,FALSE),"")</f>
        <v/>
      </c>
      <c r="AP63" s="10" t="str">
        <f>IFERROR(VLOOKUP($B63,早大OC大会!$B$4:$G$400,2,FALSE),"")</f>
        <v/>
      </c>
      <c r="AQ63" s="10" t="str">
        <f>IFERROR(VLOOKUP($B63,早大OC大会!$B$4:$G$400,5,FALSE)*VLOOKUP(AO63,大会ごとのスコア!$D$62:$E$69,2,FALSE),"")</f>
        <v/>
      </c>
      <c r="AR63" s="9" t="str">
        <f>IFERROR(VLOOKUP($B63,インカレロング2018!$B$5:$G$400,6,FALSE),"")</f>
        <v/>
      </c>
      <c r="AS63" s="10" t="str">
        <f>IFERROR(VLOOKUP($B63,インカレロング2018!$B$5:$G$400,2,FALSE),"")</f>
        <v/>
      </c>
      <c r="AT63" s="10" t="str">
        <f>IFERROR(VLOOKUP($B63,全日本ミドル!$B$4:$G$400,5,FALSE)*VLOOKUP(AR63,大会ごとのスコア!$D$62:$E$69,2,FALSE),"")</f>
        <v/>
      </c>
      <c r="AU63" s="9" t="str">
        <f>IFERROR(VLOOKUP($B63,インカレロング2018!$B$5:$G$400,6,FALSE),"")</f>
        <v/>
      </c>
      <c r="AV63" s="10" t="str">
        <f>IFERROR(VLOOKUP($B63,インカレロング2018!$B$5:$G$400,2,FALSE),"")</f>
        <v/>
      </c>
      <c r="AW63" s="10" t="str">
        <f>IFERROR(VLOOKUP($B63,全日本ミドル!$B$4:$G$400,5,FALSE)*VLOOKUP(AU63,大会ごとのスコア!$D$62:$E$69,2,FALSE),"")</f>
        <v/>
      </c>
      <c r="AY63" s="9">
        <f t="array" ref="AY63">IFERROR(ROUNDUP(AVERAGE(LARGE(IF($A$3:$AX$3="スコア",$A63:$AX63,""),{1,2,3})),2),0)</f>
        <v>0</v>
      </c>
      <c r="AZ63" s="10">
        <f t="array" ref="AZ63">IFERROR(ROUNDUP(AVERAGE(LARGE(IF($A$3:$AX$3="スコア",$A63:$AX63,""),{1,2,3,4,5,6})),2),0)</f>
        <v>0</v>
      </c>
      <c r="BB63" t="str">
        <f t="array" ref="BB63">IFERROR(LARGE(IF($A$3:$AX$3="スコア",$A63:$AX63,""),1),"")</f>
        <v/>
      </c>
      <c r="BC63">
        <f t="shared" si="3"/>
        <v>0</v>
      </c>
      <c r="BD63">
        <f t="shared" si="4"/>
        <v>0</v>
      </c>
    </row>
    <row r="64" spans="2:56" x14ac:dyDescent="0.15">
      <c r="W64" s="9" t="str">
        <f>IFERROR(VLOOKUP($B64,名椙大会2日目!$B$5:$G$338,6,FALSE),"")</f>
        <v/>
      </c>
      <c r="X64" s="10" t="str">
        <f>IFERROR(VLOOKUP($B64,名椙大会2日目!$B$5:$G$338,2,FALSE),"")</f>
        <v/>
      </c>
      <c r="Y64" s="10" t="str">
        <f>IFERROR(VLOOKUP($B64,名椙大会2日目!$B$5:$G$338,5,FALSE)*VLOOKUP(W64,大会ごとのスコア!$D$28:$E$31,2,FALSE),"")</f>
        <v/>
      </c>
    </row>
    <row r="65" spans="6:25" x14ac:dyDescent="0.15">
      <c r="W65" s="9" t="str">
        <f>IFERROR(VLOOKUP($B65,名椙大会2日目!$B$5:$G$338,6,FALSE),"")</f>
        <v/>
      </c>
      <c r="X65" s="10" t="str">
        <f>IFERROR(VLOOKUP($B65,名椙大会2日目!$B$5:$G$338,2,FALSE),"")</f>
        <v/>
      </c>
      <c r="Y65" s="10" t="str">
        <f>IFERROR(VLOOKUP($B65,名椙大会2日目!$B$5:$G$338,5,FALSE)*VLOOKUP(W65,大会ごとのスコア!$D$28:$E$31,2,FALSE),"")</f>
        <v/>
      </c>
    </row>
    <row r="66" spans="6:25" x14ac:dyDescent="0.15">
      <c r="W66" s="9" t="str">
        <f>IFERROR(VLOOKUP($B66,名椙大会2日目!$B$5:$G$338,6,FALSE),"")</f>
        <v/>
      </c>
      <c r="X66" s="10" t="str">
        <f>IFERROR(VLOOKUP($B66,名椙大会2日目!$B$5:$G$338,2,FALSE),"")</f>
        <v/>
      </c>
      <c r="Y66" s="10" t="str">
        <f>IFERROR(VLOOKUP($B66,名椙大会2日目!$B$5:$G$338,5,FALSE)*VLOOKUP(W66,大会ごとのスコア!$D$28:$E$31,2,FALSE),"")</f>
        <v/>
      </c>
    </row>
    <row r="67" spans="6:25" x14ac:dyDescent="0.15">
      <c r="W67" s="9" t="str">
        <f>IFERROR(VLOOKUP($B67,名椙大会2日目!$B$5:$G$338,6,FALSE),"")</f>
        <v/>
      </c>
      <c r="X67" s="10" t="str">
        <f>IFERROR(VLOOKUP($B67,名椙大会2日目!$B$5:$G$338,2,FALSE),"")</f>
        <v/>
      </c>
      <c r="Y67" s="10" t="str">
        <f>IFERROR(VLOOKUP($B67,名椙大会2日目!$B$5:$G$338,5,FALSE)*VLOOKUP(W67,大会ごとのスコア!$D$28:$E$31,2,FALSE),"")</f>
        <v/>
      </c>
    </row>
    <row r="68" spans="6:25" x14ac:dyDescent="0.15">
      <c r="W68" s="9" t="str">
        <f>IFERROR(VLOOKUP($B68,名椙大会2日目!$B$5:$G$338,6,FALSE),"")</f>
        <v/>
      </c>
      <c r="X68" s="10" t="str">
        <f>IFERROR(VLOOKUP($B68,名椙大会2日目!$B$5:$G$338,2,FALSE),"")</f>
        <v/>
      </c>
      <c r="Y68" s="10" t="str">
        <f>IFERROR(VLOOKUP($B68,名椙大会2日目!$B$5:$G$338,5,FALSE)*VLOOKUP(W68,大会ごとのスコア!$D$28:$E$31,2,FALSE),"")</f>
        <v/>
      </c>
    </row>
    <row r="69" spans="6:25" x14ac:dyDescent="0.15">
      <c r="W69" s="9" t="str">
        <f>IFERROR(VLOOKUP($B69,名椙大会2日目!$B$5:$G$338,6,FALSE),"")</f>
        <v/>
      </c>
      <c r="X69" s="10" t="str">
        <f>IFERROR(VLOOKUP($B69,名椙大会2日目!$B$5:$G$338,2,FALSE),"")</f>
        <v/>
      </c>
      <c r="Y69" s="10" t="str">
        <f>IFERROR(VLOOKUP($B69,名椙大会2日目!$B$5:$G$338,5,FALSE)*VLOOKUP(W69,大会ごとのスコア!$D$28:$E$31,2,FALSE),"")</f>
        <v/>
      </c>
    </row>
    <row r="70" spans="6:25" x14ac:dyDescent="0.15">
      <c r="W70" s="9" t="str">
        <f>IFERROR(VLOOKUP($B70,名椙大会2日目!$B$5:$G$338,6,FALSE),"")</f>
        <v/>
      </c>
      <c r="X70" s="10" t="str">
        <f>IFERROR(VLOOKUP($B70,名椙大会2日目!$B$5:$G$338,2,FALSE),"")</f>
        <v/>
      </c>
      <c r="Y70" s="10" t="str">
        <f>IFERROR(VLOOKUP($B70,名椙大会2日目!$B$5:$G$338,5,FALSE)*VLOOKUP(W70,大会ごとのスコア!$D$28:$E$31,2,FALSE),"")</f>
        <v/>
      </c>
    </row>
    <row r="71" spans="6:25" x14ac:dyDescent="0.15">
      <c r="W71" s="9" t="str">
        <f>IFERROR(VLOOKUP($B71,名椙大会2日目!$B$5:$G$338,6,FALSE),"")</f>
        <v/>
      </c>
      <c r="X71" s="10" t="str">
        <f>IFERROR(VLOOKUP($B71,名椙大会2日目!$B$5:$G$338,2,FALSE),"")</f>
        <v/>
      </c>
      <c r="Y71" s="10" t="str">
        <f>IFERROR(VLOOKUP($B71,名椙大会2日目!$B$5:$G$338,5,FALSE)*VLOOKUP(W71,大会ごとのスコア!$D$28:$E$31,2,FALSE),"")</f>
        <v/>
      </c>
    </row>
    <row r="72" spans="6:25" x14ac:dyDescent="0.15">
      <c r="W72" s="9" t="str">
        <f>IFERROR(VLOOKUP($B72,名椙大会2日目!$B$5:$G$338,6,FALSE),"")</f>
        <v/>
      </c>
      <c r="X72" s="10" t="str">
        <f>IFERROR(VLOOKUP($B72,名椙大会2日目!$B$5:$G$338,2,FALSE),"")</f>
        <v/>
      </c>
      <c r="Y72" s="10" t="str">
        <f>IFERROR(VLOOKUP($B72,名椙大会2日目!$B$5:$G$338,5,FALSE)*VLOOKUP(W72,大会ごとのスコア!$D$28:$E$31,2,FALSE),"")</f>
        <v/>
      </c>
    </row>
    <row r="73" spans="6:25" x14ac:dyDescent="0.15">
      <c r="W73" s="9" t="str">
        <f>IFERROR(VLOOKUP($B73,名椙大会2日目!$B$5:$G$338,6,FALSE),"")</f>
        <v/>
      </c>
      <c r="X73" s="10" t="str">
        <f>IFERROR(VLOOKUP($B73,名椙大会2日目!$B$5:$G$338,2,FALSE),"")</f>
        <v/>
      </c>
      <c r="Y73" s="10" t="str">
        <f>IFERROR(VLOOKUP($B73,名椙大会2日目!$B$5:$G$338,5,FALSE)*VLOOKUP(W73,大会ごとのスコア!$D$28:$E$31,2,FALSE),"")</f>
        <v/>
      </c>
    </row>
    <row r="74" spans="6:25" x14ac:dyDescent="0.15">
      <c r="W74" s="9" t="str">
        <f>IFERROR(VLOOKUP($B74,名椙大会2日目!$B$5:$G$338,6,FALSE),"")</f>
        <v/>
      </c>
      <c r="X74" s="10" t="str">
        <f>IFERROR(VLOOKUP($B74,名椙大会2日目!$B$5:$G$338,2,FALSE),"")</f>
        <v/>
      </c>
      <c r="Y74" s="10" t="str">
        <f>IFERROR(VLOOKUP($B74,名椙大会2日目!$B$5:$G$338,5,FALSE)*VLOOKUP(W74,大会ごとのスコア!$D$28:$E$31,2,FALSE),"")</f>
        <v/>
      </c>
    </row>
    <row r="75" spans="6:25" x14ac:dyDescent="0.15">
      <c r="W75" s="9" t="str">
        <f>IFERROR(VLOOKUP($B75,名椙大会2日目!$B$5:$G$338,6,FALSE),"")</f>
        <v/>
      </c>
      <c r="X75" s="10" t="str">
        <f>IFERROR(VLOOKUP($B75,名椙大会2日目!$B$5:$G$338,2,FALSE),"")</f>
        <v/>
      </c>
      <c r="Y75" s="10" t="str">
        <f>IFERROR(VLOOKUP($B75,名椙大会2日目!$B$5:$G$338,5,FALSE)*VLOOKUP(W75,大会ごとのスコア!$D$28:$E$31,2,FALSE),"")</f>
        <v/>
      </c>
    </row>
    <row r="76" spans="6:25" x14ac:dyDescent="0.15">
      <c r="W76" s="9" t="str">
        <f>IFERROR(VLOOKUP($B76,名椙大会2日目!$B$5:$G$338,6,FALSE),"")</f>
        <v/>
      </c>
      <c r="X76" s="10" t="str">
        <f>IFERROR(VLOOKUP($B76,名椙大会2日目!$B$5:$G$338,2,FALSE),"")</f>
        <v/>
      </c>
      <c r="Y76" s="10" t="str">
        <f>IFERROR(VLOOKUP($B76,名椙大会2日目!$B$5:$G$338,5,FALSE)*VLOOKUP(W76,大会ごとのスコア!$D$28:$E$31,2,FALSE),"")</f>
        <v/>
      </c>
    </row>
    <row r="77" spans="6:25" x14ac:dyDescent="0.15">
      <c r="W77" s="9" t="str">
        <f>IFERROR(VLOOKUP($B77,名椙大会2日目!$B$5:$G$338,6,FALSE),"")</f>
        <v/>
      </c>
      <c r="X77" s="10" t="str">
        <f>IFERROR(VLOOKUP($B77,名椙大会2日目!$B$5:$G$338,2,FALSE),"")</f>
        <v/>
      </c>
      <c r="Y77" s="10" t="str">
        <f>IFERROR(VLOOKUP($B77,名椙大会2日目!$B$5:$G$338,5,FALSE)*VLOOKUP(W77,大会ごとのスコア!$D$28:$E$31,2,FALSE),"")</f>
        <v/>
      </c>
    </row>
    <row r="78" spans="6:25" x14ac:dyDescent="0.15">
      <c r="W78" s="9" t="str">
        <f>IFERROR(VLOOKUP($B78,名椙大会2日目!$B$5:$G$338,6,FALSE),"")</f>
        <v/>
      </c>
      <c r="X78" s="10" t="str">
        <f>IFERROR(VLOOKUP($B78,名椙大会2日目!$B$5:$G$338,2,FALSE),"")</f>
        <v/>
      </c>
      <c r="Y78" s="10" t="str">
        <f>IFERROR(VLOOKUP($B78,名椙大会2日目!$B$5:$G$338,5,FALSE)*VLOOKUP(W78,大会ごとのスコア!$D$28:$E$31,2,FALSE),"")</f>
        <v/>
      </c>
    </row>
    <row r="79" spans="6:25" x14ac:dyDescent="0.15">
      <c r="W79" s="9" t="str">
        <f>IFERROR(VLOOKUP($B79,名椙大会2日目!$B$5:$G$338,6,FALSE),"")</f>
        <v/>
      </c>
      <c r="X79" s="10" t="str">
        <f>IFERROR(VLOOKUP($B79,名椙大会2日目!$B$5:$G$338,2,FALSE),"")</f>
        <v/>
      </c>
      <c r="Y79" s="10" t="str">
        <f>IFERROR(VLOOKUP($B79,名椙大会2日目!$B$5:$G$338,5,FALSE)*VLOOKUP(W79,大会ごとのスコア!$D$28:$E$31,2,FALSE),"")</f>
        <v/>
      </c>
    </row>
    <row r="80" spans="6:25" x14ac:dyDescent="0.15">
      <c r="F80" s="6"/>
      <c r="W80" s="9" t="str">
        <f>IFERROR(VLOOKUP($B80,名椙大会2日目!$B$5:$G$338,6,FALSE),"")</f>
        <v/>
      </c>
      <c r="X80" s="10" t="str">
        <f>IFERROR(VLOOKUP($B80,名椙大会2日目!$B$5:$G$338,2,FALSE),"")</f>
        <v/>
      </c>
      <c r="Y80" s="10" t="str">
        <f>IFERROR(VLOOKUP($B80,名椙大会2日目!$B$5:$G$338,5,FALSE)*VLOOKUP(W80,大会ごとのスコア!$D$28:$E$31,2,FALSE),"")</f>
        <v/>
      </c>
    </row>
    <row r="81" spans="6:25" x14ac:dyDescent="0.15">
      <c r="F81" s="6"/>
      <c r="W81" s="9" t="str">
        <f>IFERROR(VLOOKUP($B81,名椙大会2日目!$B$5:$G$338,6,FALSE),"")</f>
        <v/>
      </c>
      <c r="X81" s="10" t="str">
        <f>IFERROR(VLOOKUP($B81,名椙大会2日目!$B$5:$G$338,2,FALSE),"")</f>
        <v/>
      </c>
      <c r="Y81" s="10" t="str">
        <f>IFERROR(VLOOKUP($B81,名椙大会2日目!$B$5:$G$338,5,FALSE)*VLOOKUP(W81,大会ごとのスコア!$D$28:$E$31,2,FALSE),"")</f>
        <v/>
      </c>
    </row>
    <row r="82" spans="6:25" x14ac:dyDescent="0.15">
      <c r="F82" s="6"/>
      <c r="W82" s="9" t="str">
        <f>IFERROR(VLOOKUP($B82,名椙大会2日目!$B$5:$G$338,6,FALSE),"")</f>
        <v/>
      </c>
      <c r="X82" s="10" t="str">
        <f>IFERROR(VLOOKUP($B82,名椙大会2日目!$B$5:$G$338,2,FALSE),"")</f>
        <v/>
      </c>
      <c r="Y82" s="10" t="str">
        <f>IFERROR(VLOOKUP($B82,名椙大会2日目!$B$5:$G$338,5,FALSE)*VLOOKUP(W82,大会ごとのスコア!$D$28:$E$31,2,FALSE),"")</f>
        <v/>
      </c>
    </row>
    <row r="83" spans="6:25" x14ac:dyDescent="0.15">
      <c r="F83" s="6"/>
      <c r="W83" s="9" t="str">
        <f>IFERROR(VLOOKUP($B83,名椙大会2日目!$B$5:$G$338,6,FALSE),"")</f>
        <v/>
      </c>
      <c r="X83" s="10" t="str">
        <f>IFERROR(VLOOKUP($B83,名椙大会2日目!$B$5:$G$338,2,FALSE),"")</f>
        <v/>
      </c>
      <c r="Y83" s="10" t="str">
        <f>IFERROR(VLOOKUP($B83,名椙大会2日目!$B$5:$G$338,5,FALSE)*VLOOKUP(W83,大会ごとのスコア!$D$28:$E$31,2,FALSE),"")</f>
        <v/>
      </c>
    </row>
    <row r="84" spans="6:25" x14ac:dyDescent="0.15">
      <c r="F84" s="6"/>
      <c r="W84" s="9" t="str">
        <f>IFERROR(VLOOKUP($B84,名椙大会2日目!$B$5:$G$338,6,FALSE),"")</f>
        <v/>
      </c>
      <c r="X84" s="10" t="str">
        <f>IFERROR(VLOOKUP($B84,名椙大会2日目!$B$5:$G$338,2,FALSE),"")</f>
        <v/>
      </c>
      <c r="Y84" s="10" t="str">
        <f>IFERROR(VLOOKUP($B84,名椙大会2日目!$B$5:$G$338,5,FALSE)*VLOOKUP(W84,大会ごとのスコア!$D$28:$E$31,2,FALSE),"")</f>
        <v/>
      </c>
    </row>
    <row r="85" spans="6:25" x14ac:dyDescent="0.15">
      <c r="F85" s="3"/>
      <c r="W85" s="9" t="str">
        <f>IFERROR(VLOOKUP($B85,名椙大会2日目!$B$5:$G$338,6,FALSE),"")</f>
        <v/>
      </c>
      <c r="X85" s="10" t="str">
        <f>IFERROR(VLOOKUP($B85,名椙大会2日目!$B$5:$G$338,2,FALSE),"")</f>
        <v/>
      </c>
      <c r="Y85" s="10" t="str">
        <f>IFERROR(VLOOKUP($B85,名椙大会2日目!$B$5:$G$338,5,FALSE)*VLOOKUP(W85,大会ごとのスコア!$D$28:$E$31,2,FALSE),"")</f>
        <v/>
      </c>
    </row>
    <row r="86" spans="6:25" x14ac:dyDescent="0.15">
      <c r="F86" s="6"/>
      <c r="W86" s="9" t="str">
        <f>IFERROR(VLOOKUP($B86,名椙大会2日目!$B$5:$G$338,6,FALSE),"")</f>
        <v/>
      </c>
      <c r="X86" s="10" t="str">
        <f>IFERROR(VLOOKUP($B86,名椙大会2日目!$B$5:$G$338,2,FALSE),"")</f>
        <v/>
      </c>
      <c r="Y86" s="10" t="str">
        <f>IFERROR(VLOOKUP($B86,名椙大会2日目!$B$5:$G$338,5,FALSE)*VLOOKUP(W86,大会ごとのスコア!$D$28:$E$31,2,FALSE),"")</f>
        <v/>
      </c>
    </row>
    <row r="87" spans="6:25" x14ac:dyDescent="0.15">
      <c r="F87" s="6"/>
      <c r="W87" s="9" t="str">
        <f>IFERROR(VLOOKUP($B87,名椙大会2日目!$B$5:$G$338,6,FALSE),"")</f>
        <v/>
      </c>
      <c r="X87" s="10" t="str">
        <f>IFERROR(VLOOKUP($B87,名椙大会2日目!$B$5:$G$338,2,FALSE),"")</f>
        <v/>
      </c>
      <c r="Y87" s="10" t="str">
        <f>IFERROR(VLOOKUP($B87,名椙大会2日目!$B$5:$G$338,5,FALSE)*VLOOKUP(W87,大会ごとのスコア!$D$28:$E$31,2,FALSE),"")</f>
        <v/>
      </c>
    </row>
    <row r="88" spans="6:25" x14ac:dyDescent="0.15">
      <c r="F88" s="6"/>
      <c r="W88" s="9" t="str">
        <f>IFERROR(VLOOKUP($B88,名椙大会2日目!$B$5:$G$338,6,FALSE),"")</f>
        <v/>
      </c>
      <c r="X88" s="10" t="str">
        <f>IFERROR(VLOOKUP($B88,名椙大会2日目!$B$5:$G$338,2,FALSE),"")</f>
        <v/>
      </c>
      <c r="Y88" s="10" t="str">
        <f>IFERROR(VLOOKUP($B88,名椙大会2日目!$B$5:$G$338,5,FALSE)*VLOOKUP(W88,大会ごとのスコア!$D$28:$E$31,2,FALSE),"")</f>
        <v/>
      </c>
    </row>
    <row r="89" spans="6:25" x14ac:dyDescent="0.15">
      <c r="F89" s="6"/>
      <c r="W89" s="9" t="str">
        <f>IFERROR(VLOOKUP($B89,名椙大会2日目!$B$5:$G$338,6,FALSE),"")</f>
        <v/>
      </c>
      <c r="X89" s="10" t="str">
        <f>IFERROR(VLOOKUP($B89,名椙大会2日目!$B$5:$G$338,2,FALSE),"")</f>
        <v/>
      </c>
      <c r="Y89" s="10" t="str">
        <f>IFERROR(VLOOKUP($B89,名椙大会2日目!$B$5:$G$338,5,FALSE)*VLOOKUP(W89,大会ごとのスコア!$D$28:$E$31,2,FALSE),"")</f>
        <v/>
      </c>
    </row>
    <row r="90" spans="6:25" x14ac:dyDescent="0.15">
      <c r="F90" s="6"/>
      <c r="W90" s="9" t="str">
        <f>IFERROR(VLOOKUP($B90,名椙大会2日目!$B$5:$G$338,6,FALSE),"")</f>
        <v/>
      </c>
      <c r="X90" s="10" t="str">
        <f>IFERROR(VLOOKUP($B90,名椙大会2日目!$B$5:$G$338,2,FALSE),"")</f>
        <v/>
      </c>
      <c r="Y90" s="10" t="str">
        <f>IFERROR(VLOOKUP($B90,名椙大会2日目!$B$5:$G$338,5,FALSE)*VLOOKUP(W90,大会ごとのスコア!$D$28:$E$31,2,FALSE),"")</f>
        <v/>
      </c>
    </row>
    <row r="91" spans="6:25" x14ac:dyDescent="0.15">
      <c r="F91" s="6"/>
      <c r="W91" s="9" t="str">
        <f>IFERROR(VLOOKUP($B91,名椙大会2日目!$B$5:$G$338,6,FALSE),"")</f>
        <v/>
      </c>
      <c r="X91" s="10" t="str">
        <f>IFERROR(VLOOKUP($B91,名椙大会2日目!$B$5:$G$338,2,FALSE),"")</f>
        <v/>
      </c>
      <c r="Y91" s="10" t="str">
        <f>IFERROR(VLOOKUP($B91,名椙大会2日目!$B$5:$G$338,5,FALSE)*VLOOKUP(W91,大会ごとのスコア!$D$28:$E$31,2,FALSE),"")</f>
        <v/>
      </c>
    </row>
    <row r="92" spans="6:25" x14ac:dyDescent="0.15">
      <c r="F92" s="6"/>
      <c r="W92" s="9" t="str">
        <f>IFERROR(VLOOKUP($B92,名椙大会2日目!$B$5:$G$338,6,FALSE),"")</f>
        <v/>
      </c>
      <c r="X92" s="10" t="str">
        <f>IFERROR(VLOOKUP($B92,名椙大会2日目!$B$5:$G$338,2,FALSE),"")</f>
        <v/>
      </c>
      <c r="Y92" s="10" t="str">
        <f>IFERROR(VLOOKUP($B92,名椙大会2日目!$B$5:$G$338,5,FALSE)*VLOOKUP(W92,大会ごとのスコア!$D$28:$E$31,2,FALSE),"")</f>
        <v/>
      </c>
    </row>
    <row r="93" spans="6:25" x14ac:dyDescent="0.15">
      <c r="F93" s="6"/>
      <c r="W93" s="9" t="str">
        <f>IFERROR(VLOOKUP($B93,名椙大会2日目!$B$5:$G$338,6,FALSE),"")</f>
        <v/>
      </c>
      <c r="X93" s="10" t="str">
        <f>IFERROR(VLOOKUP($B93,名椙大会2日目!$B$5:$G$338,2,FALSE),"")</f>
        <v/>
      </c>
      <c r="Y93" s="10" t="str">
        <f>IFERROR(VLOOKUP($B93,名椙大会2日目!$B$5:$G$338,5,FALSE)*VLOOKUP(W93,大会ごとのスコア!$D$28:$E$31,2,FALSE),"")</f>
        <v/>
      </c>
    </row>
    <row r="94" spans="6:25" x14ac:dyDescent="0.15">
      <c r="F94" s="6"/>
      <c r="W94" s="9" t="str">
        <f>IFERROR(VLOOKUP($B94,名椙大会2日目!$B$5:$G$338,6,FALSE),"")</f>
        <v/>
      </c>
      <c r="X94" s="10" t="str">
        <f>IFERROR(VLOOKUP($B94,名椙大会2日目!$B$5:$G$338,2,FALSE),"")</f>
        <v/>
      </c>
      <c r="Y94" s="10" t="str">
        <f>IFERROR(VLOOKUP($B94,名椙大会2日目!$B$5:$G$338,5,FALSE)*VLOOKUP(W94,大会ごとのスコア!$D$28:$E$31,2,FALSE),"")</f>
        <v/>
      </c>
    </row>
    <row r="95" spans="6:25" x14ac:dyDescent="0.15">
      <c r="F95" s="6"/>
      <c r="W95" s="9" t="str">
        <f>IFERROR(VLOOKUP($B95,名椙大会2日目!$B$5:$G$338,6,FALSE),"")</f>
        <v/>
      </c>
      <c r="X95" s="10" t="str">
        <f>IFERROR(VLOOKUP($B95,名椙大会2日目!$B$5:$G$338,2,FALSE),"")</f>
        <v/>
      </c>
      <c r="Y95" s="10" t="str">
        <f>IFERROR(VLOOKUP($B95,名椙大会2日目!$B$5:$G$338,5,FALSE)*VLOOKUP(W95,大会ごとのスコア!$D$28:$E$31,2,FALSE),"")</f>
        <v/>
      </c>
    </row>
    <row r="96" spans="6:25" x14ac:dyDescent="0.15">
      <c r="F96" s="6"/>
      <c r="W96" s="9" t="str">
        <f>IFERROR(VLOOKUP($B96,名椙大会2日目!$B$5:$G$338,6,FALSE),"")</f>
        <v/>
      </c>
      <c r="X96" s="10" t="str">
        <f>IFERROR(VLOOKUP($B96,名椙大会2日目!$B$5:$G$338,2,FALSE),"")</f>
        <v/>
      </c>
      <c r="Y96" s="10" t="str">
        <f>IFERROR(VLOOKUP($B96,名椙大会2日目!$B$5:$G$338,5,FALSE)*VLOOKUP(W96,大会ごとのスコア!$D$28:$E$31,2,FALSE),"")</f>
        <v/>
      </c>
    </row>
    <row r="97" spans="6:25" x14ac:dyDescent="0.15">
      <c r="F97" s="6"/>
      <c r="W97" s="9" t="str">
        <f>IFERROR(VLOOKUP($B97,名椙大会2日目!$B$5:$G$338,6,FALSE),"")</f>
        <v/>
      </c>
      <c r="X97" s="10" t="str">
        <f>IFERROR(VLOOKUP($B97,名椙大会2日目!$B$5:$G$338,2,FALSE),"")</f>
        <v/>
      </c>
      <c r="Y97" s="10" t="str">
        <f>IFERROR(VLOOKUP($B97,名椙大会2日目!$B$5:$G$338,5,FALSE)*VLOOKUP(W97,大会ごとのスコア!$D$28:$E$31,2,FALSE),"")</f>
        <v/>
      </c>
    </row>
    <row r="98" spans="6:25" x14ac:dyDescent="0.15">
      <c r="F98" s="6"/>
      <c r="W98" s="9" t="str">
        <f>IFERROR(VLOOKUP($B98,名椙大会2日目!$B$5:$G$338,6,FALSE),"")</f>
        <v/>
      </c>
      <c r="X98" s="10" t="str">
        <f>IFERROR(VLOOKUP($B98,名椙大会2日目!$B$5:$G$338,2,FALSE),"")</f>
        <v/>
      </c>
      <c r="Y98" s="10" t="str">
        <f>IFERROR(VLOOKUP($B98,名椙大会2日目!$B$5:$G$338,5,FALSE)*VLOOKUP(W98,大会ごとのスコア!$D$28:$E$31,2,FALSE),"")</f>
        <v/>
      </c>
    </row>
    <row r="99" spans="6:25" x14ac:dyDescent="0.15">
      <c r="F99" s="6"/>
      <c r="W99" s="9" t="str">
        <f>IFERROR(VLOOKUP($B99,名椙大会2日目!$B$5:$G$338,6,FALSE),"")</f>
        <v/>
      </c>
      <c r="X99" s="10" t="str">
        <f>IFERROR(VLOOKUP($B99,名椙大会2日目!$B$5:$G$338,2,FALSE),"")</f>
        <v/>
      </c>
      <c r="Y99" s="10" t="str">
        <f>IFERROR(VLOOKUP($B99,名椙大会2日目!$B$5:$G$338,5,FALSE)*VLOOKUP(W99,大会ごとのスコア!$D$28:$E$31,2,FALSE),"")</f>
        <v/>
      </c>
    </row>
    <row r="100" spans="6:25" x14ac:dyDescent="0.15">
      <c r="F100" s="6"/>
      <c r="W100" s="9" t="str">
        <f>IFERROR(VLOOKUP($B100,名椙大会2日目!$B$5:$G$338,6,FALSE),"")</f>
        <v/>
      </c>
      <c r="X100" s="10" t="str">
        <f>IFERROR(VLOOKUP($B100,名椙大会2日目!$B$5:$G$338,2,FALSE),"")</f>
        <v/>
      </c>
      <c r="Y100" s="10" t="str">
        <f>IFERROR(VLOOKUP($B100,名椙大会2日目!$B$5:$G$338,5,FALSE)*VLOOKUP(W100,大会ごとのスコア!$D$28:$E$31,2,FALSE),"")</f>
        <v/>
      </c>
    </row>
    <row r="101" spans="6:25" x14ac:dyDescent="0.15">
      <c r="F101" s="6"/>
      <c r="W101" s="9" t="str">
        <f>IFERROR(VLOOKUP($B101,名椙大会2日目!$B$5:$G$338,6,FALSE),"")</f>
        <v/>
      </c>
      <c r="X101" s="10" t="str">
        <f>IFERROR(VLOOKUP($B101,名椙大会2日目!$B$5:$G$338,2,FALSE),"")</f>
        <v/>
      </c>
      <c r="Y101" s="10" t="str">
        <f>IFERROR(VLOOKUP($B101,名椙大会2日目!$B$5:$G$338,5,FALSE)*VLOOKUP(W101,大会ごとのスコア!$D$28:$E$31,2,FALSE),"")</f>
        <v/>
      </c>
    </row>
    <row r="102" spans="6:25" x14ac:dyDescent="0.15">
      <c r="F102" s="6"/>
      <c r="W102" s="9" t="str">
        <f>IFERROR(VLOOKUP($B102,名椙大会2日目!$B$5:$G$338,6,FALSE),"")</f>
        <v/>
      </c>
      <c r="X102" s="10" t="str">
        <f>IFERROR(VLOOKUP($B102,名椙大会2日目!$B$5:$G$338,2,FALSE),"")</f>
        <v/>
      </c>
      <c r="Y102" s="10" t="str">
        <f>IFERROR(VLOOKUP($B102,名椙大会2日目!$B$5:$G$338,5,FALSE)*VLOOKUP(W102,大会ごとのスコア!$D$28:$E$31,2,FALSE),"")</f>
        <v/>
      </c>
    </row>
    <row r="103" spans="6:25" x14ac:dyDescent="0.15">
      <c r="F103" s="6"/>
      <c r="W103" s="9" t="str">
        <f>IFERROR(VLOOKUP($B103,名椙大会2日目!$B$5:$G$338,6,FALSE),"")</f>
        <v/>
      </c>
      <c r="X103" s="10" t="str">
        <f>IFERROR(VLOOKUP($B103,名椙大会2日目!$B$5:$G$338,2,FALSE),"")</f>
        <v/>
      </c>
      <c r="Y103" s="10" t="str">
        <f>IFERROR(VLOOKUP($B103,名椙大会2日目!$B$5:$G$338,5,FALSE)*VLOOKUP(W103,大会ごとのスコア!$D$28:$E$31,2,FALSE),"")</f>
        <v/>
      </c>
    </row>
    <row r="104" spans="6:25" x14ac:dyDescent="0.15">
      <c r="F104" s="3"/>
      <c r="W104" s="9" t="str">
        <f>IFERROR(VLOOKUP($B104,名椙大会2日目!$B$5:$G$338,6,FALSE),"")</f>
        <v/>
      </c>
      <c r="X104" s="10" t="str">
        <f>IFERROR(VLOOKUP($B104,名椙大会2日目!$B$5:$G$338,2,FALSE),"")</f>
        <v/>
      </c>
      <c r="Y104" s="10" t="str">
        <f>IFERROR(VLOOKUP($B104,名椙大会2日目!$B$5:$G$338,5,FALSE)*VLOOKUP(W104,大会ごとのスコア!$D$28:$E$31,2,FALSE),"")</f>
        <v/>
      </c>
    </row>
    <row r="105" spans="6:25" x14ac:dyDescent="0.15">
      <c r="F105" s="6"/>
      <c r="W105" s="9" t="str">
        <f>IFERROR(VLOOKUP($B105,名椙大会2日目!$B$5:$G$338,6,FALSE),"")</f>
        <v/>
      </c>
      <c r="X105" s="10" t="str">
        <f>IFERROR(VLOOKUP($B105,名椙大会2日目!$B$5:$G$338,2,FALSE),"")</f>
        <v/>
      </c>
      <c r="Y105" s="10" t="str">
        <f>IFERROR(VLOOKUP($B105,名椙大会2日目!$B$5:$G$338,5,FALSE)*VLOOKUP(W105,大会ごとのスコア!$D$28:$E$31,2,FALSE),"")</f>
        <v/>
      </c>
    </row>
    <row r="106" spans="6:25" x14ac:dyDescent="0.15">
      <c r="F106" s="6"/>
      <c r="W106" s="9" t="str">
        <f>IFERROR(VLOOKUP($B106,名椙大会2日目!$B$5:$G$338,6,FALSE),"")</f>
        <v/>
      </c>
      <c r="X106" s="10" t="str">
        <f>IFERROR(VLOOKUP($B106,名椙大会2日目!$B$5:$G$338,2,FALSE),"")</f>
        <v/>
      </c>
      <c r="Y106" s="10" t="str">
        <f>IFERROR(VLOOKUP($B106,名椙大会2日目!$B$5:$G$338,5,FALSE)*VLOOKUP(W106,大会ごとのスコア!$D$28:$E$31,2,FALSE),"")</f>
        <v/>
      </c>
    </row>
    <row r="107" spans="6:25" x14ac:dyDescent="0.15">
      <c r="F107" s="6"/>
      <c r="W107" s="9" t="str">
        <f>IFERROR(VLOOKUP($B107,名椙大会2日目!$B$5:$G$338,6,FALSE),"")</f>
        <v/>
      </c>
      <c r="X107" s="10" t="str">
        <f>IFERROR(VLOOKUP($B107,名椙大会2日目!$B$5:$G$338,2,FALSE),"")</f>
        <v/>
      </c>
      <c r="Y107" s="10" t="str">
        <f>IFERROR(VLOOKUP($B107,名椙大会2日目!$B$5:$G$338,5,FALSE)*VLOOKUP(W107,大会ごとのスコア!$D$28:$E$31,2,FALSE),"")</f>
        <v/>
      </c>
    </row>
    <row r="108" spans="6:25" x14ac:dyDescent="0.15">
      <c r="F108" s="6"/>
      <c r="W108" s="9" t="str">
        <f>IFERROR(VLOOKUP($B108,名椙大会2日目!$B$5:$G$338,6,FALSE),"")</f>
        <v/>
      </c>
      <c r="X108" s="10" t="str">
        <f>IFERROR(VLOOKUP($B108,名椙大会2日目!$B$5:$G$338,2,FALSE),"")</f>
        <v/>
      </c>
      <c r="Y108" s="10" t="str">
        <f>IFERROR(VLOOKUP($B108,名椙大会2日目!$B$5:$G$338,5,FALSE)*VLOOKUP(W108,大会ごとのスコア!$D$28:$E$31,2,FALSE),"")</f>
        <v/>
      </c>
    </row>
    <row r="109" spans="6:25" x14ac:dyDescent="0.15">
      <c r="F109" s="6"/>
      <c r="W109" s="9" t="str">
        <f>IFERROR(VLOOKUP($B109,名椙大会2日目!$B$5:$G$338,6,FALSE),"")</f>
        <v/>
      </c>
      <c r="X109" s="10" t="str">
        <f>IFERROR(VLOOKUP($B109,名椙大会2日目!$B$5:$G$338,2,FALSE),"")</f>
        <v/>
      </c>
      <c r="Y109" s="10" t="str">
        <f>IFERROR(VLOOKUP($B109,名椙大会2日目!$B$5:$G$338,5,FALSE)*VLOOKUP(W109,大会ごとのスコア!$D$28:$E$31,2,FALSE),"")</f>
        <v/>
      </c>
    </row>
    <row r="110" spans="6:25" x14ac:dyDescent="0.15">
      <c r="F110" s="6"/>
      <c r="W110" s="9" t="str">
        <f>IFERROR(VLOOKUP($B110,名椙大会2日目!$B$5:$G$338,6,FALSE),"")</f>
        <v/>
      </c>
      <c r="X110" s="10" t="str">
        <f>IFERROR(VLOOKUP($B110,名椙大会2日目!$B$5:$G$338,2,FALSE),"")</f>
        <v/>
      </c>
      <c r="Y110" s="10" t="str">
        <f>IFERROR(VLOOKUP($B110,名椙大会2日目!$B$5:$G$338,5,FALSE)*VLOOKUP(W110,大会ごとのスコア!$D$28:$E$31,2,FALSE),"")</f>
        <v/>
      </c>
    </row>
    <row r="111" spans="6:25" x14ac:dyDescent="0.15">
      <c r="F111" s="6"/>
      <c r="W111" s="9" t="str">
        <f>IFERROR(VLOOKUP($B111,名椙大会2日目!$B$5:$G$338,6,FALSE),"")</f>
        <v/>
      </c>
      <c r="X111" s="10" t="str">
        <f>IFERROR(VLOOKUP($B111,名椙大会2日目!$B$5:$G$338,2,FALSE),"")</f>
        <v/>
      </c>
      <c r="Y111" s="10" t="str">
        <f>IFERROR(VLOOKUP($B111,名椙大会2日目!$B$5:$G$338,5,FALSE)*VLOOKUP(W111,大会ごとのスコア!$D$28:$E$31,2,FALSE),"")</f>
        <v/>
      </c>
    </row>
    <row r="112" spans="6:25" x14ac:dyDescent="0.15">
      <c r="F112" s="6"/>
      <c r="W112" s="9" t="str">
        <f>IFERROR(VLOOKUP($B112,名椙大会2日目!$B$5:$G$338,6,FALSE),"")</f>
        <v/>
      </c>
      <c r="X112" s="10" t="str">
        <f>IFERROR(VLOOKUP($B112,名椙大会2日目!$B$5:$G$338,2,FALSE),"")</f>
        <v/>
      </c>
      <c r="Y112" s="10" t="str">
        <f>IFERROR(VLOOKUP($B112,名椙大会2日目!$B$5:$G$338,5,FALSE)*VLOOKUP(W112,大会ごとのスコア!$D$28:$E$31,2,FALSE),"")</f>
        <v/>
      </c>
    </row>
    <row r="113" spans="6:25" x14ac:dyDescent="0.15">
      <c r="F113" s="6"/>
      <c r="W113" s="9" t="str">
        <f>IFERROR(VLOOKUP($B113,名椙大会2日目!$B$5:$G$338,6,FALSE),"")</f>
        <v/>
      </c>
      <c r="X113" s="10" t="str">
        <f>IFERROR(VLOOKUP($B113,名椙大会2日目!$B$5:$G$338,2,FALSE),"")</f>
        <v/>
      </c>
      <c r="Y113" s="10" t="str">
        <f>IFERROR(VLOOKUP($B113,名椙大会2日目!$B$5:$G$338,5,FALSE)*VLOOKUP(W113,大会ごとのスコア!$D$28:$E$31,2,FALSE),"")</f>
        <v/>
      </c>
    </row>
    <row r="114" spans="6:25" x14ac:dyDescent="0.15">
      <c r="F114" s="6"/>
      <c r="W114" s="9" t="str">
        <f>IFERROR(VLOOKUP($B114,名椙大会2日目!$B$5:$G$338,6,FALSE),"")</f>
        <v/>
      </c>
      <c r="X114" s="10" t="str">
        <f>IFERROR(VLOOKUP($B114,名椙大会2日目!$B$5:$G$338,2,FALSE),"")</f>
        <v/>
      </c>
      <c r="Y114" s="10" t="str">
        <f>IFERROR(VLOOKUP($B114,名椙大会2日目!$B$5:$G$338,5,FALSE)*VLOOKUP(W114,大会ごとのスコア!$D$28:$E$31,2,FALSE),"")</f>
        <v/>
      </c>
    </row>
    <row r="115" spans="6:25" x14ac:dyDescent="0.15">
      <c r="W115" s="9" t="str">
        <f>IFERROR(VLOOKUP($B115,名椙大会2日目!$B$5:$G$338,6,FALSE),"")</f>
        <v/>
      </c>
      <c r="X115" s="10" t="str">
        <f>IFERROR(VLOOKUP($B115,名椙大会2日目!$B$5:$G$338,2,FALSE),"")</f>
        <v/>
      </c>
      <c r="Y115" s="10" t="str">
        <f>IFERROR(VLOOKUP($B115,名椙大会2日目!$B$5:$G$338,5,FALSE)*VLOOKUP(W115,大会ごとのスコア!$D$28:$E$31,2,FALSE),"")</f>
        <v/>
      </c>
    </row>
    <row r="116" spans="6:25" x14ac:dyDescent="0.15">
      <c r="W116" s="9" t="str">
        <f>IFERROR(VLOOKUP($B116,名椙大会2日目!$B$5:$G$338,6,FALSE),"")</f>
        <v/>
      </c>
      <c r="X116" s="10" t="str">
        <f>IFERROR(VLOOKUP($B116,名椙大会2日目!$B$5:$G$338,2,FALSE),"")</f>
        <v/>
      </c>
      <c r="Y116" s="10" t="str">
        <f>IFERROR(VLOOKUP($B116,名椙大会2日目!$B$5:$G$338,5,FALSE)*VLOOKUP(W116,大会ごとのスコア!$D$28:$E$31,2,FALSE),"")</f>
        <v/>
      </c>
    </row>
    <row r="117" spans="6:25" x14ac:dyDescent="0.15">
      <c r="W117" s="9" t="str">
        <f>IFERROR(VLOOKUP($B117,名椙大会2日目!$B$5:$G$338,6,FALSE),"")</f>
        <v/>
      </c>
      <c r="X117" s="10" t="str">
        <f>IFERROR(VLOOKUP($B117,名椙大会2日目!$B$5:$G$338,2,FALSE),"")</f>
        <v/>
      </c>
      <c r="Y117" s="10" t="str">
        <f>IFERROR(VLOOKUP($B117,名椙大会2日目!$B$5:$G$338,5,FALSE)*VLOOKUP(W117,大会ごとのスコア!$D$28:$E$31,2,FALSE),"")</f>
        <v/>
      </c>
    </row>
    <row r="118" spans="6:25" x14ac:dyDescent="0.15">
      <c r="W118" s="9" t="str">
        <f>IFERROR(VLOOKUP($B118,名椙大会2日目!$B$5:$G$338,6,FALSE),"")</f>
        <v/>
      </c>
      <c r="X118" s="10" t="str">
        <f>IFERROR(VLOOKUP($B118,名椙大会2日目!$B$5:$G$338,2,FALSE),"")</f>
        <v/>
      </c>
      <c r="Y118" s="10" t="str">
        <f>IFERROR(VLOOKUP($B118,名椙大会2日目!$B$5:$G$338,5,FALSE)*VLOOKUP(W118,大会ごとのスコア!$D$28:$E$31,2,FALSE),"")</f>
        <v/>
      </c>
    </row>
    <row r="119" spans="6:25" x14ac:dyDescent="0.15">
      <c r="W119" s="9" t="str">
        <f>IFERROR(VLOOKUP($B119,名椙大会2日目!$B$5:$G$338,6,FALSE),"")</f>
        <v/>
      </c>
      <c r="X119" s="10" t="str">
        <f>IFERROR(VLOOKUP($B119,名椙大会2日目!$B$5:$G$338,2,FALSE),"")</f>
        <v/>
      </c>
      <c r="Y119" s="10" t="str">
        <f>IFERROR(VLOOKUP($B119,名椙大会2日目!$B$5:$G$338,5,FALSE)*VLOOKUP(W119,大会ごとのスコア!$D$28:$E$31,2,FALSE),"")</f>
        <v/>
      </c>
    </row>
    <row r="120" spans="6:25" x14ac:dyDescent="0.15">
      <c r="W120" s="9" t="str">
        <f>IFERROR(VLOOKUP($B120,名椙大会2日目!$B$5:$G$338,6,FALSE),"")</f>
        <v/>
      </c>
      <c r="X120" s="10" t="str">
        <f>IFERROR(VLOOKUP($B120,名椙大会2日目!$B$5:$G$338,2,FALSE),"")</f>
        <v/>
      </c>
      <c r="Y120" s="10" t="str">
        <f>IFERROR(VLOOKUP($B120,名椙大会2日目!$B$5:$G$338,5,FALSE)*VLOOKUP(W120,大会ごとのスコア!$D$28:$E$31,2,FALSE),"")</f>
        <v/>
      </c>
    </row>
    <row r="121" spans="6:25" x14ac:dyDescent="0.15">
      <c r="W121" s="9" t="str">
        <f>IFERROR(VLOOKUP($B121,名椙大会2日目!$B$5:$G$338,6,FALSE),"")</f>
        <v/>
      </c>
      <c r="X121" s="10" t="str">
        <f>IFERROR(VLOOKUP($B121,名椙大会2日目!$B$5:$G$338,2,FALSE),"")</f>
        <v/>
      </c>
      <c r="Y121" s="10" t="str">
        <f>IFERROR(VLOOKUP($B121,名椙大会2日目!$B$5:$G$338,5,FALSE)*VLOOKUP(W121,大会ごとのスコア!$D$28:$E$31,2,FALSE),"")</f>
        <v/>
      </c>
    </row>
    <row r="122" spans="6:25" x14ac:dyDescent="0.15">
      <c r="W122" s="9" t="str">
        <f>IFERROR(VLOOKUP($B122,名椙大会2日目!$B$5:$G$338,6,FALSE),"")</f>
        <v/>
      </c>
      <c r="X122" s="10" t="str">
        <f>IFERROR(VLOOKUP($B122,名椙大会2日目!$B$5:$G$338,2,FALSE),"")</f>
        <v/>
      </c>
      <c r="Y122" s="10" t="str">
        <f>IFERROR(VLOOKUP($B122,名椙大会2日目!$B$5:$G$338,5,FALSE)*VLOOKUP(W122,大会ごとのスコア!$D$28:$E$31,2,FALSE),"")</f>
        <v/>
      </c>
    </row>
    <row r="123" spans="6:25" x14ac:dyDescent="0.15">
      <c r="W123" s="9" t="str">
        <f>IFERROR(VLOOKUP($B123,名椙大会2日目!$B$5:$G$338,6,FALSE),"")</f>
        <v/>
      </c>
      <c r="X123" s="10" t="str">
        <f>IFERROR(VLOOKUP($B123,名椙大会2日目!$B$5:$G$338,2,FALSE),"")</f>
        <v/>
      </c>
      <c r="Y123" s="10" t="str">
        <f>IFERROR(VLOOKUP($B123,名椙大会2日目!$B$5:$G$338,5,FALSE)*VLOOKUP(W123,大会ごとのスコア!$D$28:$E$31,2,FALSE),"")</f>
        <v/>
      </c>
    </row>
    <row r="124" spans="6:25" x14ac:dyDescent="0.15">
      <c r="W124" s="9" t="str">
        <f>IFERROR(VLOOKUP($B124,名椙大会2日目!$B$5:$G$338,6,FALSE),"")</f>
        <v/>
      </c>
      <c r="X124" s="10" t="str">
        <f>IFERROR(VLOOKUP($B124,名椙大会2日目!$B$5:$G$338,2,FALSE),"")</f>
        <v/>
      </c>
      <c r="Y124" s="10" t="str">
        <f>IFERROR(VLOOKUP($B124,名椙大会2日目!$B$5:$G$338,5,FALSE)*VLOOKUP(W124,大会ごとのスコア!$D$28:$E$31,2,FALSE),"")</f>
        <v/>
      </c>
    </row>
    <row r="125" spans="6:25" x14ac:dyDescent="0.15">
      <c r="W125" s="9" t="str">
        <f>IFERROR(VLOOKUP($B125,名椙大会2日目!$B$5:$G$338,6,FALSE),"")</f>
        <v/>
      </c>
      <c r="X125" s="10" t="str">
        <f>IFERROR(VLOOKUP($B125,名椙大会2日目!$B$5:$G$338,2,FALSE),"")</f>
        <v/>
      </c>
      <c r="Y125" s="10" t="str">
        <f>IFERROR(VLOOKUP($B125,名椙大会2日目!$B$5:$G$338,5,FALSE)*VLOOKUP(W125,大会ごとのスコア!$D$28:$E$31,2,FALSE),"")</f>
        <v/>
      </c>
    </row>
    <row r="126" spans="6:25" x14ac:dyDescent="0.15">
      <c r="W126" s="9" t="str">
        <f>IFERROR(VLOOKUP($B126,名椙大会2日目!$B$5:$G$338,6,FALSE),"")</f>
        <v/>
      </c>
      <c r="X126" s="10" t="str">
        <f>IFERROR(VLOOKUP($B126,名椙大会2日目!$B$5:$G$338,2,FALSE),"")</f>
        <v/>
      </c>
      <c r="Y126" s="10" t="str">
        <f>IFERROR(VLOOKUP($B126,名椙大会2日目!$B$5:$G$338,5,FALSE)*VLOOKUP(W126,大会ごとのスコア!$D$28:$E$31,2,FALSE),"")</f>
        <v/>
      </c>
    </row>
    <row r="127" spans="6:25" x14ac:dyDescent="0.15">
      <c r="W127" s="9" t="str">
        <f>IFERROR(VLOOKUP($B127,名椙大会2日目!$B$5:$G$338,6,FALSE),"")</f>
        <v/>
      </c>
      <c r="X127" s="10" t="str">
        <f>IFERROR(VLOOKUP($B127,名椙大会2日目!$B$5:$G$338,2,FALSE),"")</f>
        <v/>
      </c>
      <c r="Y127" s="10" t="str">
        <f>IFERROR(VLOOKUP($B127,名椙大会2日目!$B$5:$G$338,5,FALSE)*VLOOKUP(W127,大会ごとのスコア!$D$28:$E$31,2,FALSE),"")</f>
        <v/>
      </c>
    </row>
    <row r="128" spans="6:25" x14ac:dyDescent="0.15">
      <c r="W128" s="9" t="str">
        <f>IFERROR(VLOOKUP($B128,名椙大会2日目!$B$5:$G$338,6,FALSE),"")</f>
        <v/>
      </c>
      <c r="X128" s="10" t="str">
        <f>IFERROR(VLOOKUP($B128,名椙大会2日目!$B$5:$G$338,2,FALSE),"")</f>
        <v/>
      </c>
      <c r="Y128" s="10" t="str">
        <f>IFERROR(VLOOKUP($B128,名椙大会2日目!$B$5:$G$338,5,FALSE)*VLOOKUP(W128,大会ごとのスコア!$D$28:$E$31,2,FALSE),"")</f>
        <v/>
      </c>
    </row>
    <row r="129" spans="23:25" x14ac:dyDescent="0.15">
      <c r="W129" s="9" t="str">
        <f>IFERROR(VLOOKUP($B129,名椙大会2日目!$B$5:$G$338,6,FALSE),"")</f>
        <v/>
      </c>
      <c r="X129" s="10" t="str">
        <f>IFERROR(VLOOKUP($B129,名椙大会2日目!$B$5:$G$338,2,FALSE),"")</f>
        <v/>
      </c>
      <c r="Y129" s="10" t="str">
        <f>IFERROR(VLOOKUP($B129,名椙大会2日目!$B$5:$G$338,5,FALSE)*VLOOKUP(W129,大会ごとのスコア!$D$28:$E$31,2,FALSE),"")</f>
        <v/>
      </c>
    </row>
    <row r="130" spans="23:25" x14ac:dyDescent="0.15">
      <c r="W130" s="9" t="str">
        <f>IFERROR(VLOOKUP($B130,名椙大会2日目!$B$5:$G$338,6,FALSE),"")</f>
        <v/>
      </c>
      <c r="X130" s="10" t="str">
        <f>IFERROR(VLOOKUP($B130,名椙大会2日目!$B$5:$G$338,2,FALSE),"")</f>
        <v/>
      </c>
      <c r="Y130" s="10" t="str">
        <f>IFERROR(VLOOKUP($B130,名椙大会2日目!$B$5:$G$338,5,FALSE)*VLOOKUP(W130,大会ごとのスコア!$D$28:$E$31,2,FALSE),"")</f>
        <v/>
      </c>
    </row>
    <row r="131" spans="23:25" x14ac:dyDescent="0.15">
      <c r="W131" s="9" t="str">
        <f>IFERROR(VLOOKUP($B131,名椙大会2日目!$B$5:$G$338,6,FALSE),"")</f>
        <v/>
      </c>
      <c r="X131" s="10" t="str">
        <f>IFERROR(VLOOKUP($B131,名椙大会2日目!$B$5:$G$338,2,FALSE),"")</f>
        <v/>
      </c>
      <c r="Y131" s="10" t="str">
        <f>IFERROR(VLOOKUP($B131,名椙大会2日目!$B$5:$G$338,5,FALSE)*VLOOKUP(W131,大会ごとのスコア!$D$28:$E$31,2,FALSE),"")</f>
        <v/>
      </c>
    </row>
    <row r="132" spans="23:25" x14ac:dyDescent="0.15">
      <c r="W132" s="9" t="str">
        <f>IFERROR(VLOOKUP($B132,名椙大会2日目!$B$5:$G$338,6,FALSE),"")</f>
        <v/>
      </c>
      <c r="X132" s="10" t="str">
        <f>IFERROR(VLOOKUP($B132,名椙大会2日目!$B$5:$G$338,2,FALSE),"")</f>
        <v/>
      </c>
      <c r="Y132" s="10" t="str">
        <f>IFERROR(VLOOKUP($B132,名椙大会2日目!$B$5:$G$338,5,FALSE)*VLOOKUP(W132,大会ごとのスコア!$D$28:$E$31,2,FALSE),"")</f>
        <v/>
      </c>
    </row>
    <row r="133" spans="23:25" x14ac:dyDescent="0.15">
      <c r="W133" s="9" t="str">
        <f>IFERROR(VLOOKUP($B133,名椙大会2日目!$B$5:$G$338,6,FALSE),"")</f>
        <v/>
      </c>
      <c r="X133" s="10" t="str">
        <f>IFERROR(VLOOKUP($B133,名椙大会2日目!$B$5:$G$338,2,FALSE),"")</f>
        <v/>
      </c>
      <c r="Y133" s="10" t="str">
        <f>IFERROR(VLOOKUP($B133,名椙大会2日目!$B$5:$G$338,5,FALSE)*VLOOKUP(W133,大会ごとのスコア!$D$28:$E$31,2,FALSE),"")</f>
        <v/>
      </c>
    </row>
    <row r="134" spans="23:25" x14ac:dyDescent="0.15">
      <c r="W134" s="9" t="str">
        <f>IFERROR(VLOOKUP($B134,名椙大会2日目!$B$5:$G$338,6,FALSE),"")</f>
        <v/>
      </c>
      <c r="X134" s="10" t="str">
        <f>IFERROR(VLOOKUP($B134,名椙大会2日目!$B$5:$G$338,2,FALSE),"")</f>
        <v/>
      </c>
      <c r="Y134" s="10" t="str">
        <f>IFERROR(VLOOKUP($B134,名椙大会2日目!$B$5:$G$338,5,FALSE)*VLOOKUP(W134,大会ごとのスコア!$D$28:$E$31,2,FALSE),"")</f>
        <v/>
      </c>
    </row>
    <row r="135" spans="23:25" x14ac:dyDescent="0.15">
      <c r="W135" s="9" t="str">
        <f>IFERROR(VLOOKUP($B135,名椙大会2日目!$B$5:$G$338,6,FALSE),"")</f>
        <v/>
      </c>
      <c r="X135" s="10" t="str">
        <f>IFERROR(VLOOKUP($B135,名椙大会2日目!$B$5:$G$338,2,FALSE),"")</f>
        <v/>
      </c>
      <c r="Y135" s="10" t="str">
        <f>IFERROR(VLOOKUP($B135,名椙大会2日目!$B$5:$G$338,5,FALSE)*VLOOKUP(W135,大会ごとのスコア!$D$28:$E$31,2,FALSE),"")</f>
        <v/>
      </c>
    </row>
    <row r="136" spans="23:25" x14ac:dyDescent="0.15">
      <c r="W136" s="9" t="str">
        <f>IFERROR(VLOOKUP($B136,名椙大会2日目!$B$5:$G$338,6,FALSE),"")</f>
        <v/>
      </c>
      <c r="X136" s="10" t="str">
        <f>IFERROR(VLOOKUP($B136,名椙大会2日目!$B$5:$G$338,2,FALSE),"")</f>
        <v/>
      </c>
      <c r="Y136" s="10" t="str">
        <f>IFERROR(VLOOKUP($B136,名椙大会2日目!$B$5:$G$338,5,FALSE)*VLOOKUP(W136,大会ごとのスコア!$D$28:$E$31,2,FALSE),"")</f>
        <v/>
      </c>
    </row>
    <row r="137" spans="23:25" x14ac:dyDescent="0.15">
      <c r="W137" s="9" t="str">
        <f>IFERROR(VLOOKUP($B137,名椙大会2日目!$B$5:$G$338,6,FALSE),"")</f>
        <v/>
      </c>
      <c r="X137" s="10" t="str">
        <f>IFERROR(VLOOKUP($B137,名椙大会2日目!$B$5:$G$338,2,FALSE),"")</f>
        <v/>
      </c>
      <c r="Y137" s="10" t="str">
        <f>IFERROR(VLOOKUP($B137,名椙大会2日目!$B$5:$G$338,5,FALSE)*VLOOKUP(W137,大会ごとのスコア!$D$28:$E$31,2,FALSE),"")</f>
        <v/>
      </c>
    </row>
    <row r="138" spans="23:25" x14ac:dyDescent="0.15">
      <c r="W138" s="9" t="str">
        <f>IFERROR(VLOOKUP($B138,名椙大会2日目!$B$5:$G$338,6,FALSE),"")</f>
        <v/>
      </c>
      <c r="X138" s="10" t="str">
        <f>IFERROR(VLOOKUP($B138,名椙大会2日目!$B$5:$G$338,2,FALSE),"")</f>
        <v/>
      </c>
      <c r="Y138" s="10" t="str">
        <f>IFERROR(VLOOKUP($B138,名椙大会2日目!$B$5:$G$338,5,FALSE)*VLOOKUP(W138,大会ごとのスコア!$D$28:$E$31,2,FALSE),"")</f>
        <v/>
      </c>
    </row>
    <row r="139" spans="23:25" x14ac:dyDescent="0.15">
      <c r="W139" s="9" t="str">
        <f>IFERROR(VLOOKUP($B139,名椙大会2日目!$B$5:$G$338,6,FALSE),"")</f>
        <v/>
      </c>
      <c r="X139" s="10" t="str">
        <f>IFERROR(VLOOKUP($B139,名椙大会2日目!$B$5:$G$338,2,FALSE),"")</f>
        <v/>
      </c>
      <c r="Y139" s="10" t="str">
        <f>IFERROR(VLOOKUP($B139,名椙大会2日目!$B$5:$G$338,5,FALSE)*VLOOKUP(W139,大会ごとのスコア!$D$28:$E$31,2,FALSE),"")</f>
        <v/>
      </c>
    </row>
    <row r="140" spans="23:25" x14ac:dyDescent="0.15">
      <c r="W140" s="9" t="str">
        <f>IFERROR(VLOOKUP($B140,名椙大会2日目!$B$5:$G$338,6,FALSE),"")</f>
        <v/>
      </c>
      <c r="X140" s="10" t="str">
        <f>IFERROR(VLOOKUP($B140,名椙大会2日目!$B$5:$G$338,2,FALSE),"")</f>
        <v/>
      </c>
      <c r="Y140" s="10" t="str">
        <f>IFERROR(VLOOKUP($B140,名椙大会2日目!$B$5:$G$338,5,FALSE)*VLOOKUP(W140,大会ごとのスコア!$D$28:$E$31,2,FALSE),"")</f>
        <v/>
      </c>
    </row>
    <row r="141" spans="23:25" x14ac:dyDescent="0.15">
      <c r="W141" s="9" t="str">
        <f>IFERROR(VLOOKUP($B141,名椙大会2日目!$B$5:$G$338,6,FALSE),"")</f>
        <v/>
      </c>
      <c r="X141" s="10" t="str">
        <f>IFERROR(VLOOKUP($B141,名椙大会2日目!$B$5:$G$338,2,FALSE),"")</f>
        <v/>
      </c>
      <c r="Y141" s="10" t="str">
        <f>IFERROR(VLOOKUP($B141,名椙大会2日目!$B$5:$G$338,5,FALSE)*VLOOKUP(W141,大会ごとのスコア!$D$28:$E$31,2,FALSE),"")</f>
        <v/>
      </c>
    </row>
    <row r="142" spans="23:25" x14ac:dyDescent="0.15">
      <c r="W142" s="9" t="str">
        <f>IFERROR(VLOOKUP($B142,名椙大会2日目!$B$5:$G$338,6,FALSE),"")</f>
        <v/>
      </c>
      <c r="X142" s="10" t="str">
        <f>IFERROR(VLOOKUP($B142,名椙大会2日目!$B$5:$G$338,2,FALSE),"")</f>
        <v/>
      </c>
      <c r="Y142" s="10" t="str">
        <f>IFERROR(VLOOKUP($B142,名椙大会2日目!$B$5:$G$338,5,FALSE)*VLOOKUP(W142,大会ごとのスコア!$D$28:$E$31,2,FALSE),"")</f>
        <v/>
      </c>
    </row>
    <row r="143" spans="23:25" x14ac:dyDescent="0.15">
      <c r="W143" s="9" t="str">
        <f>IFERROR(VLOOKUP($B143,名椙大会2日目!$B$5:$G$338,6,FALSE),"")</f>
        <v/>
      </c>
      <c r="X143" s="10" t="str">
        <f>IFERROR(VLOOKUP($B143,名椙大会2日目!$B$5:$G$338,2,FALSE),"")</f>
        <v/>
      </c>
      <c r="Y143" s="10" t="str">
        <f>IFERROR(VLOOKUP($B143,名椙大会2日目!$B$5:$G$338,5,FALSE)*VLOOKUP(W143,大会ごとのスコア!$D$28:$E$31,2,FALSE),"")</f>
        <v/>
      </c>
    </row>
    <row r="144" spans="23:25" x14ac:dyDescent="0.15">
      <c r="W144" s="9" t="str">
        <f>IFERROR(VLOOKUP($B144,名椙大会2日目!$B$5:$G$338,6,FALSE),"")</f>
        <v/>
      </c>
      <c r="X144" s="10" t="str">
        <f>IFERROR(VLOOKUP($B144,名椙大会2日目!$B$5:$G$338,2,FALSE),"")</f>
        <v/>
      </c>
      <c r="Y144" s="10" t="str">
        <f>IFERROR(VLOOKUP($B144,名椙大会2日目!$B$5:$G$338,5,FALSE)*VLOOKUP(W144,大会ごとのスコア!$D$28:$E$31,2,FALSE),"")</f>
        <v/>
      </c>
    </row>
    <row r="145" spans="23:25" x14ac:dyDescent="0.15">
      <c r="W145" s="9" t="str">
        <f>IFERROR(VLOOKUP($B145,名椙大会2日目!$B$5:$G$338,6,FALSE),"")</f>
        <v/>
      </c>
      <c r="X145" s="10" t="str">
        <f>IFERROR(VLOOKUP($B145,名椙大会2日目!$B$5:$G$338,2,FALSE),"")</f>
        <v/>
      </c>
      <c r="Y145" s="10" t="str">
        <f>IFERROR(VLOOKUP($B145,名椙大会2日目!$B$5:$G$338,5,FALSE)*VLOOKUP(W145,大会ごとのスコア!$D$28:$E$31,2,FALSE),"")</f>
        <v/>
      </c>
    </row>
    <row r="146" spans="23:25" x14ac:dyDescent="0.15">
      <c r="W146" s="9" t="str">
        <f>IFERROR(VLOOKUP($B146,名椙大会2日目!$B$5:$G$338,6,FALSE),"")</f>
        <v/>
      </c>
      <c r="X146" s="10" t="str">
        <f>IFERROR(VLOOKUP($B146,名椙大会2日目!$B$5:$G$338,2,FALSE),"")</f>
        <v/>
      </c>
      <c r="Y146" s="10" t="str">
        <f>IFERROR(VLOOKUP($B146,名椙大会2日目!$B$5:$G$338,5,FALSE)*VLOOKUP(W146,大会ごとのスコア!$D$28:$E$31,2,FALSE),"")</f>
        <v/>
      </c>
    </row>
    <row r="147" spans="23:25" x14ac:dyDescent="0.15">
      <c r="W147" s="9" t="str">
        <f>IFERROR(VLOOKUP($B147,名椙大会2日目!$B$5:$G$338,6,FALSE),"")</f>
        <v/>
      </c>
      <c r="X147" s="10" t="str">
        <f>IFERROR(VLOOKUP($B147,名椙大会2日目!$B$5:$G$338,2,FALSE),"")</f>
        <v/>
      </c>
      <c r="Y147" s="10" t="str">
        <f>IFERROR(VLOOKUP($B147,名椙大会2日目!$B$5:$G$338,5,FALSE)*VLOOKUP(W147,大会ごとのスコア!$D$28:$E$31,2,FALSE),"")</f>
        <v/>
      </c>
    </row>
    <row r="148" spans="23:25" x14ac:dyDescent="0.15">
      <c r="W148" s="9" t="str">
        <f>IFERROR(VLOOKUP($B148,名椙大会2日目!$B$5:$G$338,6,FALSE),"")</f>
        <v/>
      </c>
      <c r="X148" s="10" t="str">
        <f>IFERROR(VLOOKUP($B148,名椙大会2日目!$B$5:$G$338,2,FALSE),"")</f>
        <v/>
      </c>
      <c r="Y148" s="10" t="str">
        <f>IFERROR(VLOOKUP($B148,名椙大会2日目!$B$5:$G$338,5,FALSE)*VLOOKUP(W148,大会ごとのスコア!$D$28:$E$31,2,FALSE),"")</f>
        <v/>
      </c>
    </row>
    <row r="149" spans="23:25" x14ac:dyDescent="0.15">
      <c r="W149" s="9" t="str">
        <f>IFERROR(VLOOKUP($B149,名椙大会2日目!$B$5:$G$338,6,FALSE),"")</f>
        <v/>
      </c>
      <c r="X149" s="10" t="str">
        <f>IFERROR(VLOOKUP($B149,名椙大会2日目!$B$5:$G$338,2,FALSE),"")</f>
        <v/>
      </c>
      <c r="Y149" s="10" t="str">
        <f>IFERROR(VLOOKUP($B149,名椙大会2日目!$B$5:$G$338,5,FALSE)*VLOOKUP(W149,大会ごとのスコア!$D$28:$E$31,2,FALSE),"")</f>
        <v/>
      </c>
    </row>
    <row r="150" spans="23:25" x14ac:dyDescent="0.15">
      <c r="W150" s="9" t="str">
        <f>IFERROR(VLOOKUP($B150,名椙大会2日目!$B$5:$G$338,6,FALSE),"")</f>
        <v/>
      </c>
      <c r="X150" s="10" t="str">
        <f>IFERROR(VLOOKUP($B150,名椙大会2日目!$B$5:$G$338,2,FALSE),"")</f>
        <v/>
      </c>
      <c r="Y150" s="10" t="str">
        <f>IFERROR(VLOOKUP($B150,名椙大会2日目!$B$5:$G$338,5,FALSE)*VLOOKUP(W150,大会ごとのスコア!$D$28:$E$31,2,FALSE),"")</f>
        <v/>
      </c>
    </row>
    <row r="151" spans="23:25" x14ac:dyDescent="0.15">
      <c r="W151" s="9" t="str">
        <f>IFERROR(VLOOKUP($B151,名椙大会2日目!$B$5:$G$338,6,FALSE),"")</f>
        <v/>
      </c>
      <c r="X151" s="10" t="str">
        <f>IFERROR(VLOOKUP($B151,名椙大会2日目!$B$5:$G$338,2,FALSE),"")</f>
        <v/>
      </c>
      <c r="Y151" s="10" t="str">
        <f>IFERROR(VLOOKUP($B151,名椙大会2日目!$B$5:$G$338,5,FALSE)*VLOOKUP(W151,大会ごとのスコア!$D$28:$E$31,2,FALSE),"")</f>
        <v/>
      </c>
    </row>
    <row r="152" spans="23:25" x14ac:dyDescent="0.15">
      <c r="W152" s="9" t="str">
        <f>IFERROR(VLOOKUP($B152,名椙大会2日目!$B$5:$G$338,6,FALSE),"")</f>
        <v/>
      </c>
      <c r="X152" s="10" t="str">
        <f>IFERROR(VLOOKUP($B152,名椙大会2日目!$B$5:$G$338,2,FALSE),"")</f>
        <v/>
      </c>
      <c r="Y152" s="10" t="str">
        <f>IFERROR(VLOOKUP($B152,名椙大会2日目!$B$5:$G$338,5,FALSE)*VLOOKUP(W152,大会ごとのスコア!$D$28:$E$31,2,FALSE),"")</f>
        <v/>
      </c>
    </row>
    <row r="153" spans="23:25" x14ac:dyDescent="0.15">
      <c r="W153" s="9" t="str">
        <f>IFERROR(VLOOKUP($B153,名椙大会2日目!$B$5:$G$338,6,FALSE),"")</f>
        <v/>
      </c>
      <c r="X153" s="10" t="str">
        <f>IFERROR(VLOOKUP($B153,名椙大会2日目!$B$5:$G$338,2,FALSE),"")</f>
        <v/>
      </c>
      <c r="Y153" s="10" t="str">
        <f>IFERROR(VLOOKUP($B153,名椙大会2日目!$B$5:$G$338,5,FALSE)*VLOOKUP(W153,大会ごとのスコア!$D$28:$E$31,2,FALSE),"")</f>
        <v/>
      </c>
    </row>
    <row r="154" spans="23:25" x14ac:dyDescent="0.15">
      <c r="W154" s="9" t="str">
        <f>IFERROR(VLOOKUP($B154,名椙大会2日目!$B$5:$G$338,6,FALSE),"")</f>
        <v/>
      </c>
      <c r="X154" s="10" t="str">
        <f>IFERROR(VLOOKUP($B154,名椙大会2日目!$B$5:$G$338,2,FALSE),"")</f>
        <v/>
      </c>
      <c r="Y154" s="10" t="str">
        <f>IFERROR(VLOOKUP($B154,名椙大会2日目!$B$5:$G$338,5,FALSE)*VLOOKUP(W154,大会ごとのスコア!$D$28:$E$31,2,FALSE),"")</f>
        <v/>
      </c>
    </row>
    <row r="155" spans="23:25" x14ac:dyDescent="0.15">
      <c r="W155" s="9" t="str">
        <f>IFERROR(VLOOKUP($B155,名椙大会2日目!$B$5:$G$338,6,FALSE),"")</f>
        <v/>
      </c>
      <c r="X155" s="10" t="str">
        <f>IFERROR(VLOOKUP($B155,名椙大会2日目!$B$5:$G$338,2,FALSE),"")</f>
        <v/>
      </c>
      <c r="Y155" s="10" t="str">
        <f>IFERROR(VLOOKUP($B155,名椙大会2日目!$B$5:$G$338,5,FALSE)*VLOOKUP(W155,大会ごとのスコア!$D$28:$E$31,2,FALSE),"")</f>
        <v/>
      </c>
    </row>
    <row r="156" spans="23:25" x14ac:dyDescent="0.15">
      <c r="W156" s="9" t="str">
        <f>IFERROR(VLOOKUP($B156,名椙大会2日目!$B$5:$G$338,6,FALSE),"")</f>
        <v/>
      </c>
      <c r="X156" s="10" t="str">
        <f>IFERROR(VLOOKUP($B156,名椙大会2日目!$B$5:$G$338,2,FALSE),"")</f>
        <v/>
      </c>
      <c r="Y156" s="10" t="str">
        <f>IFERROR(VLOOKUP($B156,名椙大会2日目!$B$5:$G$338,5,FALSE)*VLOOKUP(W156,大会ごとのスコア!$D$28:$E$31,2,FALSE),"")</f>
        <v/>
      </c>
    </row>
    <row r="157" spans="23:25" x14ac:dyDescent="0.15">
      <c r="W157" s="9" t="str">
        <f>IFERROR(VLOOKUP($B157,名椙大会2日目!$B$5:$G$338,6,FALSE),"")</f>
        <v/>
      </c>
      <c r="X157" s="10" t="str">
        <f>IFERROR(VLOOKUP($B157,名椙大会2日目!$B$5:$G$338,2,FALSE),"")</f>
        <v/>
      </c>
      <c r="Y157" s="10" t="str">
        <f>IFERROR(VLOOKUP($B157,名椙大会2日目!$B$5:$G$338,5,FALSE)*VLOOKUP(W157,大会ごとのスコア!$D$28:$E$31,2,FALSE),"")</f>
        <v/>
      </c>
    </row>
    <row r="158" spans="23:25" x14ac:dyDescent="0.15">
      <c r="W158" s="9" t="str">
        <f>IFERROR(VLOOKUP($B158,名椙大会2日目!$B$5:$G$338,6,FALSE),"")</f>
        <v/>
      </c>
      <c r="X158" s="10" t="str">
        <f>IFERROR(VLOOKUP($B158,名椙大会2日目!$B$5:$G$338,2,FALSE),"")</f>
        <v/>
      </c>
      <c r="Y158" s="10" t="str">
        <f>IFERROR(VLOOKUP($B158,名椙大会2日目!$B$5:$G$338,5,FALSE)*VLOOKUP(W158,大会ごとのスコア!$D$28:$E$31,2,FALSE),"")</f>
        <v/>
      </c>
    </row>
    <row r="159" spans="23:25" x14ac:dyDescent="0.15">
      <c r="W159" s="9" t="str">
        <f>IFERROR(VLOOKUP($B159,名椙大会2日目!$B$5:$G$338,6,FALSE),"")</f>
        <v/>
      </c>
      <c r="X159" s="10" t="str">
        <f>IFERROR(VLOOKUP($B159,名椙大会2日目!$B$5:$G$338,2,FALSE),"")</f>
        <v/>
      </c>
      <c r="Y159" s="10" t="str">
        <f>IFERROR(VLOOKUP($B159,名椙大会2日目!$B$5:$G$338,5,FALSE)*VLOOKUP(W159,大会ごとのスコア!$D$28:$E$31,2,FALSE),"")</f>
        <v/>
      </c>
    </row>
    <row r="160" spans="23:25" x14ac:dyDescent="0.15">
      <c r="W160" s="9" t="str">
        <f>IFERROR(VLOOKUP($B160,名椙大会2日目!$B$5:$G$338,6,FALSE),"")</f>
        <v/>
      </c>
      <c r="X160" s="10" t="str">
        <f>IFERROR(VLOOKUP($B160,名椙大会2日目!$B$5:$G$338,2,FALSE),"")</f>
        <v/>
      </c>
      <c r="Y160" s="10" t="str">
        <f>IFERROR(VLOOKUP($B160,名椙大会2日目!$B$5:$G$338,5,FALSE)*VLOOKUP(W160,大会ごとのスコア!$D$28:$E$31,2,FALSE),"")</f>
        <v/>
      </c>
    </row>
    <row r="161" spans="23:25" x14ac:dyDescent="0.15">
      <c r="W161" s="9" t="str">
        <f>IFERROR(VLOOKUP($B161,名椙大会2日目!$B$5:$G$338,6,FALSE),"")</f>
        <v/>
      </c>
      <c r="X161" s="10" t="str">
        <f>IFERROR(VLOOKUP($B161,名椙大会2日目!$B$5:$G$338,2,FALSE),"")</f>
        <v/>
      </c>
      <c r="Y161" s="10" t="str">
        <f>IFERROR(VLOOKUP($B161,名椙大会2日目!$B$5:$G$338,5,FALSE)*VLOOKUP(W161,大会ごとのスコア!$D$28:$E$31,2,FALSE),"")</f>
        <v/>
      </c>
    </row>
    <row r="162" spans="23:25" x14ac:dyDescent="0.15">
      <c r="W162" s="9" t="str">
        <f>IFERROR(VLOOKUP($B162,名椙大会2日目!$B$5:$G$338,6,FALSE),"")</f>
        <v/>
      </c>
      <c r="X162" s="10" t="str">
        <f>IFERROR(VLOOKUP($B162,名椙大会2日目!$B$5:$G$338,2,FALSE),"")</f>
        <v/>
      </c>
      <c r="Y162" s="10" t="str">
        <f>IFERROR(VLOOKUP($B162,名椙大会2日目!$B$5:$G$338,5,FALSE)*VLOOKUP(W162,大会ごとのスコア!$D$28:$E$31,2,FALSE),"")</f>
        <v/>
      </c>
    </row>
    <row r="163" spans="23:25" x14ac:dyDescent="0.15">
      <c r="W163" s="9" t="str">
        <f>IFERROR(VLOOKUP($B163,名椙大会2日目!$B$5:$G$338,6,FALSE),"")</f>
        <v/>
      </c>
      <c r="X163" s="10" t="str">
        <f>IFERROR(VLOOKUP($B163,名椙大会2日目!$B$5:$G$338,2,FALSE),"")</f>
        <v/>
      </c>
      <c r="Y163" s="10" t="str">
        <f>IFERROR(VLOOKUP($B163,名椙大会2日目!$B$5:$G$338,5,FALSE)*VLOOKUP(W163,大会ごとのスコア!$D$28:$E$31,2,FALSE),"")</f>
        <v/>
      </c>
    </row>
    <row r="164" spans="23:25" x14ac:dyDescent="0.15">
      <c r="W164" s="9" t="str">
        <f>IFERROR(VLOOKUP($B164,名椙大会2日目!$B$5:$G$338,6,FALSE),"")</f>
        <v/>
      </c>
      <c r="X164" s="10" t="str">
        <f>IFERROR(VLOOKUP($B164,名椙大会2日目!$B$5:$G$338,2,FALSE),"")</f>
        <v/>
      </c>
      <c r="Y164" s="10" t="str">
        <f>IFERROR(VLOOKUP($B164,名椙大会2日目!$B$5:$G$338,5,FALSE)*VLOOKUP(W164,大会ごとのスコア!$D$28:$E$31,2,FALSE),"")</f>
        <v/>
      </c>
    </row>
    <row r="165" spans="23:25" x14ac:dyDescent="0.15">
      <c r="W165" s="9" t="str">
        <f>IFERROR(VLOOKUP($B165,名椙大会2日目!$B$5:$G$338,6,FALSE),"")</f>
        <v/>
      </c>
      <c r="X165" s="10" t="str">
        <f>IFERROR(VLOOKUP($B165,名椙大会2日目!$B$5:$G$338,2,FALSE),"")</f>
        <v/>
      </c>
      <c r="Y165" s="10" t="str">
        <f>IFERROR(VLOOKUP($B165,名椙大会2日目!$B$5:$G$338,5,FALSE)*VLOOKUP(W165,大会ごとのスコア!$D$28:$E$31,2,FALSE),"")</f>
        <v/>
      </c>
    </row>
    <row r="166" spans="23:25" x14ac:dyDescent="0.15">
      <c r="W166" s="9" t="str">
        <f>IFERROR(VLOOKUP($B166,名椙大会2日目!$B$5:$G$338,6,FALSE),"")</f>
        <v/>
      </c>
      <c r="X166" s="10" t="str">
        <f>IFERROR(VLOOKUP($B166,名椙大会2日目!$B$5:$G$338,2,FALSE),"")</f>
        <v/>
      </c>
      <c r="Y166" s="10" t="str">
        <f>IFERROR(VLOOKUP($B166,名椙大会2日目!$B$5:$G$338,5,FALSE)*VLOOKUP(W166,大会ごとのスコア!$D$28:$E$31,2,FALSE),"")</f>
        <v/>
      </c>
    </row>
    <row r="167" spans="23:25" x14ac:dyDescent="0.15">
      <c r="W167" s="9" t="str">
        <f>IFERROR(VLOOKUP($B167,名椙大会2日目!$B$5:$G$338,6,FALSE),"")</f>
        <v/>
      </c>
      <c r="X167" s="10" t="str">
        <f>IFERROR(VLOOKUP($B167,名椙大会2日目!$B$5:$G$338,2,FALSE),"")</f>
        <v/>
      </c>
      <c r="Y167" s="10" t="str">
        <f>IFERROR(VLOOKUP($B167,名椙大会2日目!$B$5:$G$338,5,FALSE)*VLOOKUP(W167,大会ごとのスコア!$D$28:$E$31,2,FALSE),"")</f>
        <v/>
      </c>
    </row>
    <row r="168" spans="23:25" x14ac:dyDescent="0.15">
      <c r="W168" s="9" t="str">
        <f>IFERROR(VLOOKUP($B168,名椙大会2日目!$B$5:$G$338,6,FALSE),"")</f>
        <v/>
      </c>
      <c r="X168" s="10" t="str">
        <f>IFERROR(VLOOKUP($B168,名椙大会2日目!$B$5:$G$338,2,FALSE),"")</f>
        <v/>
      </c>
      <c r="Y168" s="10" t="str">
        <f>IFERROR(VLOOKUP($B168,名椙大会2日目!$B$5:$G$338,5,FALSE)*VLOOKUP(W168,大会ごとのスコア!$D$28:$E$31,2,FALSE),"")</f>
        <v/>
      </c>
    </row>
    <row r="169" spans="23:25" x14ac:dyDescent="0.15">
      <c r="W169" s="9" t="str">
        <f>IFERROR(VLOOKUP($B169,名椙大会2日目!$B$5:$G$338,6,FALSE),"")</f>
        <v/>
      </c>
      <c r="X169" s="10" t="str">
        <f>IFERROR(VLOOKUP($B169,名椙大会2日目!$B$5:$G$338,2,FALSE),"")</f>
        <v/>
      </c>
      <c r="Y169" s="10" t="str">
        <f>IFERROR(VLOOKUP($B169,名椙大会2日目!$B$5:$G$338,5,FALSE)*VLOOKUP(W169,大会ごとのスコア!$D$28:$E$31,2,FALSE),"")</f>
        <v/>
      </c>
    </row>
    <row r="170" spans="23:25" x14ac:dyDescent="0.15">
      <c r="W170" s="9" t="str">
        <f>IFERROR(VLOOKUP($B170,名椙大会2日目!$B$5:$G$338,6,FALSE),"")</f>
        <v/>
      </c>
      <c r="X170" s="10" t="str">
        <f>IFERROR(VLOOKUP($B170,名椙大会2日目!$B$5:$G$338,2,FALSE),"")</f>
        <v/>
      </c>
      <c r="Y170" s="10" t="str">
        <f>IFERROR(VLOOKUP($B170,名椙大会2日目!$B$5:$G$338,5,FALSE)*VLOOKUP(W170,大会ごとのスコア!$D$28:$E$31,2,FALSE),"")</f>
        <v/>
      </c>
    </row>
    <row r="171" spans="23:25" x14ac:dyDescent="0.15">
      <c r="W171" s="9" t="str">
        <f>IFERROR(VLOOKUP($B171,名椙大会2日目!$B$5:$G$338,6,FALSE),"")</f>
        <v/>
      </c>
      <c r="X171" s="10" t="str">
        <f>IFERROR(VLOOKUP($B171,名椙大会2日目!$B$5:$G$338,2,FALSE),"")</f>
        <v/>
      </c>
      <c r="Y171" s="10" t="str">
        <f>IFERROR(VLOOKUP($B171,名椙大会2日目!$B$5:$G$338,5,FALSE)*VLOOKUP(W171,大会ごとのスコア!$D$28:$E$31,2,FALSE),"")</f>
        <v/>
      </c>
    </row>
    <row r="172" spans="23:25" x14ac:dyDescent="0.15">
      <c r="W172" s="9" t="str">
        <f>IFERROR(VLOOKUP($B172,名椙大会2日目!$B$5:$G$338,6,FALSE),"")</f>
        <v/>
      </c>
      <c r="X172" s="10" t="str">
        <f>IFERROR(VLOOKUP($B172,名椙大会2日目!$B$5:$G$338,2,FALSE),"")</f>
        <v/>
      </c>
      <c r="Y172" s="10" t="str">
        <f>IFERROR(VLOOKUP($B172,名椙大会2日目!$B$5:$G$338,5,FALSE)*VLOOKUP(W172,大会ごとのスコア!$D$28:$E$31,2,FALSE),"")</f>
        <v/>
      </c>
    </row>
    <row r="173" spans="23:25" x14ac:dyDescent="0.15">
      <c r="W173" s="9" t="str">
        <f>IFERROR(VLOOKUP($B173,名椙大会2日目!$B$5:$G$338,6,FALSE),"")</f>
        <v/>
      </c>
      <c r="X173" s="10" t="str">
        <f>IFERROR(VLOOKUP($B173,名椙大会2日目!$B$5:$G$338,2,FALSE),"")</f>
        <v/>
      </c>
      <c r="Y173" s="10" t="str">
        <f>IFERROR(VLOOKUP($B173,名椙大会2日目!$B$5:$G$338,5,FALSE)*VLOOKUP(W173,大会ごとのスコア!$D$28:$E$31,2,FALSE),"")</f>
        <v/>
      </c>
    </row>
    <row r="174" spans="23:25" x14ac:dyDescent="0.15">
      <c r="W174" s="9" t="str">
        <f>IFERROR(VLOOKUP($B174,名椙大会2日目!$B$5:$G$338,6,FALSE),"")</f>
        <v/>
      </c>
      <c r="X174" s="10" t="str">
        <f>IFERROR(VLOOKUP($B174,名椙大会2日目!$B$5:$G$338,2,FALSE),"")</f>
        <v/>
      </c>
      <c r="Y174" s="10" t="str">
        <f>IFERROR(VLOOKUP($B174,名椙大会2日目!$B$5:$G$338,5,FALSE)*VLOOKUP(W174,大会ごとのスコア!$D$28:$E$31,2,FALSE),"")</f>
        <v/>
      </c>
    </row>
    <row r="175" spans="23:25" x14ac:dyDescent="0.15">
      <c r="W175" s="9" t="str">
        <f>IFERROR(VLOOKUP($B175,名椙大会2日目!$B$5:$G$338,6,FALSE),"")</f>
        <v/>
      </c>
      <c r="X175" s="10" t="str">
        <f>IFERROR(VLOOKUP($B175,名椙大会2日目!$B$5:$G$338,2,FALSE),"")</f>
        <v/>
      </c>
      <c r="Y175" s="10" t="str">
        <f>IFERROR(VLOOKUP($B175,名椙大会2日目!$B$5:$G$338,5,FALSE)*VLOOKUP(W175,大会ごとのスコア!$D$28:$E$31,2,FALSE),"")</f>
        <v/>
      </c>
    </row>
    <row r="176" spans="23:25" x14ac:dyDescent="0.15">
      <c r="W176" s="9" t="str">
        <f>IFERROR(VLOOKUP($B176,名椙大会2日目!$B$5:$G$338,6,FALSE),"")</f>
        <v/>
      </c>
      <c r="X176" s="10" t="str">
        <f>IFERROR(VLOOKUP($B176,名椙大会2日目!$B$5:$G$338,2,FALSE),"")</f>
        <v/>
      </c>
      <c r="Y176" s="10" t="str">
        <f>IFERROR(VLOOKUP($B176,名椙大会2日目!$B$5:$G$338,5,FALSE)*VLOOKUP(W176,大会ごとのスコア!$D$28:$E$31,2,FALSE),"")</f>
        <v/>
      </c>
    </row>
    <row r="177" spans="23:25" x14ac:dyDescent="0.15">
      <c r="W177" s="9" t="str">
        <f>IFERROR(VLOOKUP($B177,名椙大会2日目!$B$5:$G$338,6,FALSE),"")</f>
        <v/>
      </c>
      <c r="X177" s="10" t="str">
        <f>IFERROR(VLOOKUP($B177,名椙大会2日目!$B$5:$G$338,2,FALSE),"")</f>
        <v/>
      </c>
      <c r="Y177" s="10" t="str">
        <f>IFERROR(VLOOKUP($B177,名椙大会2日目!$B$5:$G$338,5,FALSE)*VLOOKUP(W177,大会ごとのスコア!$D$28:$E$31,2,FALSE),"")</f>
        <v/>
      </c>
    </row>
    <row r="178" spans="23:25" x14ac:dyDescent="0.15">
      <c r="W178" s="9" t="str">
        <f>IFERROR(VLOOKUP($B178,名椙大会2日目!$B$5:$G$338,6,FALSE),"")</f>
        <v/>
      </c>
      <c r="X178" s="10" t="str">
        <f>IFERROR(VLOOKUP($B178,名椙大会2日目!$B$5:$G$338,2,FALSE),"")</f>
        <v/>
      </c>
      <c r="Y178" s="10" t="str">
        <f>IFERROR(VLOOKUP($B178,名椙大会2日目!$B$5:$G$338,5,FALSE)*VLOOKUP(W178,大会ごとのスコア!$D$28:$E$31,2,FALSE),"")</f>
        <v/>
      </c>
    </row>
    <row r="179" spans="23:25" x14ac:dyDescent="0.15">
      <c r="W179" s="9" t="str">
        <f>IFERROR(VLOOKUP($B179,名椙大会2日目!$B$5:$G$338,6,FALSE),"")</f>
        <v/>
      </c>
      <c r="X179" s="10" t="str">
        <f>IFERROR(VLOOKUP($B179,名椙大会2日目!$B$5:$G$338,2,FALSE),"")</f>
        <v/>
      </c>
      <c r="Y179" s="10" t="str">
        <f>IFERROR(VLOOKUP($B179,名椙大会2日目!$B$5:$G$338,5,FALSE)*VLOOKUP(W179,大会ごとのスコア!$D$28:$E$31,2,FALSE),"")</f>
        <v/>
      </c>
    </row>
    <row r="180" spans="23:25" x14ac:dyDescent="0.15">
      <c r="W180" s="9" t="str">
        <f>IFERROR(VLOOKUP($B180,名椙大会2日目!$B$5:$G$338,6,FALSE),"")</f>
        <v/>
      </c>
      <c r="X180" s="10" t="str">
        <f>IFERROR(VLOOKUP($B180,名椙大会2日目!$B$5:$G$338,2,FALSE),"")</f>
        <v/>
      </c>
      <c r="Y180" s="10" t="str">
        <f>IFERROR(VLOOKUP($B180,名椙大会2日目!$B$5:$G$338,5,FALSE)*VLOOKUP(W180,大会ごとのスコア!$D$28:$E$31,2,FALSE),"")</f>
        <v/>
      </c>
    </row>
    <row r="181" spans="23:25" x14ac:dyDescent="0.15">
      <c r="W181" s="9" t="str">
        <f>IFERROR(VLOOKUP($B181,名椙大会2日目!$B$5:$G$338,6,FALSE),"")</f>
        <v/>
      </c>
      <c r="X181" s="10" t="str">
        <f>IFERROR(VLOOKUP($B181,名椙大会2日目!$B$5:$G$338,2,FALSE),"")</f>
        <v/>
      </c>
      <c r="Y181" s="10" t="str">
        <f>IFERROR(VLOOKUP($B181,名椙大会2日目!$B$5:$G$338,5,FALSE)*VLOOKUP(W181,大会ごとのスコア!$D$28:$E$31,2,FALSE),"")</f>
        <v/>
      </c>
    </row>
    <row r="182" spans="23:25" x14ac:dyDescent="0.15">
      <c r="W182" s="9" t="str">
        <f>IFERROR(VLOOKUP($B182,名椙大会2日目!$B$5:$G$338,6,FALSE),"")</f>
        <v/>
      </c>
      <c r="X182" s="10" t="str">
        <f>IFERROR(VLOOKUP($B182,名椙大会2日目!$B$5:$G$338,2,FALSE),"")</f>
        <v/>
      </c>
      <c r="Y182" s="10" t="str">
        <f>IFERROR(VLOOKUP($B182,名椙大会2日目!$B$5:$G$338,5,FALSE)*VLOOKUP(W182,大会ごとのスコア!$D$28:$E$31,2,FALSE),"")</f>
        <v/>
      </c>
    </row>
    <row r="183" spans="23:25" x14ac:dyDescent="0.15">
      <c r="W183" s="9" t="str">
        <f>IFERROR(VLOOKUP($B183,名椙大会2日目!$B$5:$G$338,6,FALSE),"")</f>
        <v/>
      </c>
      <c r="X183" s="10" t="str">
        <f>IFERROR(VLOOKUP($B183,名椙大会2日目!$B$5:$G$338,2,FALSE),"")</f>
        <v/>
      </c>
      <c r="Y183" s="10" t="str">
        <f>IFERROR(VLOOKUP($B183,名椙大会2日目!$B$5:$G$338,5,FALSE)*VLOOKUP(W183,大会ごとのスコア!$D$28:$E$31,2,FALSE),"")</f>
        <v/>
      </c>
    </row>
    <row r="184" spans="23:25" x14ac:dyDescent="0.15">
      <c r="W184" s="9" t="str">
        <f>IFERROR(VLOOKUP($B184,名椙大会2日目!$B$5:$G$338,6,FALSE),"")</f>
        <v/>
      </c>
      <c r="X184" s="10" t="str">
        <f>IFERROR(VLOOKUP($B184,名椙大会2日目!$B$5:$G$338,2,FALSE),"")</f>
        <v/>
      </c>
      <c r="Y184" s="10" t="str">
        <f>IFERROR(VLOOKUP($B184,名椙大会2日目!$B$5:$G$338,5,FALSE)*VLOOKUP(W184,大会ごとのスコア!$D$28:$E$31,2,FALSE),"")</f>
        <v/>
      </c>
    </row>
    <row r="185" spans="23:25" x14ac:dyDescent="0.15">
      <c r="W185" s="9" t="str">
        <f>IFERROR(VLOOKUP($B185,名椙大会2日目!$B$5:$G$338,6,FALSE),"")</f>
        <v/>
      </c>
      <c r="X185" s="10" t="str">
        <f>IFERROR(VLOOKUP($B185,名椙大会2日目!$B$5:$G$338,2,FALSE),"")</f>
        <v/>
      </c>
      <c r="Y185" s="10" t="str">
        <f>IFERROR(VLOOKUP($B185,名椙大会2日目!$B$5:$G$338,5,FALSE)*VLOOKUP(W185,大会ごとのスコア!$D$28:$E$31,2,FALSE),"")</f>
        <v/>
      </c>
    </row>
    <row r="186" spans="23:25" x14ac:dyDescent="0.15">
      <c r="W186" s="9" t="str">
        <f>IFERROR(VLOOKUP($B186,名椙大会2日目!$B$5:$G$338,6,FALSE),"")</f>
        <v/>
      </c>
      <c r="X186" s="10" t="str">
        <f>IFERROR(VLOOKUP($B186,名椙大会2日目!$B$5:$G$338,2,FALSE),"")</f>
        <v/>
      </c>
      <c r="Y186" s="10" t="str">
        <f>IFERROR(VLOOKUP($B186,名椙大会2日目!$B$5:$G$338,5,FALSE)*VLOOKUP(W186,大会ごとのスコア!$D$28:$E$31,2,FALSE),"")</f>
        <v/>
      </c>
    </row>
    <row r="187" spans="23:25" x14ac:dyDescent="0.15">
      <c r="W187" s="9" t="str">
        <f>IFERROR(VLOOKUP($B187,名椙大会2日目!$B$5:$G$338,6,FALSE),"")</f>
        <v/>
      </c>
      <c r="X187" s="10" t="str">
        <f>IFERROR(VLOOKUP($B187,名椙大会2日目!$B$5:$G$338,2,FALSE),"")</f>
        <v/>
      </c>
      <c r="Y187" s="10" t="str">
        <f>IFERROR(VLOOKUP($B187,名椙大会2日目!$B$5:$G$338,5,FALSE)*VLOOKUP(W187,大会ごとのスコア!$D$28:$E$31,2,FALSE),"")</f>
        <v/>
      </c>
    </row>
    <row r="188" spans="23:25" x14ac:dyDescent="0.15">
      <c r="W188" s="9" t="str">
        <f>IFERROR(VLOOKUP($B188,名椙大会2日目!$B$5:$G$338,6,FALSE),"")</f>
        <v/>
      </c>
      <c r="X188" s="10" t="str">
        <f>IFERROR(VLOOKUP($B188,名椙大会2日目!$B$5:$G$338,2,FALSE),"")</f>
        <v/>
      </c>
      <c r="Y188" s="10" t="str">
        <f>IFERROR(VLOOKUP($B188,名椙大会2日目!$B$5:$G$338,5,FALSE)*VLOOKUP(W188,大会ごとのスコア!$D$28:$E$31,2,FALSE),"")</f>
        <v/>
      </c>
    </row>
    <row r="189" spans="23:25" x14ac:dyDescent="0.15">
      <c r="W189" s="9" t="str">
        <f>IFERROR(VLOOKUP($B189,名椙大会2日目!$B$5:$G$338,6,FALSE),"")</f>
        <v/>
      </c>
      <c r="X189" s="10" t="str">
        <f>IFERROR(VLOOKUP($B189,名椙大会2日目!$B$5:$G$338,2,FALSE),"")</f>
        <v/>
      </c>
      <c r="Y189" s="10" t="str">
        <f>IFERROR(VLOOKUP($B189,名椙大会2日目!$B$5:$G$338,5,FALSE)*VLOOKUP(W189,大会ごとのスコア!$D$28:$E$31,2,FALSE),"")</f>
        <v/>
      </c>
    </row>
    <row r="190" spans="23:25" x14ac:dyDescent="0.15">
      <c r="W190" s="9" t="str">
        <f>IFERROR(VLOOKUP($B190,名椙大会2日目!$B$5:$G$338,6,FALSE),"")</f>
        <v/>
      </c>
      <c r="X190" s="10" t="str">
        <f>IFERROR(VLOOKUP($B190,名椙大会2日目!$B$5:$G$338,2,FALSE),"")</f>
        <v/>
      </c>
      <c r="Y190" s="10" t="str">
        <f>IFERROR(VLOOKUP($B190,名椙大会2日目!$B$5:$G$338,5,FALSE)*VLOOKUP(W190,大会ごとのスコア!$D$28:$E$31,2,FALSE),"")</f>
        <v/>
      </c>
    </row>
    <row r="191" spans="23:25" x14ac:dyDescent="0.15">
      <c r="W191" s="9" t="str">
        <f>IFERROR(VLOOKUP($B191,名椙大会2日目!$B$5:$G$338,6,FALSE),"")</f>
        <v/>
      </c>
      <c r="X191" s="10" t="str">
        <f>IFERROR(VLOOKUP($B191,名椙大会2日目!$B$5:$G$338,2,FALSE),"")</f>
        <v/>
      </c>
      <c r="Y191" s="10" t="str">
        <f>IFERROR(VLOOKUP($B191,名椙大会2日目!$B$5:$G$338,5,FALSE)*VLOOKUP(W191,大会ごとのスコア!$D$28:$E$31,2,FALSE),"")</f>
        <v/>
      </c>
    </row>
    <row r="192" spans="23:25" x14ac:dyDescent="0.15">
      <c r="W192" s="9" t="str">
        <f>IFERROR(VLOOKUP($B192,名椙大会2日目!$B$5:$G$338,6,FALSE),"")</f>
        <v/>
      </c>
      <c r="X192" s="10" t="str">
        <f>IFERROR(VLOOKUP($B192,名椙大会2日目!$B$5:$G$338,2,FALSE),"")</f>
        <v/>
      </c>
      <c r="Y192" s="10" t="str">
        <f>IFERROR(VLOOKUP($B192,名椙大会2日目!$B$5:$G$338,5,FALSE)*VLOOKUP(W192,大会ごとのスコア!$D$28:$E$31,2,FALSE),"")</f>
        <v/>
      </c>
    </row>
    <row r="193" spans="23:25" x14ac:dyDescent="0.15">
      <c r="W193" s="9" t="str">
        <f>IFERROR(VLOOKUP($B193,名椙大会2日目!$B$5:$G$338,6,FALSE),"")</f>
        <v/>
      </c>
      <c r="X193" s="10" t="str">
        <f>IFERROR(VLOOKUP($B193,名椙大会2日目!$B$5:$G$338,2,FALSE),"")</f>
        <v/>
      </c>
      <c r="Y193" s="10" t="str">
        <f>IFERROR(VLOOKUP($B193,名椙大会2日目!$B$5:$G$338,5,FALSE)*VLOOKUP(W193,大会ごとのスコア!$D$28:$E$31,2,FALSE),"")</f>
        <v/>
      </c>
    </row>
    <row r="194" spans="23:25" x14ac:dyDescent="0.15">
      <c r="W194" s="9" t="str">
        <f>IFERROR(VLOOKUP($B194,名椙大会2日目!$B$5:$G$338,6,FALSE),"")</f>
        <v/>
      </c>
      <c r="X194" s="10" t="str">
        <f>IFERROR(VLOOKUP($B194,名椙大会2日目!$B$5:$G$338,2,FALSE),"")</f>
        <v/>
      </c>
      <c r="Y194" s="10" t="str">
        <f>IFERROR(VLOOKUP($B194,名椙大会2日目!$B$5:$G$338,5,FALSE)*VLOOKUP(W194,大会ごとのスコア!$D$28:$E$31,2,FALSE),"")</f>
        <v/>
      </c>
    </row>
    <row r="195" spans="23:25" x14ac:dyDescent="0.15">
      <c r="W195" s="9" t="str">
        <f>IFERROR(VLOOKUP($B195,名椙大会2日目!$B$5:$G$338,6,FALSE),"")</f>
        <v/>
      </c>
      <c r="X195" s="10" t="str">
        <f>IFERROR(VLOOKUP($B195,名椙大会2日目!$B$5:$G$338,2,FALSE),"")</f>
        <v/>
      </c>
      <c r="Y195" s="10" t="str">
        <f>IFERROR(VLOOKUP($B195,名椙大会2日目!$B$5:$G$338,5,FALSE)*VLOOKUP(W195,大会ごとのスコア!$D$28:$E$31,2,FALSE),"")</f>
        <v/>
      </c>
    </row>
    <row r="196" spans="23:25" x14ac:dyDescent="0.15">
      <c r="W196" s="9" t="str">
        <f>IFERROR(VLOOKUP($B196,名椙大会2日目!$B$5:$G$338,6,FALSE),"")</f>
        <v/>
      </c>
      <c r="X196" s="10" t="str">
        <f>IFERROR(VLOOKUP($B196,名椙大会2日目!$B$5:$G$338,2,FALSE),"")</f>
        <v/>
      </c>
      <c r="Y196" s="10" t="str">
        <f>IFERROR(VLOOKUP($B196,名椙大会2日目!$B$5:$G$338,5,FALSE)*VLOOKUP(W196,大会ごとのスコア!$D$28:$E$31,2,FALSE),"")</f>
        <v/>
      </c>
    </row>
    <row r="197" spans="23:25" x14ac:dyDescent="0.15">
      <c r="W197" s="9" t="str">
        <f>IFERROR(VLOOKUP($B197,名椙大会2日目!$B$5:$G$338,6,FALSE),"")</f>
        <v/>
      </c>
      <c r="X197" s="10" t="str">
        <f>IFERROR(VLOOKUP($B197,名椙大会2日目!$B$5:$G$338,2,FALSE),"")</f>
        <v/>
      </c>
      <c r="Y197" s="10" t="str">
        <f>IFERROR(VLOOKUP($B197,名椙大会2日目!$B$5:$G$338,5,FALSE)*VLOOKUP(W197,大会ごとのスコア!$D$28:$E$31,2,FALSE),"")</f>
        <v/>
      </c>
    </row>
    <row r="198" spans="23:25" x14ac:dyDescent="0.15">
      <c r="W198" s="9" t="str">
        <f>IFERROR(VLOOKUP($B198,名椙大会2日目!$B$5:$G$338,6,FALSE),"")</f>
        <v/>
      </c>
      <c r="X198" s="10" t="str">
        <f>IFERROR(VLOOKUP($B198,名椙大会2日目!$B$5:$G$338,2,FALSE),"")</f>
        <v/>
      </c>
      <c r="Y198" s="10" t="str">
        <f>IFERROR(VLOOKUP($B198,名椙大会2日目!$B$5:$G$338,5,FALSE)*VLOOKUP(W198,大会ごとのスコア!$D$28:$E$31,2,FALSE),"")</f>
        <v/>
      </c>
    </row>
    <row r="199" spans="23:25" x14ac:dyDescent="0.15">
      <c r="W199" s="9" t="str">
        <f>IFERROR(VLOOKUP($B199,名椙大会2日目!$B$5:$G$338,6,FALSE),"")</f>
        <v/>
      </c>
      <c r="X199" s="10" t="str">
        <f>IFERROR(VLOOKUP($B199,名椙大会2日目!$B$5:$G$338,2,FALSE),"")</f>
        <v/>
      </c>
      <c r="Y199" s="10" t="str">
        <f>IFERROR(VLOOKUP($B199,名椙大会2日目!$B$5:$G$338,5,FALSE)*VLOOKUP(W199,大会ごとのスコア!$D$28:$E$31,2,FALSE),"")</f>
        <v/>
      </c>
    </row>
    <row r="200" spans="23:25" x14ac:dyDescent="0.15">
      <c r="W200" s="9" t="str">
        <f>IFERROR(VLOOKUP($B200,名椙大会2日目!$B$5:$G$338,6,FALSE),"")</f>
        <v/>
      </c>
      <c r="X200" s="10" t="str">
        <f>IFERROR(VLOOKUP($B200,名椙大会2日目!$B$5:$G$338,2,FALSE),"")</f>
        <v/>
      </c>
      <c r="Y200" s="10" t="str">
        <f>IFERROR(VLOOKUP($B200,名椙大会2日目!$B$5:$G$338,5,FALSE)*VLOOKUP(W200,大会ごとのスコア!$D$28:$E$31,2,FALSE),"")</f>
        <v/>
      </c>
    </row>
    <row r="201" spans="23:25" x14ac:dyDescent="0.15">
      <c r="W201" s="9" t="str">
        <f>IFERROR(VLOOKUP($B201,名椙大会2日目!$B$5:$G$338,6,FALSE),"")</f>
        <v/>
      </c>
      <c r="X201" s="10" t="str">
        <f>IFERROR(VLOOKUP($B201,名椙大会2日目!$B$5:$G$338,2,FALSE),"")</f>
        <v/>
      </c>
      <c r="Y201" s="10" t="str">
        <f>IFERROR(VLOOKUP($B201,名椙大会2日目!$B$5:$G$338,5,FALSE)*VLOOKUP(W201,大会ごとのスコア!$D$28:$E$31,2,FALSE),"")</f>
        <v/>
      </c>
    </row>
    <row r="202" spans="23:25" x14ac:dyDescent="0.15">
      <c r="W202" s="9" t="str">
        <f>IFERROR(VLOOKUP($B202,名椙大会2日目!$B$5:$G$338,6,FALSE),"")</f>
        <v/>
      </c>
      <c r="X202" s="10" t="str">
        <f>IFERROR(VLOOKUP($B202,名椙大会2日目!$B$5:$G$338,2,FALSE),"")</f>
        <v/>
      </c>
      <c r="Y202" s="10" t="str">
        <f>IFERROR(VLOOKUP($B202,名椙大会2日目!$B$5:$G$338,5,FALSE)*VLOOKUP(W202,大会ごとのスコア!$D$28:$E$31,2,FALSE),"")</f>
        <v/>
      </c>
    </row>
    <row r="203" spans="23:25" x14ac:dyDescent="0.15">
      <c r="W203" s="9" t="str">
        <f>IFERROR(VLOOKUP($B203,名椙大会2日目!$B$5:$G$338,6,FALSE),"")</f>
        <v/>
      </c>
      <c r="X203" s="10" t="str">
        <f>IFERROR(VLOOKUP($B203,名椙大会2日目!$B$5:$G$338,2,FALSE),"")</f>
        <v/>
      </c>
      <c r="Y203" s="10" t="str">
        <f>IFERROR(VLOOKUP($B203,名椙大会2日目!$B$5:$G$338,5,FALSE)*VLOOKUP(W203,大会ごとのスコア!$D$28:$E$31,2,FALSE),"")</f>
        <v/>
      </c>
    </row>
    <row r="204" spans="23:25" x14ac:dyDescent="0.15">
      <c r="W204" s="9" t="str">
        <f>IFERROR(VLOOKUP($B204,名椙大会2日目!$B$5:$G$338,6,FALSE),"")</f>
        <v/>
      </c>
      <c r="X204" s="10" t="str">
        <f>IFERROR(VLOOKUP($B204,名椙大会2日目!$B$5:$G$338,2,FALSE),"")</f>
        <v/>
      </c>
      <c r="Y204" s="10" t="str">
        <f>IFERROR(VLOOKUP($B204,名椙大会2日目!$B$5:$G$338,5,FALSE)*VLOOKUP(W204,大会ごとのスコア!$D$28:$E$31,2,FALSE),"")</f>
        <v/>
      </c>
    </row>
    <row r="205" spans="23:25" x14ac:dyDescent="0.15">
      <c r="W205" s="9" t="str">
        <f>IFERROR(VLOOKUP($B205,名椙大会2日目!$B$5:$G$338,6,FALSE),"")</f>
        <v/>
      </c>
      <c r="X205" s="10" t="str">
        <f>IFERROR(VLOOKUP($B205,名椙大会2日目!$B$5:$G$338,2,FALSE),"")</f>
        <v/>
      </c>
      <c r="Y205" s="10" t="str">
        <f>IFERROR(VLOOKUP($B205,名椙大会2日目!$B$5:$G$338,5,FALSE)*VLOOKUP(W205,大会ごとのスコア!$D$28:$E$31,2,FALSE),"")</f>
        <v/>
      </c>
    </row>
    <row r="206" spans="23:25" x14ac:dyDescent="0.15">
      <c r="W206" s="9" t="str">
        <f>IFERROR(VLOOKUP($B206,名椙大会2日目!$B$5:$G$338,6,FALSE),"")</f>
        <v/>
      </c>
      <c r="X206" s="10" t="str">
        <f>IFERROR(VLOOKUP($B206,名椙大会2日目!$B$5:$G$338,2,FALSE),"")</f>
        <v/>
      </c>
      <c r="Y206" s="10" t="str">
        <f>IFERROR(VLOOKUP($B206,名椙大会2日目!$B$5:$G$338,5,FALSE)*VLOOKUP(W206,大会ごとのスコア!$D$28:$E$31,2,FALSE),"")</f>
        <v/>
      </c>
    </row>
    <row r="207" spans="23:25" x14ac:dyDescent="0.15">
      <c r="W207" s="9" t="str">
        <f>IFERROR(VLOOKUP($B207,名椙大会2日目!$B$5:$G$338,6,FALSE),"")</f>
        <v/>
      </c>
      <c r="X207" s="10" t="str">
        <f>IFERROR(VLOOKUP($B207,名椙大会2日目!$B$5:$G$338,2,FALSE),"")</f>
        <v/>
      </c>
      <c r="Y207" s="10" t="str">
        <f>IFERROR(VLOOKUP($B207,名椙大会2日目!$B$5:$G$338,5,FALSE)*VLOOKUP(W207,大会ごとのスコア!$D$28:$E$31,2,FALSE),"")</f>
        <v/>
      </c>
    </row>
    <row r="208" spans="23:25" x14ac:dyDescent="0.15">
      <c r="W208" s="9" t="str">
        <f>IFERROR(VLOOKUP($B208,名椙大会2日目!$B$5:$G$338,6,FALSE),"")</f>
        <v/>
      </c>
      <c r="X208" s="10" t="str">
        <f>IFERROR(VLOOKUP($B208,名椙大会2日目!$B$5:$G$338,2,FALSE),"")</f>
        <v/>
      </c>
      <c r="Y208" s="10" t="str">
        <f>IFERROR(VLOOKUP($B208,名椙大会2日目!$B$5:$G$338,5,FALSE)*VLOOKUP(W208,大会ごとのスコア!$D$28:$E$31,2,FALSE),"")</f>
        <v/>
      </c>
    </row>
    <row r="209" spans="23:25" x14ac:dyDescent="0.15">
      <c r="W209" s="9" t="str">
        <f>IFERROR(VLOOKUP($B209,名椙大会2日目!$B$5:$G$338,6,FALSE),"")</f>
        <v/>
      </c>
      <c r="X209" s="10" t="str">
        <f>IFERROR(VLOOKUP($B209,名椙大会2日目!$B$5:$G$338,2,FALSE),"")</f>
        <v/>
      </c>
      <c r="Y209" s="10" t="str">
        <f>IFERROR(VLOOKUP($B209,名椙大会2日目!$B$5:$G$338,5,FALSE)*VLOOKUP(W209,大会ごとのスコア!$D$28:$E$31,2,FALSE),"")</f>
        <v/>
      </c>
    </row>
    <row r="210" spans="23:25" x14ac:dyDescent="0.15">
      <c r="W210" s="9" t="str">
        <f>IFERROR(VLOOKUP($B210,名椙大会2日目!$B$5:$G$338,6,FALSE),"")</f>
        <v/>
      </c>
      <c r="X210" s="10" t="str">
        <f>IFERROR(VLOOKUP($B210,名椙大会2日目!$B$5:$G$338,2,FALSE),"")</f>
        <v/>
      </c>
      <c r="Y210" s="10" t="str">
        <f>IFERROR(VLOOKUP($B210,名椙大会2日目!$B$5:$G$338,5,FALSE)*VLOOKUP(W210,大会ごとのスコア!$D$28:$E$31,2,FALSE),"")</f>
        <v/>
      </c>
    </row>
    <row r="211" spans="23:25" x14ac:dyDescent="0.15">
      <c r="W211" s="9" t="str">
        <f>IFERROR(VLOOKUP($B211,名椙大会2日目!$B$5:$G$338,6,FALSE),"")</f>
        <v/>
      </c>
      <c r="X211" s="10" t="str">
        <f>IFERROR(VLOOKUP($B211,名椙大会2日目!$B$5:$G$338,2,FALSE),"")</f>
        <v/>
      </c>
      <c r="Y211" s="10" t="str">
        <f>IFERROR(VLOOKUP($B211,名椙大会2日目!$B$5:$G$338,5,FALSE)*VLOOKUP(W211,大会ごとのスコア!$D$28:$E$31,2,FALSE),"")</f>
        <v/>
      </c>
    </row>
    <row r="212" spans="23:25" x14ac:dyDescent="0.15">
      <c r="W212" s="9" t="str">
        <f>IFERROR(VLOOKUP($B212,名椙大会2日目!$B$5:$G$338,6,FALSE),"")</f>
        <v/>
      </c>
      <c r="X212" s="10" t="str">
        <f>IFERROR(VLOOKUP($B212,名椙大会2日目!$B$5:$G$338,2,FALSE),"")</f>
        <v/>
      </c>
      <c r="Y212" s="10" t="str">
        <f>IFERROR(VLOOKUP($B212,名椙大会2日目!$B$5:$G$338,5,FALSE)*VLOOKUP(W212,大会ごとのスコア!$D$28:$E$31,2,FALSE),"")</f>
        <v/>
      </c>
    </row>
    <row r="213" spans="23:25" x14ac:dyDescent="0.15">
      <c r="W213" s="9" t="str">
        <f>IFERROR(VLOOKUP($B213,名椙大会2日目!$B$5:$G$338,6,FALSE),"")</f>
        <v/>
      </c>
      <c r="X213" s="10" t="str">
        <f>IFERROR(VLOOKUP($B213,名椙大会2日目!$B$5:$G$338,2,FALSE),"")</f>
        <v/>
      </c>
      <c r="Y213" s="10" t="str">
        <f>IFERROR(VLOOKUP($B213,名椙大会2日目!$B$5:$G$338,5,FALSE)*VLOOKUP(W213,大会ごとのスコア!$D$28:$E$31,2,FALSE),"")</f>
        <v/>
      </c>
    </row>
    <row r="214" spans="23:25" x14ac:dyDescent="0.15">
      <c r="W214" s="9" t="str">
        <f>IFERROR(VLOOKUP($B214,名椙大会2日目!$B$5:$G$338,6,FALSE),"")</f>
        <v/>
      </c>
      <c r="X214" s="10" t="str">
        <f>IFERROR(VLOOKUP($B214,名椙大会2日目!$B$5:$G$338,2,FALSE),"")</f>
        <v/>
      </c>
      <c r="Y214" s="10" t="str">
        <f>IFERROR(VLOOKUP($B214,名椙大会2日目!$B$5:$G$338,5,FALSE)*VLOOKUP(W214,大会ごとのスコア!$D$28:$E$31,2,FALSE),"")</f>
        <v/>
      </c>
    </row>
    <row r="215" spans="23:25" x14ac:dyDescent="0.15">
      <c r="W215" s="9" t="str">
        <f>IFERROR(VLOOKUP($B215,名椙大会2日目!$B$5:$G$338,6,FALSE),"")</f>
        <v/>
      </c>
      <c r="X215" s="10" t="str">
        <f>IFERROR(VLOOKUP($B215,名椙大会2日目!$B$5:$G$338,2,FALSE),"")</f>
        <v/>
      </c>
      <c r="Y215" s="10" t="str">
        <f>IFERROR(VLOOKUP($B215,名椙大会2日目!$B$5:$G$338,5,FALSE)*VLOOKUP(W215,大会ごとのスコア!$D$28:$E$31,2,FALSE),"")</f>
        <v/>
      </c>
    </row>
    <row r="216" spans="23:25" x14ac:dyDescent="0.15">
      <c r="W216" s="9" t="str">
        <f>IFERROR(VLOOKUP($B216,名椙大会2日目!$B$5:$G$338,6,FALSE),"")</f>
        <v/>
      </c>
      <c r="X216" s="10" t="str">
        <f>IFERROR(VLOOKUP($B216,名椙大会2日目!$B$5:$G$338,2,FALSE),"")</f>
        <v/>
      </c>
      <c r="Y216" s="10" t="str">
        <f>IFERROR(VLOOKUP($B216,名椙大会2日目!$B$5:$G$338,5,FALSE)*VLOOKUP(W216,大会ごとのスコア!$D$28:$E$31,2,FALSE),"")</f>
        <v/>
      </c>
    </row>
    <row r="217" spans="23:25" x14ac:dyDescent="0.15">
      <c r="W217" s="9" t="str">
        <f>IFERROR(VLOOKUP($B217,名椙大会2日目!$B$5:$G$338,6,FALSE),"")</f>
        <v/>
      </c>
      <c r="X217" s="10" t="str">
        <f>IFERROR(VLOOKUP($B217,名椙大会2日目!$B$5:$G$338,2,FALSE),"")</f>
        <v/>
      </c>
      <c r="Y217" s="10" t="str">
        <f>IFERROR(VLOOKUP($B217,名椙大会2日目!$B$5:$G$338,5,FALSE)*VLOOKUP(W217,大会ごとのスコア!$D$28:$E$31,2,FALSE),"")</f>
        <v/>
      </c>
    </row>
    <row r="218" spans="23:25" x14ac:dyDescent="0.15">
      <c r="W218" s="9" t="str">
        <f>IFERROR(VLOOKUP($B218,名椙大会2日目!$B$5:$G$338,6,FALSE),"")</f>
        <v/>
      </c>
      <c r="X218" s="10" t="str">
        <f>IFERROR(VLOOKUP($B218,名椙大会2日目!$B$5:$G$338,2,FALSE),"")</f>
        <v/>
      </c>
      <c r="Y218" s="10" t="str">
        <f>IFERROR(VLOOKUP($B218,名椙大会2日目!$B$5:$G$338,5,FALSE)*VLOOKUP(W218,大会ごとのスコア!$D$28:$E$31,2,FALSE),"")</f>
        <v/>
      </c>
    </row>
    <row r="219" spans="23:25" x14ac:dyDescent="0.15">
      <c r="W219" s="9" t="str">
        <f>IFERROR(VLOOKUP($B219,名椙大会2日目!$B$5:$G$338,6,FALSE),"")</f>
        <v/>
      </c>
      <c r="X219" s="10" t="str">
        <f>IFERROR(VLOOKUP($B219,名椙大会2日目!$B$5:$G$338,2,FALSE),"")</f>
        <v/>
      </c>
      <c r="Y219" s="10" t="str">
        <f>IFERROR(VLOOKUP($B219,名椙大会2日目!$B$5:$G$338,5,FALSE)*VLOOKUP(W219,大会ごとのスコア!$D$28:$E$31,2,FALSE),"")</f>
        <v/>
      </c>
    </row>
    <row r="220" spans="23:25" x14ac:dyDescent="0.15">
      <c r="W220" s="9" t="str">
        <f>IFERROR(VLOOKUP($B220,名椙大会2日目!$B$5:$G$338,6,FALSE),"")</f>
        <v/>
      </c>
      <c r="X220" s="10" t="str">
        <f>IFERROR(VLOOKUP($B220,名椙大会2日目!$B$5:$G$338,2,FALSE),"")</f>
        <v/>
      </c>
      <c r="Y220" s="10" t="str">
        <f>IFERROR(VLOOKUP($B220,名椙大会2日目!$B$5:$G$338,5,FALSE)*VLOOKUP(W220,大会ごとのスコア!$D$28:$E$31,2,FALSE),"")</f>
        <v/>
      </c>
    </row>
    <row r="221" spans="23:25" x14ac:dyDescent="0.15">
      <c r="W221" s="9" t="str">
        <f>IFERROR(VLOOKUP($B221,名椙大会2日目!$B$5:$G$338,6,FALSE),"")</f>
        <v/>
      </c>
      <c r="X221" s="10" t="str">
        <f>IFERROR(VLOOKUP($B221,名椙大会2日目!$B$5:$G$338,2,FALSE),"")</f>
        <v/>
      </c>
      <c r="Y221" s="10" t="str">
        <f>IFERROR(VLOOKUP($B221,名椙大会2日目!$B$5:$G$338,5,FALSE)*VLOOKUP(W221,大会ごとのスコア!$D$28:$E$31,2,FALSE),"")</f>
        <v/>
      </c>
    </row>
    <row r="222" spans="23:25" x14ac:dyDescent="0.15">
      <c r="W222" s="9" t="str">
        <f>IFERROR(VLOOKUP($B222,名椙大会2日目!$B$5:$G$338,6,FALSE),"")</f>
        <v/>
      </c>
      <c r="X222" s="10" t="str">
        <f>IFERROR(VLOOKUP($B222,名椙大会2日目!$B$5:$G$338,2,FALSE),"")</f>
        <v/>
      </c>
      <c r="Y222" s="10" t="str">
        <f>IFERROR(VLOOKUP($B222,名椙大会2日目!$B$5:$G$338,5,FALSE)*VLOOKUP(W222,大会ごとのスコア!$D$28:$E$31,2,FALSE),"")</f>
        <v/>
      </c>
    </row>
    <row r="223" spans="23:25" x14ac:dyDescent="0.15">
      <c r="W223" s="9" t="str">
        <f>IFERROR(VLOOKUP($B223,名椙大会2日目!$B$5:$G$338,6,FALSE),"")</f>
        <v/>
      </c>
      <c r="X223" s="10" t="str">
        <f>IFERROR(VLOOKUP($B223,名椙大会2日目!$B$5:$G$338,2,FALSE),"")</f>
        <v/>
      </c>
      <c r="Y223" s="10" t="str">
        <f>IFERROR(VLOOKUP($B223,名椙大会2日目!$B$5:$G$338,5,FALSE)*VLOOKUP(W223,大会ごとのスコア!$D$28:$E$31,2,FALSE),"")</f>
        <v/>
      </c>
    </row>
    <row r="224" spans="23:25" x14ac:dyDescent="0.15">
      <c r="W224" s="9" t="str">
        <f>IFERROR(VLOOKUP($B224,関東スプリントセレ!$B$5:$G$338,6,FALSE),"")</f>
        <v/>
      </c>
      <c r="X224" s="10" t="str">
        <f>IFERROR(VLOOKUP($B224,関東スプリントセレ!$B$5:$G$338,2,FALSE),"")</f>
        <v/>
      </c>
      <c r="Y224" s="10" t="str">
        <f>IFERROR(VLOOKUP($B224,関東スプリントセレ!$B$5:$G$338,5,FALSE)*VLOOKUP(W224,大会ごとのスコア!$D$19:$E$21,2,FALSE),"")</f>
        <v/>
      </c>
    </row>
    <row r="225" spans="23:25" x14ac:dyDescent="0.15">
      <c r="W225" s="9" t="str">
        <f>IFERROR(VLOOKUP($B225,関東スプリントセレ!$B$5:$G$338,6,FALSE),"")</f>
        <v/>
      </c>
      <c r="X225" s="10" t="str">
        <f>IFERROR(VLOOKUP($B225,関東スプリントセレ!$B$5:$G$338,2,FALSE),"")</f>
        <v/>
      </c>
      <c r="Y225" s="10" t="str">
        <f>IFERROR(VLOOKUP($B225,関東スプリントセレ!$B$5:$G$338,5,FALSE)*VLOOKUP(W225,大会ごとのスコア!$D$19:$E$21,2,FALSE),"")</f>
        <v/>
      </c>
    </row>
    <row r="226" spans="23:25" x14ac:dyDescent="0.15">
      <c r="W226" s="9" t="str">
        <f>IFERROR(VLOOKUP($B226,関東スプリントセレ!$B$5:$G$338,6,FALSE),"")</f>
        <v/>
      </c>
      <c r="X226" s="10" t="str">
        <f>IFERROR(VLOOKUP($B226,関東スプリントセレ!$B$5:$G$338,2,FALSE),"")</f>
        <v/>
      </c>
      <c r="Y226" s="10" t="str">
        <f>IFERROR(VLOOKUP($B226,関東スプリントセレ!$B$5:$G$338,5,FALSE)*VLOOKUP(W226,大会ごとのスコア!$D$19:$E$21,2,FALSE),"")</f>
        <v/>
      </c>
    </row>
    <row r="227" spans="23:25" x14ac:dyDescent="0.15">
      <c r="W227" s="9" t="str">
        <f>IFERROR(VLOOKUP($B227,関東スプリントセレ!$B$5:$G$338,6,FALSE),"")</f>
        <v/>
      </c>
      <c r="X227" s="10" t="str">
        <f>IFERROR(VLOOKUP($B227,関東スプリントセレ!$B$5:$G$338,2,FALSE),"")</f>
        <v/>
      </c>
      <c r="Y227" s="10" t="str">
        <f>IFERROR(VLOOKUP($B227,関東スプリントセレ!$B$5:$G$338,5,FALSE)*VLOOKUP(W227,大会ごとのスコア!$D$19:$E$21,2,FALSE),"")</f>
        <v/>
      </c>
    </row>
    <row r="228" spans="23:25" x14ac:dyDescent="0.15">
      <c r="W228" s="9" t="str">
        <f>IFERROR(VLOOKUP($B228,関東スプリントセレ!$B$5:$G$338,6,FALSE),"")</f>
        <v/>
      </c>
      <c r="X228" s="10" t="str">
        <f>IFERROR(VLOOKUP($B228,関東スプリントセレ!$B$5:$G$338,2,FALSE),"")</f>
        <v/>
      </c>
      <c r="Y228" s="10" t="str">
        <f>IFERROR(VLOOKUP($B228,関東スプリントセレ!$B$5:$G$338,5,FALSE)*VLOOKUP(W228,大会ごとのスコア!$D$19:$E$21,2,FALSE),"")</f>
        <v/>
      </c>
    </row>
    <row r="229" spans="23:25" x14ac:dyDescent="0.15">
      <c r="W229" s="9" t="str">
        <f>IFERROR(VLOOKUP($B229,関東スプリントセレ!$B$5:$G$338,6,FALSE),"")</f>
        <v/>
      </c>
      <c r="X229" s="10" t="str">
        <f>IFERROR(VLOOKUP($B229,関東スプリントセレ!$B$5:$G$338,2,FALSE),"")</f>
        <v/>
      </c>
      <c r="Y229" s="10" t="str">
        <f>IFERROR(VLOOKUP($B229,関東スプリントセレ!$B$5:$G$338,5,FALSE)*VLOOKUP(W229,大会ごとのスコア!$D$19:$E$21,2,FALSE),"")</f>
        <v/>
      </c>
    </row>
    <row r="230" spans="23:25" x14ac:dyDescent="0.15">
      <c r="W230" s="9" t="str">
        <f>IFERROR(VLOOKUP($B230,関東スプリントセレ!$B$5:$G$338,6,FALSE),"")</f>
        <v/>
      </c>
      <c r="X230" s="10" t="str">
        <f>IFERROR(VLOOKUP($B230,関東スプリントセレ!$B$5:$G$338,2,FALSE),"")</f>
        <v/>
      </c>
      <c r="Y230" s="10" t="str">
        <f>IFERROR(VLOOKUP($B230,関東スプリントセレ!$B$5:$G$338,5,FALSE)*VLOOKUP(W230,大会ごとのスコア!$D$19:$E$21,2,FALSE),"")</f>
        <v/>
      </c>
    </row>
    <row r="231" spans="23:25" x14ac:dyDescent="0.15">
      <c r="W231" s="9" t="str">
        <f>IFERROR(VLOOKUP($B231,関東スプリントセレ!$B$5:$G$338,6,FALSE),"")</f>
        <v/>
      </c>
      <c r="X231" s="10" t="str">
        <f>IFERROR(VLOOKUP($B231,関東スプリントセレ!$B$5:$G$338,2,FALSE),"")</f>
        <v/>
      </c>
      <c r="Y231" s="10" t="str">
        <f>IFERROR(VLOOKUP($B231,関東スプリントセレ!$B$5:$G$338,5,FALSE)*VLOOKUP(W231,大会ごとのスコア!$D$19:$E$21,2,FALSE),"")</f>
        <v/>
      </c>
    </row>
    <row r="232" spans="23:25" x14ac:dyDescent="0.15">
      <c r="W232" s="9" t="str">
        <f>IFERROR(VLOOKUP($B232,関東スプリントセレ!$B$5:$G$338,6,FALSE),"")</f>
        <v/>
      </c>
      <c r="X232" s="10" t="str">
        <f>IFERROR(VLOOKUP($B232,関東スプリントセレ!$B$5:$G$338,2,FALSE),"")</f>
        <v/>
      </c>
      <c r="Y232" s="10" t="str">
        <f>IFERROR(VLOOKUP($B232,関東スプリントセレ!$B$5:$G$338,5,FALSE)*VLOOKUP(W232,大会ごとのスコア!$D$19:$E$21,2,FALSE),"")</f>
        <v/>
      </c>
    </row>
    <row r="233" spans="23:25" x14ac:dyDescent="0.15">
      <c r="W233" s="9" t="str">
        <f>IFERROR(VLOOKUP($B233,関東スプリントセレ!$B$5:$G$338,6,FALSE),"")</f>
        <v/>
      </c>
      <c r="X233" s="10" t="str">
        <f>IFERROR(VLOOKUP($B233,関東スプリントセレ!$B$5:$G$338,2,FALSE),"")</f>
        <v/>
      </c>
      <c r="Y233" s="10" t="str">
        <f>IFERROR(VLOOKUP($B233,関東スプリントセレ!$B$5:$G$338,5,FALSE)*VLOOKUP(W233,大会ごとのスコア!$D$19:$E$21,2,FALSE),"")</f>
        <v/>
      </c>
    </row>
    <row r="234" spans="23:25" x14ac:dyDescent="0.15">
      <c r="W234" s="9" t="str">
        <f>IFERROR(VLOOKUP($B234,関東スプリントセレ!$B$5:$G$338,6,FALSE),"")</f>
        <v/>
      </c>
      <c r="X234" s="10" t="str">
        <f>IFERROR(VLOOKUP($B234,関東スプリントセレ!$B$5:$G$338,2,FALSE),"")</f>
        <v/>
      </c>
      <c r="Y234" s="10" t="str">
        <f>IFERROR(VLOOKUP($B234,関東スプリントセレ!$B$5:$G$338,5,FALSE)*VLOOKUP(W234,大会ごとのスコア!$D$19:$E$21,2,FALSE),"")</f>
        <v/>
      </c>
    </row>
    <row r="235" spans="23:25" x14ac:dyDescent="0.15">
      <c r="W235" s="9" t="str">
        <f>IFERROR(VLOOKUP($B235,関東スプリントセレ!$B$5:$G$338,6,FALSE),"")</f>
        <v/>
      </c>
      <c r="X235" s="10" t="str">
        <f>IFERROR(VLOOKUP($B235,関東スプリントセレ!$B$5:$G$338,2,FALSE),"")</f>
        <v/>
      </c>
      <c r="Y235" s="10" t="str">
        <f>IFERROR(VLOOKUP($B235,関東スプリントセレ!$B$5:$G$338,5,FALSE)*VLOOKUP(W235,大会ごとのスコア!$D$19:$E$21,2,FALSE),"")</f>
        <v/>
      </c>
    </row>
    <row r="236" spans="23:25" x14ac:dyDescent="0.15">
      <c r="W236" s="9" t="str">
        <f>IFERROR(VLOOKUP($B236,関東スプリントセレ!$B$5:$G$338,6,FALSE),"")</f>
        <v/>
      </c>
      <c r="X236" s="10" t="str">
        <f>IFERROR(VLOOKUP($B236,関東スプリントセレ!$B$5:$G$338,2,FALSE),"")</f>
        <v/>
      </c>
      <c r="Y236" s="10" t="str">
        <f>IFERROR(VLOOKUP($B236,関東スプリントセレ!$B$5:$G$338,5,FALSE)*VLOOKUP(W236,大会ごとのスコア!$D$19:$E$21,2,FALSE),"")</f>
        <v/>
      </c>
    </row>
    <row r="237" spans="23:25" x14ac:dyDescent="0.15">
      <c r="W237" s="9" t="str">
        <f>IFERROR(VLOOKUP($B237,関東スプリントセレ!$B$5:$G$338,6,FALSE),"")</f>
        <v/>
      </c>
      <c r="X237" s="10" t="str">
        <f>IFERROR(VLOOKUP($B237,関東スプリントセレ!$B$5:$G$338,2,FALSE),"")</f>
        <v/>
      </c>
      <c r="Y237" s="10" t="str">
        <f>IFERROR(VLOOKUP($B237,関東スプリントセレ!$B$5:$G$338,5,FALSE)*VLOOKUP(W237,大会ごとのスコア!$D$19:$E$21,2,FALSE),"")</f>
        <v/>
      </c>
    </row>
    <row r="238" spans="23:25" x14ac:dyDescent="0.15">
      <c r="W238" s="9" t="str">
        <f>IFERROR(VLOOKUP($B238,関東スプリントセレ!$B$5:$G$338,6,FALSE),"")</f>
        <v/>
      </c>
      <c r="X238" s="10" t="str">
        <f>IFERROR(VLOOKUP($B238,関東スプリントセレ!$B$5:$G$338,2,FALSE),"")</f>
        <v/>
      </c>
      <c r="Y238" s="10" t="str">
        <f>IFERROR(VLOOKUP($B238,関東スプリントセレ!$B$5:$G$338,5,FALSE)*VLOOKUP(W238,大会ごとのスコア!$D$19:$E$21,2,FALSE),"")</f>
        <v/>
      </c>
    </row>
    <row r="239" spans="23:25" x14ac:dyDescent="0.15">
      <c r="W239" s="9" t="str">
        <f>IFERROR(VLOOKUP($B239,関東スプリントセレ!$B$5:$G$338,6,FALSE),"")</f>
        <v/>
      </c>
      <c r="X239" s="10" t="str">
        <f>IFERROR(VLOOKUP($B239,関東スプリントセレ!$B$5:$G$338,2,FALSE),"")</f>
        <v/>
      </c>
      <c r="Y239" s="10" t="str">
        <f>IFERROR(VLOOKUP($B239,関東スプリントセレ!$B$5:$G$338,5,FALSE)*VLOOKUP(W239,大会ごとのスコア!$D$19:$E$21,2,FALSE),"")</f>
        <v/>
      </c>
    </row>
    <row r="240" spans="23:25" x14ac:dyDescent="0.15">
      <c r="W240" s="9" t="str">
        <f>IFERROR(VLOOKUP($B240,関東スプリントセレ!$B$5:$G$338,6,FALSE),"")</f>
        <v/>
      </c>
      <c r="X240" s="10" t="str">
        <f>IFERROR(VLOOKUP($B240,関東スプリントセレ!$B$5:$G$338,2,FALSE),"")</f>
        <v/>
      </c>
      <c r="Y240" s="10" t="str">
        <f>IFERROR(VLOOKUP($B240,関東スプリントセレ!$B$5:$G$338,5,FALSE)*VLOOKUP(W240,大会ごとのスコア!$D$19:$E$21,2,FALSE),"")</f>
        <v/>
      </c>
    </row>
    <row r="241" spans="23:25" x14ac:dyDescent="0.15">
      <c r="W241" s="9" t="str">
        <f>IFERROR(VLOOKUP($B241,関東スプリントセレ!$B$5:$G$338,6,FALSE),"")</f>
        <v/>
      </c>
      <c r="X241" s="10" t="str">
        <f>IFERROR(VLOOKUP($B241,関東スプリントセレ!$B$5:$G$338,2,FALSE),"")</f>
        <v/>
      </c>
      <c r="Y241" s="10" t="str">
        <f>IFERROR(VLOOKUP($B241,関東スプリントセレ!$B$5:$G$338,5,FALSE)*VLOOKUP(W241,大会ごとのスコア!$D$19:$E$21,2,FALSE),"")</f>
        <v/>
      </c>
    </row>
    <row r="242" spans="23:25" x14ac:dyDescent="0.15">
      <c r="W242" s="9" t="str">
        <f>IFERROR(VLOOKUP($B242,関東スプリントセレ!$B$5:$G$338,6,FALSE),"")</f>
        <v/>
      </c>
    </row>
  </sheetData>
  <sortState ref="B3:BB60">
    <sortCondition descending="1" ref="AY3:AY60"/>
  </sortState>
  <phoneticPr fontId="3"/>
  <pageMargins left="0.7" right="0.7" top="0.75" bottom="0.75" header="0.3" footer="0.3"/>
  <pageSetup paperSize="9" orientation="portrait" horizont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65"/>
  <sheetViews>
    <sheetView topLeftCell="S1" workbookViewId="0">
      <selection activeCell="S1" sqref="S1:S1048576"/>
    </sheetView>
  </sheetViews>
  <sheetFormatPr defaultRowHeight="13.5" x14ac:dyDescent="0.15"/>
  <cols>
    <col min="2" max="2" width="11.875" customWidth="1"/>
    <col min="3" max="3" width="11.5" customWidth="1"/>
    <col min="4" max="4" width="11" customWidth="1"/>
    <col min="16" max="16" width="12.125" customWidth="1"/>
    <col min="19" max="19" width="11.875" customWidth="1"/>
    <col min="26" max="26" width="23.75" customWidth="1"/>
    <col min="27" max="27" width="9.25" bestFit="1" customWidth="1"/>
  </cols>
  <sheetData>
    <row r="1" spans="2:37" x14ac:dyDescent="0.15">
      <c r="D1" t="str">
        <f>東海!G2</f>
        <v>根ノ上</v>
      </c>
      <c r="E1" t="str">
        <f>東海!J2</f>
        <v>東大OLK</v>
      </c>
      <c r="F1" t="str">
        <f>東海!M2</f>
        <v>全日本</v>
      </c>
      <c r="G1" t="str">
        <f>東海!P2</f>
        <v>東海SS</v>
      </c>
      <c r="H1" t="str">
        <f>東海!S2</f>
        <v>東海IC</v>
      </c>
      <c r="I1" t="str">
        <f>東海!V2</f>
        <v>関西SS</v>
      </c>
      <c r="J1" t="str">
        <f>東海!Y2</f>
        <v>名椙大会2</v>
      </c>
      <c r="K1" t="str">
        <f>東海!AB2</f>
        <v>ICS</v>
      </c>
      <c r="L1" t="str">
        <f>東海!AE2</f>
        <v>ICL</v>
      </c>
      <c r="M1" t="str">
        <f>東海!AH2</f>
        <v>CCM</v>
      </c>
      <c r="N1" t="str">
        <f>東海!AK2</f>
        <v>全日本ミドル</v>
      </c>
      <c r="O1" t="str">
        <f>東海!AN2</f>
        <v>KOLC大会</v>
      </c>
      <c r="P1" t="str">
        <f>東海!AQ2</f>
        <v>早大OC大会</v>
      </c>
      <c r="Q1" t="str">
        <f>東海!AT2</f>
        <v>京大京女</v>
      </c>
      <c r="T1" s="14" t="s">
        <v>1085</v>
      </c>
      <c r="U1" s="39">
        <v>0.75</v>
      </c>
      <c r="V1" s="14" t="s">
        <v>1307</v>
      </c>
      <c r="W1" s="39">
        <v>0.25</v>
      </c>
      <c r="X1" s="14" t="s">
        <v>1308</v>
      </c>
      <c r="Y1" s="14"/>
      <c r="Z1" t="s">
        <v>1313</v>
      </c>
      <c r="AA1" s="14" t="s">
        <v>1085</v>
      </c>
      <c r="AB1" s="39">
        <v>0.75</v>
      </c>
      <c r="AC1" s="14" t="s">
        <v>1307</v>
      </c>
      <c r="AD1" s="39">
        <v>0.25</v>
      </c>
      <c r="AE1" s="14" t="s">
        <v>1308</v>
      </c>
      <c r="AH1" s="40">
        <v>0.75</v>
      </c>
      <c r="AI1" s="40">
        <v>0.5</v>
      </c>
      <c r="AJ1" s="40">
        <v>0.25</v>
      </c>
    </row>
    <row r="2" spans="2:37" x14ac:dyDescent="0.15">
      <c r="B2" t="str">
        <f>東海!B4</f>
        <v>竹内公一</v>
      </c>
      <c r="C2" t="str">
        <f>東海!C4</f>
        <v>名古屋大学</v>
      </c>
      <c r="D2">
        <f>東海!G4</f>
        <v>61.693999999999996</v>
      </c>
      <c r="E2">
        <f>東海!J4</f>
        <v>63.613999999999997</v>
      </c>
      <c r="F2" t="str">
        <f>東海!M4</f>
        <v/>
      </c>
      <c r="G2">
        <f>東海!P4</f>
        <v>62.275999999999996</v>
      </c>
      <c r="H2">
        <f>東海!S4</f>
        <v>67.249000000000009</v>
      </c>
      <c r="I2">
        <f>東海!V4</f>
        <v>63.44</v>
      </c>
      <c r="J2">
        <f>東海!Y4</f>
        <v>68.529599999999988</v>
      </c>
      <c r="K2">
        <f>東海!AB4</f>
        <v>72.253199999999993</v>
      </c>
      <c r="L2">
        <f ca="1">東海!AE4</f>
        <v>69.4572</v>
      </c>
      <c r="M2">
        <f>東海!AH4</f>
        <v>64.69919999999999</v>
      </c>
      <c r="N2" t="str">
        <f>東海!AK4</f>
        <v/>
      </c>
      <c r="O2">
        <f>東海!AN4</f>
        <v>71.038799999999995</v>
      </c>
      <c r="P2">
        <f>東海!AQ4</f>
        <v>42.377999999999993</v>
      </c>
      <c r="Q2">
        <f>東海!AT4</f>
        <v>59.816399999999987</v>
      </c>
      <c r="S2" t="str">
        <f>東海!B4</f>
        <v>竹内公一</v>
      </c>
      <c r="T2">
        <f ca="1">QUARTILE($D2:$Q2,4)</f>
        <v>72.253199999999993</v>
      </c>
      <c r="U2">
        <f t="shared" ref="U2:U33" ca="1" si="0">QUARTILE(E2:R2,3)</f>
        <v>68.993399999999994</v>
      </c>
      <c r="V2">
        <f t="shared" ref="V2:V33" ca="1" si="1">QUARTILE(F2:T2,2)</f>
        <v>67.249000000000009</v>
      </c>
      <c r="W2">
        <f t="shared" ref="W2:W33" ca="1" si="2">QUARTILE(G2:U2,1)</f>
        <v>63.149000000000001</v>
      </c>
      <c r="X2">
        <f t="shared" ref="X2:X33" ca="1" si="3">QUARTILE(H2:V2,0)</f>
        <v>42.377999999999993</v>
      </c>
      <c r="Z2" s="41">
        <v>2.2916666666666669E-2</v>
      </c>
      <c r="AA2" s="41">
        <f t="shared" ref="AA2:AA33" ca="1" si="4">$Z$8-(T2-50)*$Z$5/10</f>
        <v>2.3718919466666672E-2</v>
      </c>
      <c r="AB2" s="41">
        <f t="shared" ref="AB2:AB33" ca="1" si="5">$Z$8-(U2-50)*$Z$5/10</f>
        <v>2.5989044186666671E-2</v>
      </c>
      <c r="AC2" s="41">
        <f t="shared" ref="AC2:AC33" ca="1" si="6">$Z$8-(V2-50)*$Z$5/10</f>
        <v>2.7203844346666659E-2</v>
      </c>
      <c r="AD2" s="41">
        <f t="shared" ref="AD2:AD33" ca="1" si="7">$Z$8-(W2-50)*$Z$5/10</f>
        <v>3.0059084346666667E-2</v>
      </c>
      <c r="AE2" s="41">
        <f t="shared" ref="AE2:AE33" ca="1" si="8">$Z$8-(X2-50)*$Z$5/10</f>
        <v>4.452400874666667E-2</v>
      </c>
      <c r="AG2" s="41">
        <f t="shared" ref="AG2:AG33" ca="1" si="9">AB2-AA2</f>
        <v>2.270124719999999E-3</v>
      </c>
      <c r="AH2" s="41">
        <f t="shared" ref="AH2:AH33" ca="1" si="10">AB2</f>
        <v>2.5989044186666671E-2</v>
      </c>
      <c r="AI2" s="41">
        <f t="shared" ref="AI2:AI33" ca="1" si="11">AC2-AB2</f>
        <v>1.2148001599999875E-3</v>
      </c>
      <c r="AJ2" s="41">
        <f t="shared" ref="AJ2:AJ33" ca="1" si="12">AD2-AC2</f>
        <v>2.8552400000000089E-3</v>
      </c>
      <c r="AK2" s="41">
        <f t="shared" ref="AK2:AK33" ca="1" si="13">AE2-AD2</f>
        <v>1.4464924400000002E-2</v>
      </c>
    </row>
    <row r="3" spans="2:37" x14ac:dyDescent="0.15">
      <c r="B3" t="str">
        <f>東海!B5</f>
        <v>前野達也</v>
      </c>
      <c r="C3" t="str">
        <f>東海!C5</f>
        <v>名古屋大学</v>
      </c>
      <c r="D3" t="str">
        <f>東海!G5</f>
        <v/>
      </c>
      <c r="E3">
        <f>東海!J5</f>
        <v>58.820999999999998</v>
      </c>
      <c r="F3">
        <f>東海!M5</f>
        <v>58.080999999999996</v>
      </c>
      <c r="G3">
        <f>東海!P5</f>
        <v>63.19</v>
      </c>
      <c r="H3">
        <f>東海!S5</f>
        <v>65.234999999999999</v>
      </c>
      <c r="I3">
        <f>東海!V5</f>
        <v>55.512999999999998</v>
      </c>
      <c r="J3" t="str">
        <f>東海!Y5</f>
        <v/>
      </c>
      <c r="K3">
        <f>東海!AB5</f>
        <v>73.405199999999994</v>
      </c>
      <c r="L3">
        <f ca="1">東海!AE5</f>
        <v>67.885199999999998</v>
      </c>
      <c r="M3">
        <f>東海!AH5</f>
        <v>54.726999999999997</v>
      </c>
      <c r="N3">
        <f>東海!AK5</f>
        <v>56.524999999999999</v>
      </c>
      <c r="O3">
        <f>東海!AN5</f>
        <v>63.015999999999998</v>
      </c>
      <c r="P3">
        <f>東海!AQ5</f>
        <v>59.454000000000001</v>
      </c>
      <c r="Q3">
        <f>東海!AT5</f>
        <v>62.966000000000001</v>
      </c>
      <c r="S3" t="str">
        <f>東海!B5</f>
        <v>前野達也</v>
      </c>
      <c r="T3">
        <f t="shared" ref="T3:T34" ca="1" si="14">QUARTILE(D3:Q3,4)</f>
        <v>73.405199999999994</v>
      </c>
      <c r="U3">
        <f t="shared" ca="1" si="0"/>
        <v>63.701250000000002</v>
      </c>
      <c r="V3">
        <f t="shared" ca="1" si="1"/>
        <v>62.991</v>
      </c>
      <c r="W3">
        <f t="shared" ca="1" si="2"/>
        <v>58.72175</v>
      </c>
      <c r="X3">
        <f t="shared" ca="1" si="3"/>
        <v>54.726999999999997</v>
      </c>
      <c r="Z3">
        <f ca="1">QUARTILE($D3:$Q3,4)</f>
        <v>73.405199999999994</v>
      </c>
      <c r="AA3" s="41">
        <f t="shared" ca="1" si="4"/>
        <v>2.2916666666666672E-2</v>
      </c>
      <c r="AB3" s="41">
        <f t="shared" ca="1" si="5"/>
        <v>2.9674497446666663E-2</v>
      </c>
      <c r="AC3" s="41">
        <f t="shared" ca="1" si="6"/>
        <v>3.0169115546666667E-2</v>
      </c>
      <c r="AD3" s="41">
        <f t="shared" ca="1" si="7"/>
        <v>3.3142221246666666E-2</v>
      </c>
      <c r="AE3" s="41">
        <f t="shared" ca="1" si="8"/>
        <v>3.5924165146666666E-2</v>
      </c>
      <c r="AG3" s="41">
        <f t="shared" ca="1" si="9"/>
        <v>6.7578307799999911E-3</v>
      </c>
      <c r="AH3" s="41">
        <f t="shared" ca="1" si="10"/>
        <v>2.9674497446666663E-2</v>
      </c>
      <c r="AI3" s="41">
        <f t="shared" ca="1" si="11"/>
        <v>4.9461810000000356E-4</v>
      </c>
      <c r="AJ3" s="41">
        <f t="shared" ca="1" si="12"/>
        <v>2.9731056999999991E-3</v>
      </c>
      <c r="AK3" s="41">
        <f t="shared" ca="1" si="13"/>
        <v>2.7819439000000001E-3</v>
      </c>
    </row>
    <row r="4" spans="2:37" x14ac:dyDescent="0.15">
      <c r="B4" t="str">
        <f>東海!B6</f>
        <v>三浦一将</v>
      </c>
      <c r="C4" t="str">
        <f>東海!C6</f>
        <v>名古屋大学</v>
      </c>
      <c r="D4">
        <f>東海!G6</f>
        <v>62.692999999999998</v>
      </c>
      <c r="E4">
        <f>東海!J6</f>
        <v>63.510999999999996</v>
      </c>
      <c r="F4">
        <f>東海!M6</f>
        <v>57.236549999999994</v>
      </c>
      <c r="G4">
        <f>東海!P6</f>
        <v>62.175999999999995</v>
      </c>
      <c r="H4">
        <f>東海!S6</f>
        <v>66.822000000000003</v>
      </c>
      <c r="I4" t="str">
        <f>東海!V6</f>
        <v/>
      </c>
      <c r="J4" t="str">
        <f>東海!Y6</f>
        <v/>
      </c>
      <c r="K4">
        <f>東海!AB6</f>
        <v>0</v>
      </c>
      <c r="L4">
        <f ca="1">東海!AE6</f>
        <v>51.946799999999989</v>
      </c>
      <c r="M4">
        <f>東海!AH6</f>
        <v>46.370999999999995</v>
      </c>
      <c r="N4">
        <f>東海!AK6</f>
        <v>63.201999999999998</v>
      </c>
      <c r="O4">
        <f>東海!AN6</f>
        <v>60.298799999999993</v>
      </c>
      <c r="P4">
        <f>東海!AQ6</f>
        <v>64.521599999999992</v>
      </c>
      <c r="Q4">
        <f>東海!AT6</f>
        <v>64.430399999999992</v>
      </c>
      <c r="S4" t="str">
        <f>東海!B6</f>
        <v>三浦一将</v>
      </c>
      <c r="T4">
        <f t="shared" ca="1" si="14"/>
        <v>66.822000000000003</v>
      </c>
      <c r="U4">
        <f t="shared" ca="1" si="0"/>
        <v>63.970699999999994</v>
      </c>
      <c r="V4">
        <f t="shared" ca="1" si="1"/>
        <v>62.175999999999995</v>
      </c>
      <c r="W4">
        <f t="shared" ca="1" si="2"/>
        <v>56.122799999999991</v>
      </c>
      <c r="X4">
        <f t="shared" ca="1" si="3"/>
        <v>0</v>
      </c>
      <c r="Z4" t="s">
        <v>1312</v>
      </c>
      <c r="AA4" s="41">
        <f t="shared" ca="1" si="4"/>
        <v>2.7501207146666665E-2</v>
      </c>
      <c r="AB4" s="41">
        <f t="shared" ca="1" si="5"/>
        <v>2.9486852466666671E-2</v>
      </c>
      <c r="AC4" s="41">
        <f t="shared" ca="1" si="6"/>
        <v>3.0736681546666669E-2</v>
      </c>
      <c r="AD4" s="41">
        <f t="shared" ca="1" si="7"/>
        <v>3.4952130026666674E-2</v>
      </c>
      <c r="AE4" s="41">
        <f t="shared" ca="1" si="8"/>
        <v>7.4036047946666669E-2</v>
      </c>
      <c r="AF4" s="14"/>
      <c r="AG4" s="41">
        <f t="shared" ca="1" si="9"/>
        <v>1.9856453200000068E-3</v>
      </c>
      <c r="AH4" s="41">
        <f t="shared" ca="1" si="10"/>
        <v>2.9486852466666671E-2</v>
      </c>
      <c r="AI4" s="41">
        <f t="shared" ca="1" si="11"/>
        <v>1.2498290799999971E-3</v>
      </c>
      <c r="AJ4" s="41">
        <f t="shared" ca="1" si="12"/>
        <v>4.2154484800000051E-3</v>
      </c>
      <c r="AK4" s="41">
        <f t="shared" ca="1" si="13"/>
        <v>3.9083917919999996E-2</v>
      </c>
    </row>
    <row r="5" spans="2:37" x14ac:dyDescent="0.15">
      <c r="B5" t="str">
        <f>東海!B7</f>
        <v>林雅人</v>
      </c>
      <c r="C5" t="str">
        <f>東海!C7</f>
        <v>名古屋大学</v>
      </c>
      <c r="D5">
        <f>東海!G7</f>
        <v>59.855999999999995</v>
      </c>
      <c r="E5">
        <f>東海!J7</f>
        <v>56.798999999999999</v>
      </c>
      <c r="F5">
        <f>東海!M7</f>
        <v>48.466000000000001</v>
      </c>
      <c r="G5">
        <f>東海!P7</f>
        <v>60.015000000000001</v>
      </c>
      <c r="H5">
        <f>東海!S7</f>
        <v>66.031000000000006</v>
      </c>
      <c r="I5" t="str">
        <f>東海!V7</f>
        <v/>
      </c>
      <c r="J5">
        <f>東海!Y7</f>
        <v>64.631999999999991</v>
      </c>
      <c r="K5">
        <f>東海!AB7</f>
        <v>54.752399999999994</v>
      </c>
      <c r="L5">
        <f ca="1">東海!AE7</f>
        <v>58.961999999999996</v>
      </c>
      <c r="M5">
        <f>東海!AH7</f>
        <v>51.067999999999998</v>
      </c>
      <c r="N5">
        <f>東海!AK7</f>
        <v>50.597999999999999</v>
      </c>
      <c r="O5">
        <f>東海!AN7</f>
        <v>59.591999999999999</v>
      </c>
      <c r="P5">
        <f>東海!AQ7</f>
        <v>59.597999999999999</v>
      </c>
      <c r="Q5">
        <f>東海!AT7</f>
        <v>60.376999999999995</v>
      </c>
      <c r="S5" t="str">
        <f>東海!B7</f>
        <v>林雅人</v>
      </c>
      <c r="T5">
        <f t="shared" ca="1" si="14"/>
        <v>66.031000000000006</v>
      </c>
      <c r="U5">
        <f t="shared" ca="1" si="0"/>
        <v>60.105499999999999</v>
      </c>
      <c r="V5">
        <f t="shared" ca="1" si="1"/>
        <v>59.594999999999999</v>
      </c>
      <c r="W5">
        <f t="shared" ca="1" si="2"/>
        <v>57.909599999999998</v>
      </c>
      <c r="X5">
        <f t="shared" ca="1" si="3"/>
        <v>50.597999999999999</v>
      </c>
      <c r="Z5">
        <v>6.9639999999999997E-3</v>
      </c>
      <c r="AA5" s="41">
        <f t="shared" ca="1" si="4"/>
        <v>2.8052059546666661E-2</v>
      </c>
      <c r="AB5" s="41">
        <f t="shared" ca="1" si="5"/>
        <v>3.2178577746666666E-2</v>
      </c>
      <c r="AC5" s="41">
        <f t="shared" ca="1" si="6"/>
        <v>3.2534089946666664E-2</v>
      </c>
      <c r="AD5" s="41">
        <f t="shared" ca="1" si="7"/>
        <v>3.3707802506666669E-2</v>
      </c>
      <c r="AE5" s="41">
        <f t="shared" ca="1" si="8"/>
        <v>3.879960074666667E-2</v>
      </c>
      <c r="AF5" s="39"/>
      <c r="AG5" s="41">
        <f t="shared" ca="1" si="9"/>
        <v>4.1265182000000053E-3</v>
      </c>
      <c r="AH5" s="41">
        <f t="shared" ca="1" si="10"/>
        <v>3.2178577746666666E-2</v>
      </c>
      <c r="AI5" s="41">
        <f t="shared" ca="1" si="11"/>
        <v>3.55512199999998E-4</v>
      </c>
      <c r="AJ5" s="41">
        <f t="shared" ca="1" si="12"/>
        <v>1.1737125600000051E-3</v>
      </c>
      <c r="AK5" s="41">
        <f t="shared" ca="1" si="13"/>
        <v>5.0917982400000006E-3</v>
      </c>
    </row>
    <row r="6" spans="2:37" x14ac:dyDescent="0.15">
      <c r="B6" t="str">
        <f>東海!B8</f>
        <v>岩垣和也</v>
      </c>
      <c r="C6" t="str">
        <f>東海!C8</f>
        <v>名古屋大学</v>
      </c>
      <c r="D6">
        <f>東海!G8</f>
        <v>56.439</v>
      </c>
      <c r="E6">
        <f>東海!J8</f>
        <v>61.390999999999998</v>
      </c>
      <c r="F6">
        <f>東海!M8</f>
        <v>56.470849999999999</v>
      </c>
      <c r="G6">
        <f>東海!P8</f>
        <v>61.826999999999998</v>
      </c>
      <c r="H6">
        <f>東海!S8</f>
        <v>64.956000000000003</v>
      </c>
      <c r="I6" t="str">
        <f>東海!V8</f>
        <v/>
      </c>
      <c r="J6" t="str">
        <f>東海!Y8</f>
        <v/>
      </c>
      <c r="K6">
        <f>東海!AB8</f>
        <v>63.167999999999999</v>
      </c>
      <c r="L6">
        <f ca="1">東海!AE8</f>
        <v>62.455199999999998</v>
      </c>
      <c r="M6">
        <f>東海!AH8</f>
        <v>57.91</v>
      </c>
      <c r="N6">
        <f>東海!AK8</f>
        <v>58.430999999999997</v>
      </c>
      <c r="O6" t="str">
        <f>東海!AN8</f>
        <v/>
      </c>
      <c r="P6" t="str">
        <f>東海!AQ8</f>
        <v/>
      </c>
      <c r="Q6">
        <f>東海!AT8</f>
        <v>51.926399999999994</v>
      </c>
      <c r="S6" t="str">
        <f>東海!B8</f>
        <v>岩垣和也</v>
      </c>
      <c r="T6">
        <f t="shared" ca="1" si="14"/>
        <v>64.956000000000003</v>
      </c>
      <c r="U6">
        <f t="shared" ca="1" si="0"/>
        <v>62.455199999999998</v>
      </c>
      <c r="V6">
        <f t="shared" ca="1" si="1"/>
        <v>61.826999999999998</v>
      </c>
      <c r="W6">
        <f t="shared" ca="1" si="2"/>
        <v>58.430999999999997</v>
      </c>
      <c r="X6">
        <f t="shared" ca="1" si="3"/>
        <v>51.926399999999994</v>
      </c>
      <c r="AA6" s="41">
        <f t="shared" ca="1" si="4"/>
        <v>2.8800689546666664E-2</v>
      </c>
      <c r="AB6" s="41">
        <f t="shared" ca="1" si="5"/>
        <v>3.0542246666666668E-2</v>
      </c>
      <c r="AC6" s="41">
        <f t="shared" ca="1" si="6"/>
        <v>3.0979725146666668E-2</v>
      </c>
      <c r="AD6" s="41">
        <f t="shared" ca="1" si="7"/>
        <v>3.3344699546666669E-2</v>
      </c>
      <c r="AE6" s="41">
        <f t="shared" ca="1" si="8"/>
        <v>3.7874502986666669E-2</v>
      </c>
      <c r="AF6" s="14"/>
      <c r="AG6" s="41">
        <f t="shared" ca="1" si="9"/>
        <v>1.7415571200000042E-3</v>
      </c>
      <c r="AH6" s="41">
        <f t="shared" ca="1" si="10"/>
        <v>3.0542246666666668E-2</v>
      </c>
      <c r="AI6" s="41">
        <f t="shared" ca="1" si="11"/>
        <v>4.3747847999999964E-4</v>
      </c>
      <c r="AJ6" s="41">
        <f t="shared" ca="1" si="12"/>
        <v>2.3649744000000007E-3</v>
      </c>
      <c r="AK6" s="41">
        <f t="shared" ca="1" si="13"/>
        <v>4.5298034400000006E-3</v>
      </c>
    </row>
    <row r="7" spans="2:37" x14ac:dyDescent="0.15">
      <c r="B7" t="str">
        <f>東海!B9</f>
        <v>瀧下真一</v>
      </c>
      <c r="C7" t="str">
        <f>東海!C9</f>
        <v>静岡大学</v>
      </c>
      <c r="D7" t="str">
        <f>東海!G9</f>
        <v/>
      </c>
      <c r="E7" t="str">
        <f>東海!J9</f>
        <v/>
      </c>
      <c r="F7">
        <f>東海!M9</f>
        <v>49.244999999999997</v>
      </c>
      <c r="G7">
        <f>東海!P9</f>
        <v>57.471999999999994</v>
      </c>
      <c r="H7">
        <f>東海!S9</f>
        <v>60.536999999999999</v>
      </c>
      <c r="I7" t="str">
        <f>東海!V9</f>
        <v/>
      </c>
      <c r="J7">
        <f>東海!Y9</f>
        <v>57.287999999999997</v>
      </c>
      <c r="K7">
        <f>東海!AB9</f>
        <v>60.809999999999995</v>
      </c>
      <c r="L7">
        <f ca="1">東海!AE9</f>
        <v>63.623999999999995</v>
      </c>
      <c r="M7" t="str">
        <f>東海!AH9</f>
        <v/>
      </c>
      <c r="N7" t="str">
        <f>東海!AK9</f>
        <v/>
      </c>
      <c r="O7">
        <f>東海!AN9</f>
        <v>59.759</v>
      </c>
      <c r="P7">
        <f>東海!AQ9</f>
        <v>59.475999999999999</v>
      </c>
      <c r="Q7">
        <f>東海!AT9</f>
        <v>60.939</v>
      </c>
      <c r="S7" t="str">
        <f>東海!B9</f>
        <v>瀧下真一</v>
      </c>
      <c r="T7">
        <f t="shared" ca="1" si="14"/>
        <v>63.623999999999995</v>
      </c>
      <c r="U7">
        <f t="shared" ca="1" si="0"/>
        <v>60.809999999999995</v>
      </c>
      <c r="V7">
        <f t="shared" ca="1" si="1"/>
        <v>60.147999999999996</v>
      </c>
      <c r="W7">
        <f t="shared" ca="1" si="2"/>
        <v>59.546750000000003</v>
      </c>
      <c r="X7">
        <f t="shared" ca="1" si="3"/>
        <v>57.287999999999997</v>
      </c>
      <c r="Z7" t="s">
        <v>1311</v>
      </c>
      <c r="AA7" s="41">
        <f t="shared" ca="1" si="4"/>
        <v>2.972829434666667E-2</v>
      </c>
      <c r="AB7" s="41">
        <f t="shared" ca="1" si="5"/>
        <v>3.1687963946666668E-2</v>
      </c>
      <c r="AC7" s="41">
        <f t="shared" ca="1" si="6"/>
        <v>3.2148980746666667E-2</v>
      </c>
      <c r="AD7" s="41">
        <f t="shared" ca="1" si="7"/>
        <v>3.2567691246666662E-2</v>
      </c>
      <c r="AE7" s="41">
        <f t="shared" ca="1" si="8"/>
        <v>3.414068474666667E-2</v>
      </c>
      <c r="AF7" s="39"/>
      <c r="AG7" s="41">
        <f t="shared" ca="1" si="9"/>
        <v>1.9596695999999983E-3</v>
      </c>
      <c r="AH7" s="41">
        <f t="shared" ca="1" si="10"/>
        <v>3.1687963946666668E-2</v>
      </c>
      <c r="AI7" s="41">
        <f t="shared" ca="1" si="11"/>
        <v>4.6101679999999839E-4</v>
      </c>
      <c r="AJ7" s="41">
        <f t="shared" ca="1" si="12"/>
        <v>4.1871049999999549E-4</v>
      </c>
      <c r="AK7" s="41">
        <f t="shared" ca="1" si="13"/>
        <v>1.5729935000000084E-3</v>
      </c>
    </row>
    <row r="8" spans="2:37" x14ac:dyDescent="0.15">
      <c r="B8" t="str">
        <f>東海!B10</f>
        <v>石川創也</v>
      </c>
      <c r="C8" t="str">
        <f>東海!C10</f>
        <v>名古屋大学</v>
      </c>
      <c r="D8">
        <f>東海!G10</f>
        <v>49.744999999999997</v>
      </c>
      <c r="E8" t="str">
        <f>東海!J10</f>
        <v/>
      </c>
      <c r="F8">
        <f>東海!M10</f>
        <v>41.426649999999995</v>
      </c>
      <c r="G8">
        <f>東海!P10</f>
        <v>0</v>
      </c>
      <c r="H8">
        <f>東海!S10</f>
        <v>63.869</v>
      </c>
      <c r="I8" t="str">
        <f>東海!V10</f>
        <v/>
      </c>
      <c r="J8" t="str">
        <f>東海!Y10</f>
        <v/>
      </c>
      <c r="K8">
        <f>東海!AB10</f>
        <v>60.723999999999997</v>
      </c>
      <c r="L8">
        <f ca="1">東海!AE10</f>
        <v>58.848999999999997</v>
      </c>
      <c r="M8">
        <f>東海!AH10</f>
        <v>55.050999999999995</v>
      </c>
      <c r="N8">
        <f>東海!AK10</f>
        <v>45.063000000000002</v>
      </c>
      <c r="O8">
        <f>東海!AN10</f>
        <v>49.7256</v>
      </c>
      <c r="P8">
        <f>東海!AQ10</f>
        <v>50.5</v>
      </c>
      <c r="Q8">
        <f>東海!AT10</f>
        <v>49.081600000000002</v>
      </c>
      <c r="S8" t="str">
        <f>東海!B10</f>
        <v>石川創也</v>
      </c>
      <c r="T8">
        <f t="shared" ca="1" si="14"/>
        <v>63.869</v>
      </c>
      <c r="U8">
        <f t="shared" ca="1" si="0"/>
        <v>57.899499999999996</v>
      </c>
      <c r="V8">
        <f t="shared" ca="1" si="1"/>
        <v>50.5</v>
      </c>
      <c r="W8">
        <f t="shared" ca="1" si="2"/>
        <v>49.403599999999997</v>
      </c>
      <c r="X8">
        <f t="shared" ca="1" si="3"/>
        <v>45.063000000000002</v>
      </c>
      <c r="Z8" s="41">
        <f ca="1">(Z3-50)*Z5/10 + Z2</f>
        <v>3.9216047946666666E-2</v>
      </c>
      <c r="AA8" s="41">
        <f t="shared" ca="1" si="4"/>
        <v>2.9557676346666666E-2</v>
      </c>
      <c r="AB8" s="41">
        <f t="shared" ca="1" si="5"/>
        <v>3.371483614666667E-2</v>
      </c>
      <c r="AC8" s="41">
        <f t="shared" ca="1" si="6"/>
        <v>3.8867847946666666E-2</v>
      </c>
      <c r="AD8" s="41">
        <f t="shared" ca="1" si="7"/>
        <v>3.9631380906666666E-2</v>
      </c>
      <c r="AE8" s="41">
        <f t="shared" ca="1" si="8"/>
        <v>4.2654174746666662E-2</v>
      </c>
      <c r="AF8" s="14"/>
      <c r="AG8" s="41">
        <f t="shared" ca="1" si="9"/>
        <v>4.1571598000000043E-3</v>
      </c>
      <c r="AH8" s="41">
        <f t="shared" ca="1" si="10"/>
        <v>3.371483614666667E-2</v>
      </c>
      <c r="AI8" s="41">
        <f t="shared" ca="1" si="11"/>
        <v>5.1530117999999958E-3</v>
      </c>
      <c r="AJ8" s="41">
        <f t="shared" ca="1" si="12"/>
        <v>7.6353296000000043E-4</v>
      </c>
      <c r="AK8" s="41">
        <f t="shared" ca="1" si="13"/>
        <v>3.022793839999996E-3</v>
      </c>
    </row>
    <row r="9" spans="2:37" x14ac:dyDescent="0.15">
      <c r="B9" t="str">
        <f>東海!B11</f>
        <v>西嶋就平</v>
      </c>
      <c r="C9" t="str">
        <f>東海!C11</f>
        <v>名古屋大学</v>
      </c>
      <c r="D9">
        <f>東海!G11</f>
        <v>56.579000000000001</v>
      </c>
      <c r="E9">
        <f>東海!J11</f>
        <v>54.981999999999999</v>
      </c>
      <c r="F9" t="str">
        <f>東海!M11</f>
        <v/>
      </c>
      <c r="G9">
        <f>東海!P11</f>
        <v>58.784999999999997</v>
      </c>
      <c r="H9">
        <f>東海!S11</f>
        <v>0</v>
      </c>
      <c r="I9">
        <f>東海!V11</f>
        <v>58.815999999999995</v>
      </c>
      <c r="J9">
        <f>東海!Y11</f>
        <v>52.011499999999998</v>
      </c>
      <c r="K9">
        <f>東海!AB11</f>
        <v>56.975999999999999</v>
      </c>
      <c r="L9">
        <f ca="1">東海!AE11</f>
        <v>61.367999999999995</v>
      </c>
      <c r="M9" t="str">
        <f>東海!AH11</f>
        <v/>
      </c>
      <c r="N9">
        <f>東海!AK11</f>
        <v>53.680999999999997</v>
      </c>
      <c r="O9">
        <f>東海!AN11</f>
        <v>0</v>
      </c>
      <c r="P9" t="str">
        <f>東海!AQ11</f>
        <v/>
      </c>
      <c r="Q9">
        <f>東海!AT11</f>
        <v>0</v>
      </c>
      <c r="S9" t="str">
        <f>東海!B11</f>
        <v>西嶋就平</v>
      </c>
      <c r="T9">
        <f t="shared" ca="1" si="14"/>
        <v>61.367999999999995</v>
      </c>
      <c r="U9">
        <f t="shared" ca="1" si="0"/>
        <v>58.332749999999997</v>
      </c>
      <c r="V9">
        <f t="shared" ca="1" si="1"/>
        <v>55.328499999999998</v>
      </c>
      <c r="W9">
        <f t="shared" ca="1" si="2"/>
        <v>26.005749999999999</v>
      </c>
      <c r="X9">
        <f t="shared" ca="1" si="3"/>
        <v>0</v>
      </c>
      <c r="AA9" s="41">
        <f t="shared" ca="1" si="4"/>
        <v>3.1299372746666665E-2</v>
      </c>
      <c r="AB9" s="41">
        <f t="shared" ca="1" si="5"/>
        <v>3.3413120846666665E-2</v>
      </c>
      <c r="AC9" s="41">
        <f t="shared" ca="1" si="6"/>
        <v>3.550528054666667E-2</v>
      </c>
      <c r="AD9" s="41">
        <f t="shared" ca="1" si="7"/>
        <v>5.5925643646666662E-2</v>
      </c>
      <c r="AE9" s="41">
        <f t="shared" ca="1" si="8"/>
        <v>7.4036047946666669E-2</v>
      </c>
      <c r="AG9" s="41">
        <f t="shared" ca="1" si="9"/>
        <v>2.1137481E-3</v>
      </c>
      <c r="AH9" s="41">
        <f t="shared" ca="1" si="10"/>
        <v>3.3413120846666665E-2</v>
      </c>
      <c r="AI9" s="41">
        <f t="shared" ca="1" si="11"/>
        <v>2.0921597000000056E-3</v>
      </c>
      <c r="AJ9" s="41">
        <f t="shared" ca="1" si="12"/>
        <v>2.0420363099999991E-2</v>
      </c>
      <c r="AK9" s="41">
        <f t="shared" ca="1" si="13"/>
        <v>1.8110404300000008E-2</v>
      </c>
    </row>
    <row r="10" spans="2:37" x14ac:dyDescent="0.15">
      <c r="B10" t="str">
        <f>東海!B12</f>
        <v>川口真司</v>
      </c>
      <c r="C10" t="str">
        <f>東海!C12</f>
        <v>名古屋大学</v>
      </c>
      <c r="D10">
        <f>東海!G12</f>
        <v>56.338999999999999</v>
      </c>
      <c r="E10" t="str">
        <f>東海!J12</f>
        <v/>
      </c>
      <c r="F10">
        <f>東海!M12</f>
        <v>45.327349999999996</v>
      </c>
      <c r="G10">
        <f>東海!P12</f>
        <v>59.5</v>
      </c>
      <c r="H10">
        <f>東海!S12</f>
        <v>60.336999999999996</v>
      </c>
      <c r="I10" t="str">
        <f>東海!V12</f>
        <v/>
      </c>
      <c r="J10" t="str">
        <f>東海!Y12</f>
        <v/>
      </c>
      <c r="K10">
        <f>東海!AB12</f>
        <v>51.4392</v>
      </c>
      <c r="L10">
        <f ca="1">東海!AE12</f>
        <v>50.503</v>
      </c>
      <c r="M10">
        <f>東海!AH12</f>
        <v>53.851999999999997</v>
      </c>
      <c r="N10">
        <f>東海!AK12</f>
        <v>54.088000000000001</v>
      </c>
      <c r="O10" t="str">
        <f>東海!AN12</f>
        <v/>
      </c>
      <c r="P10" t="str">
        <f>東海!AQ12</f>
        <v/>
      </c>
      <c r="Q10" t="str">
        <f>東海!AT12</f>
        <v/>
      </c>
      <c r="S10" t="str">
        <f>東海!B12</f>
        <v>川口真司</v>
      </c>
      <c r="T10">
        <f t="shared" ca="1" si="14"/>
        <v>60.336999999999996</v>
      </c>
      <c r="U10">
        <f t="shared" ca="1" si="0"/>
        <v>56.793999999999997</v>
      </c>
      <c r="V10">
        <f t="shared" ca="1" si="1"/>
        <v>53.97</v>
      </c>
      <c r="W10">
        <f t="shared" ca="1" si="2"/>
        <v>53.248799999999996</v>
      </c>
      <c r="X10">
        <f t="shared" ca="1" si="3"/>
        <v>50.503</v>
      </c>
      <c r="AA10" s="41">
        <f t="shared" ca="1" si="4"/>
        <v>3.2017361146666666E-2</v>
      </c>
      <c r="AB10" s="41">
        <f t="shared" ca="1" si="5"/>
        <v>3.4484706346666671E-2</v>
      </c>
      <c r="AC10" s="41">
        <f t="shared" ca="1" si="6"/>
        <v>3.6451339946666668E-2</v>
      </c>
      <c r="AD10" s="41">
        <f t="shared" ca="1" si="7"/>
        <v>3.6953583626666668E-2</v>
      </c>
      <c r="AE10" s="41">
        <f t="shared" ca="1" si="8"/>
        <v>3.8865758746666666E-2</v>
      </c>
      <c r="AG10" s="41">
        <f t="shared" ca="1" si="9"/>
        <v>2.4673452000000054E-3</v>
      </c>
      <c r="AH10" s="41">
        <f t="shared" ca="1" si="10"/>
        <v>3.4484706346666671E-2</v>
      </c>
      <c r="AI10" s="41">
        <f t="shared" ca="1" si="11"/>
        <v>1.9666335999999965E-3</v>
      </c>
      <c r="AJ10" s="41">
        <f t="shared" ca="1" si="12"/>
        <v>5.0224368000000019E-4</v>
      </c>
      <c r="AK10" s="41">
        <f t="shared" ca="1" si="13"/>
        <v>1.9121751199999981E-3</v>
      </c>
    </row>
    <row r="11" spans="2:37" x14ac:dyDescent="0.15">
      <c r="B11" t="str">
        <f>東海!B13</f>
        <v>棚橋一樹</v>
      </c>
      <c r="C11" t="str">
        <f>東海!C13</f>
        <v>名古屋大学</v>
      </c>
      <c r="D11">
        <f>東海!G13</f>
        <v>53.641999999999996</v>
      </c>
      <c r="E11" t="str">
        <f>東海!J13</f>
        <v/>
      </c>
      <c r="F11">
        <f>東海!M13</f>
        <v>48.36</v>
      </c>
      <c r="G11">
        <f>東海!P13</f>
        <v>62.308999999999997</v>
      </c>
      <c r="H11">
        <f>東海!S13</f>
        <v>50.160999999999994</v>
      </c>
      <c r="I11" t="str">
        <f>東海!V13</f>
        <v/>
      </c>
      <c r="J11" t="str">
        <f>東海!Y13</f>
        <v/>
      </c>
      <c r="K11">
        <f>東海!AB13</f>
        <v>59.855999999999995</v>
      </c>
      <c r="L11">
        <f ca="1">東海!AE13</f>
        <v>36.728999999999999</v>
      </c>
      <c r="M11">
        <f>東海!AH13</f>
        <v>47.0608</v>
      </c>
      <c r="N11">
        <f>東海!AK13</f>
        <v>46.366399999999999</v>
      </c>
      <c r="O11">
        <f>東海!AN13</f>
        <v>46.268000000000001</v>
      </c>
      <c r="P11">
        <f>東海!AQ13</f>
        <v>0</v>
      </c>
      <c r="Q11">
        <f>東海!AT13</f>
        <v>0</v>
      </c>
      <c r="S11" t="str">
        <f>東海!B13</f>
        <v>棚橋一樹</v>
      </c>
      <c r="T11">
        <f t="shared" ca="1" si="14"/>
        <v>62.308999999999997</v>
      </c>
      <c r="U11">
        <f t="shared" ca="1" si="0"/>
        <v>49.710749999999997</v>
      </c>
      <c r="V11">
        <f t="shared" ca="1" si="1"/>
        <v>47.0608</v>
      </c>
      <c r="W11">
        <f t="shared" ca="1" si="2"/>
        <v>41.4985</v>
      </c>
      <c r="X11">
        <f t="shared" ca="1" si="3"/>
        <v>0</v>
      </c>
      <c r="AA11" s="41">
        <f t="shared" ca="1" si="4"/>
        <v>3.0644060346666668E-2</v>
      </c>
      <c r="AB11" s="41">
        <f t="shared" ca="1" si="5"/>
        <v>3.9417481646666669E-2</v>
      </c>
      <c r="AC11" s="41">
        <f t="shared" ca="1" si="6"/>
        <v>4.1262906826666668E-2</v>
      </c>
      <c r="AD11" s="41">
        <f t="shared" ca="1" si="7"/>
        <v>4.5136492546666664E-2</v>
      </c>
      <c r="AE11" s="41">
        <f t="shared" ca="1" si="8"/>
        <v>7.4036047946666669E-2</v>
      </c>
      <c r="AG11" s="41">
        <f t="shared" ca="1" si="9"/>
        <v>8.7734213000000005E-3</v>
      </c>
      <c r="AH11" s="41">
        <f t="shared" ca="1" si="10"/>
        <v>3.9417481646666669E-2</v>
      </c>
      <c r="AI11" s="41">
        <f t="shared" ca="1" si="11"/>
        <v>1.8454251799999988E-3</v>
      </c>
      <c r="AJ11" s="41">
        <f t="shared" ca="1" si="12"/>
        <v>3.873585719999996E-3</v>
      </c>
      <c r="AK11" s="41">
        <f t="shared" ca="1" si="13"/>
        <v>2.8899555400000006E-2</v>
      </c>
    </row>
    <row r="12" spans="2:37" x14ac:dyDescent="0.15">
      <c r="B12" t="str">
        <f>東海!B14</f>
        <v>南雲裕貴</v>
      </c>
      <c r="C12" t="str">
        <f>東海!C14</f>
        <v>名古屋大学</v>
      </c>
      <c r="D12" t="str">
        <f>東海!G14</f>
        <v/>
      </c>
      <c r="E12" t="str">
        <f>東海!J14</f>
        <v/>
      </c>
      <c r="F12">
        <f>東海!M14</f>
        <v>42.073</v>
      </c>
      <c r="G12">
        <f>東海!P14</f>
        <v>58.867999999999995</v>
      </c>
      <c r="H12">
        <f>東海!S14</f>
        <v>56.946999999999996</v>
      </c>
      <c r="I12" t="str">
        <f>東海!V14</f>
        <v/>
      </c>
      <c r="J12" t="str">
        <f>東海!Y14</f>
        <v/>
      </c>
      <c r="K12">
        <f>東海!AB14</f>
        <v>53.535999999999994</v>
      </c>
      <c r="L12">
        <f ca="1">東海!AE14</f>
        <v>58.678999999999995</v>
      </c>
      <c r="M12" t="str">
        <f>東海!AH14</f>
        <v/>
      </c>
      <c r="N12">
        <f>東海!AK14</f>
        <v>50.091000000000001</v>
      </c>
      <c r="O12" t="str">
        <f>東海!AN14</f>
        <v/>
      </c>
      <c r="P12" t="str">
        <f>東海!AQ14</f>
        <v/>
      </c>
      <c r="Q12">
        <f>東海!AT14</f>
        <v>55.433999999999997</v>
      </c>
      <c r="S12" t="str">
        <f>東海!B14</f>
        <v>南雲裕貴</v>
      </c>
      <c r="T12">
        <f t="shared" ca="1" si="14"/>
        <v>58.867999999999995</v>
      </c>
      <c r="U12">
        <f t="shared" ca="1" si="0"/>
        <v>57.812999999999995</v>
      </c>
      <c r="V12">
        <f t="shared" ca="1" si="1"/>
        <v>56.1905</v>
      </c>
      <c r="W12">
        <f t="shared" ca="1" si="2"/>
        <v>54.959499999999998</v>
      </c>
      <c r="X12">
        <f t="shared" ca="1" si="3"/>
        <v>50.091000000000001</v>
      </c>
      <c r="AA12" s="41">
        <f t="shared" ca="1" si="4"/>
        <v>3.3040372746666671E-2</v>
      </c>
      <c r="AB12" s="41">
        <f t="shared" ca="1" si="5"/>
        <v>3.3775074746666668E-2</v>
      </c>
      <c r="AC12" s="41">
        <f t="shared" ca="1" si="6"/>
        <v>3.4904983746666667E-2</v>
      </c>
      <c r="AD12" s="41">
        <f t="shared" ca="1" si="7"/>
        <v>3.5762252146666666E-2</v>
      </c>
      <c r="AE12" s="41">
        <f t="shared" ca="1" si="8"/>
        <v>3.9152675546666668E-2</v>
      </c>
      <c r="AG12" s="41">
        <f t="shared" ca="1" si="9"/>
        <v>7.347019999999968E-4</v>
      </c>
      <c r="AH12" s="41">
        <f t="shared" ca="1" si="10"/>
        <v>3.3775074746666668E-2</v>
      </c>
      <c r="AI12" s="41">
        <f t="shared" ca="1" si="11"/>
        <v>1.1299089999999984E-3</v>
      </c>
      <c r="AJ12" s="41">
        <f t="shared" ca="1" si="12"/>
        <v>8.5726839999999971E-4</v>
      </c>
      <c r="AK12" s="41">
        <f t="shared" ca="1" si="13"/>
        <v>3.3904234000000019E-3</v>
      </c>
    </row>
    <row r="13" spans="2:37" x14ac:dyDescent="0.15">
      <c r="B13" t="str">
        <f>東海!B15</f>
        <v>住吉将英</v>
      </c>
      <c r="C13" t="str">
        <f>東海!C15</f>
        <v>名古屋大学</v>
      </c>
      <c r="D13">
        <f>東海!G15</f>
        <v>0</v>
      </c>
      <c r="E13" t="str">
        <f>東海!J15</f>
        <v/>
      </c>
      <c r="F13">
        <f>東海!M15</f>
        <v>0</v>
      </c>
      <c r="G13">
        <f>東海!P15</f>
        <v>59.201000000000001</v>
      </c>
      <c r="H13">
        <f>東海!S15</f>
        <v>57.795999999999999</v>
      </c>
      <c r="I13">
        <f>東海!V15</f>
        <v>56.545999999999999</v>
      </c>
      <c r="J13" t="str">
        <f>東海!Y15</f>
        <v/>
      </c>
      <c r="K13">
        <f>東海!AB15</f>
        <v>56.667999999999999</v>
      </c>
      <c r="L13">
        <f ca="1">東海!AE15</f>
        <v>53.363999999999997</v>
      </c>
      <c r="M13">
        <f>東海!AH15</f>
        <v>44.963999999999999</v>
      </c>
      <c r="N13">
        <f>東海!AK15</f>
        <v>42.972800000000007</v>
      </c>
      <c r="O13">
        <f>東海!AN15</f>
        <v>0</v>
      </c>
      <c r="P13">
        <f>東海!AQ15</f>
        <v>49.747199999999999</v>
      </c>
      <c r="Q13">
        <f>東海!AT15</f>
        <v>0</v>
      </c>
      <c r="S13" t="str">
        <f>東海!B15</f>
        <v>住吉将英</v>
      </c>
      <c r="T13">
        <f t="shared" ca="1" si="14"/>
        <v>59.201000000000001</v>
      </c>
      <c r="U13">
        <f t="shared" ca="1" si="0"/>
        <v>56.606999999999999</v>
      </c>
      <c r="V13">
        <f t="shared" ca="1" si="1"/>
        <v>51.555599999999998</v>
      </c>
      <c r="W13">
        <f t="shared" ca="1" si="2"/>
        <v>44.466200000000001</v>
      </c>
      <c r="X13">
        <f t="shared" ca="1" si="3"/>
        <v>0</v>
      </c>
      <c r="AA13" s="41">
        <f t="shared" ca="1" si="4"/>
        <v>3.2808471546666662E-2</v>
      </c>
      <c r="AB13" s="41">
        <f t="shared" ca="1" si="5"/>
        <v>3.4614933146666665E-2</v>
      </c>
      <c r="AC13" s="41">
        <f t="shared" ca="1" si="6"/>
        <v>3.8132728106666666E-2</v>
      </c>
      <c r="AD13" s="41">
        <f t="shared" ca="1" si="7"/>
        <v>4.3069786266666667E-2</v>
      </c>
      <c r="AE13" s="41">
        <f t="shared" ca="1" si="8"/>
        <v>7.4036047946666669E-2</v>
      </c>
      <c r="AG13" s="41">
        <f t="shared" ca="1" si="9"/>
        <v>1.8064616000000033E-3</v>
      </c>
      <c r="AH13" s="41">
        <f t="shared" ca="1" si="10"/>
        <v>3.4614933146666665E-2</v>
      </c>
      <c r="AI13" s="41">
        <f t="shared" ca="1" si="11"/>
        <v>3.5177949600000008E-3</v>
      </c>
      <c r="AJ13" s="41">
        <f t="shared" ca="1" si="12"/>
        <v>4.9370581600000005E-3</v>
      </c>
      <c r="AK13" s="41">
        <f t="shared" ca="1" si="13"/>
        <v>3.0966261680000003E-2</v>
      </c>
    </row>
    <row r="14" spans="2:37" x14ac:dyDescent="0.15">
      <c r="B14" t="str">
        <f>東海!B16</f>
        <v>青木健悟</v>
      </c>
      <c r="C14" t="str">
        <f>東海!C16</f>
        <v>名古屋大学</v>
      </c>
      <c r="D14" t="str">
        <f>東海!G16</f>
        <v/>
      </c>
      <c r="E14" t="str">
        <f>東海!J16</f>
        <v/>
      </c>
      <c r="F14">
        <f>東海!M16</f>
        <v>33.708999999999996</v>
      </c>
      <c r="G14">
        <f>東海!P16</f>
        <v>53.65</v>
      </c>
      <c r="H14">
        <f>東海!S16</f>
        <v>52.918999999999997</v>
      </c>
      <c r="I14" t="str">
        <f>東海!V16</f>
        <v/>
      </c>
      <c r="J14">
        <f>東海!Y16</f>
        <v>53.952999999999996</v>
      </c>
      <c r="K14">
        <f>東海!AB16</f>
        <v>62.306999999999995</v>
      </c>
      <c r="L14">
        <f ca="1">東海!AE16</f>
        <v>36.268000000000001</v>
      </c>
      <c r="M14" t="str">
        <f>東海!AH16</f>
        <v/>
      </c>
      <c r="N14" t="str">
        <f>東海!AK16</f>
        <v/>
      </c>
      <c r="O14">
        <f>東海!AN16</f>
        <v>56.687999999999995</v>
      </c>
      <c r="P14">
        <f>東海!AQ16</f>
        <v>0</v>
      </c>
      <c r="Q14">
        <f>東海!AT16</f>
        <v>45.911999999999999</v>
      </c>
      <c r="S14" t="str">
        <f>東海!B16</f>
        <v>青木健悟</v>
      </c>
      <c r="T14">
        <f t="shared" ca="1" si="14"/>
        <v>62.306999999999995</v>
      </c>
      <c r="U14">
        <f t="shared" ca="1" si="0"/>
        <v>53.952999999999996</v>
      </c>
      <c r="V14">
        <f t="shared" ca="1" si="1"/>
        <v>53.284499999999994</v>
      </c>
      <c r="W14">
        <f t="shared" ca="1" si="2"/>
        <v>47.66375</v>
      </c>
      <c r="X14">
        <f t="shared" ca="1" si="3"/>
        <v>0</v>
      </c>
      <c r="AA14" s="41">
        <f t="shared" ca="1" si="4"/>
        <v>3.0645453146666668E-2</v>
      </c>
      <c r="AB14" s="41">
        <f t="shared" ca="1" si="5"/>
        <v>3.6463178746666672E-2</v>
      </c>
      <c r="AC14" s="41">
        <f t="shared" ca="1" si="6"/>
        <v>3.6928722146666669E-2</v>
      </c>
      <c r="AD14" s="41">
        <f t="shared" ca="1" si="7"/>
        <v>4.0843012446666667E-2</v>
      </c>
      <c r="AE14" s="41">
        <f t="shared" ca="1" si="8"/>
        <v>7.4036047946666669E-2</v>
      </c>
      <c r="AG14" s="41">
        <f t="shared" ca="1" si="9"/>
        <v>5.8177256000000038E-3</v>
      </c>
      <c r="AH14" s="41">
        <f t="shared" ca="1" si="10"/>
        <v>3.6463178746666672E-2</v>
      </c>
      <c r="AI14" s="41">
        <f t="shared" ca="1" si="11"/>
        <v>4.6554339999999722E-4</v>
      </c>
      <c r="AJ14" s="41">
        <f t="shared" ca="1" si="12"/>
        <v>3.9142902999999979E-3</v>
      </c>
      <c r="AK14" s="41">
        <f t="shared" ca="1" si="13"/>
        <v>3.3193035500000002E-2</v>
      </c>
    </row>
    <row r="15" spans="2:37" x14ac:dyDescent="0.15">
      <c r="B15" t="str">
        <f>東海!B17</f>
        <v>南吏玖</v>
      </c>
      <c r="C15" t="str">
        <f>東海!C17</f>
        <v>名古屋大学</v>
      </c>
      <c r="D15">
        <f>東海!G17</f>
        <v>46.827999999999996</v>
      </c>
      <c r="E15" t="str">
        <f>東海!J17</f>
        <v/>
      </c>
      <c r="F15">
        <f>東海!M17</f>
        <v>36.891199999999998</v>
      </c>
      <c r="G15">
        <f>東海!P17</f>
        <v>0</v>
      </c>
      <c r="H15">
        <f>東海!S17</f>
        <v>58.186</v>
      </c>
      <c r="I15" t="str">
        <f>東海!V17</f>
        <v/>
      </c>
      <c r="J15" t="str">
        <f>東海!Y17</f>
        <v/>
      </c>
      <c r="K15">
        <f>東海!AB17</f>
        <v>56.088000000000001</v>
      </c>
      <c r="L15">
        <f ca="1">東海!AE17</f>
        <v>57.509</v>
      </c>
      <c r="M15" t="str">
        <f>東海!AH17</f>
        <v/>
      </c>
      <c r="N15">
        <f>東海!AK17</f>
        <v>47.513599999999997</v>
      </c>
      <c r="O15">
        <f>東海!AN17</f>
        <v>44.345599999999997</v>
      </c>
      <c r="P15">
        <f>東海!AQ17</f>
        <v>38.266399999999997</v>
      </c>
      <c r="Q15">
        <f>東海!AT17</f>
        <v>40.46</v>
      </c>
      <c r="S15" t="str">
        <f>東海!B17</f>
        <v>南吏玖</v>
      </c>
      <c r="T15">
        <f t="shared" ca="1" si="14"/>
        <v>58.186</v>
      </c>
      <c r="U15">
        <f t="shared" ca="1" si="0"/>
        <v>56.088000000000001</v>
      </c>
      <c r="V15">
        <f t="shared" ca="1" si="1"/>
        <v>45.929599999999994</v>
      </c>
      <c r="W15">
        <f t="shared" ca="1" si="2"/>
        <v>41.431399999999996</v>
      </c>
      <c r="X15">
        <f t="shared" ca="1" si="3"/>
        <v>38.266399999999997</v>
      </c>
      <c r="AA15" s="41">
        <f t="shared" ca="1" si="4"/>
        <v>3.3515317546666666E-2</v>
      </c>
      <c r="AB15" s="41">
        <f t="shared" ca="1" si="5"/>
        <v>3.4976364746666669E-2</v>
      </c>
      <c r="AC15" s="41">
        <f t="shared" ca="1" si="6"/>
        <v>4.205067450666667E-2</v>
      </c>
      <c r="AD15" s="41">
        <f t="shared" ca="1" si="7"/>
        <v>4.5183220986666668E-2</v>
      </c>
      <c r="AE15" s="41">
        <f t="shared" ca="1" si="8"/>
        <v>4.7387326986666665E-2</v>
      </c>
      <c r="AG15" s="41">
        <f t="shared" ca="1" si="9"/>
        <v>1.4610472000000027E-3</v>
      </c>
      <c r="AH15" s="41">
        <f t="shared" ca="1" si="10"/>
        <v>3.4976364746666669E-2</v>
      </c>
      <c r="AI15" s="41">
        <f t="shared" ca="1" si="11"/>
        <v>7.0743097600000013E-3</v>
      </c>
      <c r="AJ15" s="41">
        <f t="shared" ca="1" si="12"/>
        <v>3.132546479999998E-3</v>
      </c>
      <c r="AK15" s="41">
        <f t="shared" ca="1" si="13"/>
        <v>2.2041059999999973E-3</v>
      </c>
    </row>
    <row r="16" spans="2:37" x14ac:dyDescent="0.15">
      <c r="B16" t="str">
        <f>東海!B18</f>
        <v>虎走脩平</v>
      </c>
      <c r="C16" t="str">
        <f>東海!C18</f>
        <v>静岡大学</v>
      </c>
      <c r="D16" t="str">
        <f>東海!G18</f>
        <v/>
      </c>
      <c r="E16">
        <f>東海!J18</f>
        <v>48.178999999999995</v>
      </c>
      <c r="F16">
        <f>東海!M18</f>
        <v>51.128</v>
      </c>
      <c r="G16">
        <f>東海!P18</f>
        <v>57.19</v>
      </c>
      <c r="H16">
        <f>東海!S18</f>
        <v>58.354999999999997</v>
      </c>
      <c r="I16" t="str">
        <f>東海!V18</f>
        <v/>
      </c>
      <c r="J16">
        <f>東海!Y18</f>
        <v>56.219000000000001</v>
      </c>
      <c r="K16">
        <f>東海!AB18</f>
        <v>55.542999999999999</v>
      </c>
      <c r="L16">
        <f ca="1">東海!AE18</f>
        <v>52.027999999999999</v>
      </c>
      <c r="M16" t="str">
        <f>東海!AH18</f>
        <v/>
      </c>
      <c r="N16" t="str">
        <f>東海!AK18</f>
        <v/>
      </c>
      <c r="O16" t="str">
        <f>東海!AN18</f>
        <v/>
      </c>
      <c r="P16" t="str">
        <f>東海!AQ18</f>
        <v/>
      </c>
      <c r="Q16">
        <f>東海!AT18</f>
        <v>0</v>
      </c>
      <c r="S16" t="str">
        <f>東海!B18</f>
        <v>虎走脩平</v>
      </c>
      <c r="T16">
        <f t="shared" ca="1" si="14"/>
        <v>58.354999999999997</v>
      </c>
      <c r="U16">
        <f t="shared" ca="1" si="0"/>
        <v>56.461750000000002</v>
      </c>
      <c r="V16">
        <f t="shared" ca="1" si="1"/>
        <v>55.881</v>
      </c>
      <c r="W16">
        <f t="shared" ca="1" si="2"/>
        <v>54.664249999999996</v>
      </c>
      <c r="X16">
        <f t="shared" ca="1" si="3"/>
        <v>0</v>
      </c>
      <c r="AA16" s="41">
        <f t="shared" ca="1" si="4"/>
        <v>3.3397625946666669E-2</v>
      </c>
      <c r="AB16" s="41">
        <f t="shared" ca="1" si="5"/>
        <v>3.4716085246666667E-2</v>
      </c>
      <c r="AC16" s="41">
        <f t="shared" ca="1" si="6"/>
        <v>3.5120519546666666E-2</v>
      </c>
      <c r="AD16" s="41">
        <f t="shared" ca="1" si="7"/>
        <v>3.5967864246666668E-2</v>
      </c>
      <c r="AE16" s="41">
        <f t="shared" ca="1" si="8"/>
        <v>7.4036047946666669E-2</v>
      </c>
      <c r="AG16" s="41">
        <f t="shared" ca="1" si="9"/>
        <v>1.3184592999999981E-3</v>
      </c>
      <c r="AH16" s="41">
        <f t="shared" ca="1" si="10"/>
        <v>3.4716085246666667E-2</v>
      </c>
      <c r="AI16" s="41">
        <f t="shared" ca="1" si="11"/>
        <v>4.0443429999999919E-4</v>
      </c>
      <c r="AJ16" s="41">
        <f t="shared" ca="1" si="12"/>
        <v>8.4734470000000228E-4</v>
      </c>
      <c r="AK16" s="41">
        <f t="shared" ca="1" si="13"/>
        <v>3.8068183700000001E-2</v>
      </c>
    </row>
    <row r="17" spans="2:37" x14ac:dyDescent="0.15">
      <c r="B17" t="str">
        <f>東海!B19</f>
        <v>澤入圭司</v>
      </c>
      <c r="C17" t="str">
        <f>東海!C19</f>
        <v>静岡大学</v>
      </c>
      <c r="D17" t="str">
        <f>東海!G19</f>
        <v/>
      </c>
      <c r="E17" t="str">
        <f>東海!J19</f>
        <v/>
      </c>
      <c r="F17">
        <f>東海!M19</f>
        <v>0</v>
      </c>
      <c r="G17">
        <f>東海!P19</f>
        <v>60.314</v>
      </c>
      <c r="H17">
        <f>東海!S19</f>
        <v>50.292999999999999</v>
      </c>
      <c r="I17" t="str">
        <f>東海!V19</f>
        <v/>
      </c>
      <c r="J17">
        <f>東海!Y19</f>
        <v>37.741700000000002</v>
      </c>
      <c r="K17">
        <f>東海!AB19</f>
        <v>23.376000000000001</v>
      </c>
      <c r="L17">
        <f ca="1">東海!AE19</f>
        <v>53.912999999999997</v>
      </c>
      <c r="M17" t="str">
        <f>東海!AH19</f>
        <v/>
      </c>
      <c r="N17" t="str">
        <f>東海!AK19</f>
        <v/>
      </c>
      <c r="O17">
        <f>東海!AN19</f>
        <v>56.687999999999995</v>
      </c>
      <c r="P17" t="str">
        <f>東海!AQ19</f>
        <v/>
      </c>
      <c r="Q17">
        <f>東海!AT19</f>
        <v>40.170999999999999</v>
      </c>
      <c r="S17" t="str">
        <f>東海!B19</f>
        <v>澤入圭司</v>
      </c>
      <c r="T17">
        <f t="shared" ca="1" si="14"/>
        <v>60.314</v>
      </c>
      <c r="U17">
        <f t="shared" ca="1" si="0"/>
        <v>54.606749999999998</v>
      </c>
      <c r="V17">
        <f t="shared" ca="1" si="1"/>
        <v>50.292999999999999</v>
      </c>
      <c r="W17">
        <f t="shared" ca="1" si="2"/>
        <v>40.170999999999999</v>
      </c>
      <c r="X17">
        <f t="shared" ca="1" si="3"/>
        <v>23.376000000000001</v>
      </c>
      <c r="AA17" s="41">
        <f t="shared" ca="1" si="4"/>
        <v>3.2033378346666669E-2</v>
      </c>
      <c r="AB17" s="41">
        <f t="shared" ca="1" si="5"/>
        <v>3.6007907246666665E-2</v>
      </c>
      <c r="AC17" s="41">
        <f t="shared" ca="1" si="6"/>
        <v>3.9012002746666663E-2</v>
      </c>
      <c r="AD17" s="41">
        <f t="shared" ca="1" si="7"/>
        <v>4.6060963546666667E-2</v>
      </c>
      <c r="AE17" s="41">
        <f t="shared" ca="1" si="8"/>
        <v>5.7757001546666666E-2</v>
      </c>
      <c r="AG17" s="41">
        <f t="shared" ca="1" si="9"/>
        <v>3.9745288999999961E-3</v>
      </c>
      <c r="AH17" s="41">
        <f t="shared" ca="1" si="10"/>
        <v>3.6007907246666665E-2</v>
      </c>
      <c r="AI17" s="41">
        <f t="shared" ca="1" si="11"/>
        <v>3.004095499999998E-3</v>
      </c>
      <c r="AJ17" s="41">
        <f t="shared" ca="1" si="12"/>
        <v>7.0489608000000037E-3</v>
      </c>
      <c r="AK17" s="41">
        <f t="shared" ca="1" si="13"/>
        <v>1.1696037999999999E-2</v>
      </c>
    </row>
    <row r="18" spans="2:37" x14ac:dyDescent="0.15">
      <c r="B18" t="str">
        <f>東海!B20</f>
        <v>澤田陸</v>
      </c>
      <c r="C18" t="str">
        <f>東海!C20</f>
        <v>名古屋大学</v>
      </c>
      <c r="D18">
        <f>東海!G20</f>
        <v>0</v>
      </c>
      <c r="E18">
        <f>東海!J20</f>
        <v>56.173999999999999</v>
      </c>
      <c r="F18" t="str">
        <f>東海!M20</f>
        <v/>
      </c>
      <c r="G18">
        <f>東海!P20</f>
        <v>0</v>
      </c>
      <c r="H18">
        <f>東海!S20</f>
        <v>59.061</v>
      </c>
      <c r="I18" t="str">
        <f>東海!V20</f>
        <v/>
      </c>
      <c r="J18" t="str">
        <f>東海!Y20</f>
        <v/>
      </c>
      <c r="K18">
        <f>東海!AB20</f>
        <v>54.519999999999996</v>
      </c>
      <c r="L18">
        <f ca="1">東海!AE20</f>
        <v>55.225999999999999</v>
      </c>
      <c r="M18" t="str">
        <f>東海!AH20</f>
        <v/>
      </c>
      <c r="N18">
        <f>東海!AK20</f>
        <v>51.988</v>
      </c>
      <c r="O18" t="str">
        <f>東海!AN20</f>
        <v/>
      </c>
      <c r="P18" t="str">
        <f>東海!AQ20</f>
        <v/>
      </c>
      <c r="Q18">
        <f>東海!AT20</f>
        <v>57.823999999999998</v>
      </c>
      <c r="S18" t="str">
        <f>東海!B20</f>
        <v>澤田陸</v>
      </c>
      <c r="T18">
        <f t="shared" ca="1" si="14"/>
        <v>59.061</v>
      </c>
      <c r="U18">
        <f t="shared" ca="1" si="0"/>
        <v>56.998999999999995</v>
      </c>
      <c r="V18">
        <f t="shared" ca="1" si="1"/>
        <v>55.225999999999999</v>
      </c>
      <c r="W18">
        <f t="shared" ca="1" si="2"/>
        <v>53.887</v>
      </c>
      <c r="X18">
        <f t="shared" ca="1" si="3"/>
        <v>51.988</v>
      </c>
      <c r="AA18" s="41">
        <f t="shared" ca="1" si="4"/>
        <v>3.2905967546666665E-2</v>
      </c>
      <c r="AB18" s="41">
        <f t="shared" ca="1" si="5"/>
        <v>3.4341944346666667E-2</v>
      </c>
      <c r="AC18" s="41">
        <f t="shared" ca="1" si="6"/>
        <v>3.5576661546666666E-2</v>
      </c>
      <c r="AD18" s="41">
        <f t="shared" ca="1" si="7"/>
        <v>3.6509141146666667E-2</v>
      </c>
      <c r="AE18" s="41">
        <f t="shared" ca="1" si="8"/>
        <v>3.7831604746666664E-2</v>
      </c>
      <c r="AG18" s="41">
        <f t="shared" ca="1" si="9"/>
        <v>1.4359768000000023E-3</v>
      </c>
      <c r="AH18" s="41">
        <f t="shared" ca="1" si="10"/>
        <v>3.4341944346666667E-2</v>
      </c>
      <c r="AI18" s="41">
        <f t="shared" ca="1" si="11"/>
        <v>1.234717199999999E-3</v>
      </c>
      <c r="AJ18" s="41">
        <f t="shared" ca="1" si="12"/>
        <v>9.3247960000000102E-4</v>
      </c>
      <c r="AK18" s="41">
        <f t="shared" ca="1" si="13"/>
        <v>1.322463599999997E-3</v>
      </c>
    </row>
    <row r="19" spans="2:37" x14ac:dyDescent="0.15">
      <c r="B19" t="str">
        <f>東海!B21</f>
        <v>伊村公志</v>
      </c>
      <c r="C19" t="str">
        <f>東海!C21</f>
        <v>名古屋大学</v>
      </c>
      <c r="D19">
        <f>東海!G21</f>
        <v>50.305</v>
      </c>
      <c r="E19" t="str">
        <f>東海!J21</f>
        <v/>
      </c>
      <c r="F19">
        <f>東海!M21</f>
        <v>0</v>
      </c>
      <c r="G19">
        <f>東海!P21</f>
        <v>55.976999999999997</v>
      </c>
      <c r="H19">
        <f>東海!S21</f>
        <v>58.402000000000001</v>
      </c>
      <c r="I19" t="str">
        <f>東海!V21</f>
        <v/>
      </c>
      <c r="J19">
        <f>東海!Y21</f>
        <v>48.305499999999995</v>
      </c>
      <c r="K19">
        <f>東海!AB21</f>
        <v>55.696999999999996</v>
      </c>
      <c r="L19">
        <f ca="1">東海!AE21</f>
        <v>46.680999999999997</v>
      </c>
      <c r="M19" t="str">
        <f>東海!AH21</f>
        <v/>
      </c>
      <c r="N19">
        <f>東海!AK21</f>
        <v>52.951999999999998</v>
      </c>
      <c r="O19" t="str">
        <f>東海!AN21</f>
        <v/>
      </c>
      <c r="P19" t="str">
        <f>東海!AQ21</f>
        <v/>
      </c>
      <c r="Q19" t="str">
        <f>東海!AT21</f>
        <v/>
      </c>
      <c r="S19" t="str">
        <f>東海!B21</f>
        <v>伊村公志</v>
      </c>
      <c r="T19">
        <f t="shared" ca="1" si="14"/>
        <v>58.402000000000001</v>
      </c>
      <c r="U19">
        <f t="shared" ca="1" si="0"/>
        <v>55.836999999999996</v>
      </c>
      <c r="V19">
        <f t="shared" ca="1" si="1"/>
        <v>54.3245</v>
      </c>
      <c r="W19">
        <f t="shared" ca="1" si="2"/>
        <v>51.790374999999997</v>
      </c>
      <c r="X19">
        <f t="shared" ca="1" si="3"/>
        <v>46.680999999999997</v>
      </c>
      <c r="AA19" s="41">
        <f t="shared" ca="1" si="4"/>
        <v>3.3364895146666664E-2</v>
      </c>
      <c r="AB19" s="41">
        <f t="shared" ca="1" si="5"/>
        <v>3.5151161146666665E-2</v>
      </c>
      <c r="AC19" s="41">
        <f t="shared" ca="1" si="6"/>
        <v>3.6204466146666663E-2</v>
      </c>
      <c r="AD19" s="41">
        <f t="shared" ca="1" si="7"/>
        <v>3.796923079666667E-2</v>
      </c>
      <c r="AE19" s="41">
        <f t="shared" ca="1" si="8"/>
        <v>4.152739954666667E-2</v>
      </c>
      <c r="AG19" s="41">
        <f t="shared" ca="1" si="9"/>
        <v>1.7862660000000016E-3</v>
      </c>
      <c r="AH19" s="41">
        <f t="shared" ca="1" si="10"/>
        <v>3.5151161146666665E-2</v>
      </c>
      <c r="AI19" s="41">
        <f t="shared" ca="1" si="11"/>
        <v>1.0533049999999974E-3</v>
      </c>
      <c r="AJ19" s="41">
        <f t="shared" ca="1" si="12"/>
        <v>1.7647646500000072E-3</v>
      </c>
      <c r="AK19" s="41">
        <f t="shared" ca="1" si="13"/>
        <v>3.55816875E-3</v>
      </c>
    </row>
    <row r="20" spans="2:37" x14ac:dyDescent="0.15">
      <c r="B20" t="str">
        <f>東海!B22</f>
        <v>大森総司</v>
      </c>
      <c r="C20" t="str">
        <f>東海!C22</f>
        <v>名古屋大学</v>
      </c>
      <c r="D20">
        <f>東海!G22</f>
        <v>47.786999999999999</v>
      </c>
      <c r="E20" t="str">
        <f>東海!J22</f>
        <v/>
      </c>
      <c r="F20" t="str">
        <f>東海!M22</f>
        <v/>
      </c>
      <c r="G20">
        <f>東海!P22</f>
        <v>60.214999999999996</v>
      </c>
      <c r="H20">
        <f>東海!S22</f>
        <v>53.198</v>
      </c>
      <c r="I20">
        <f>東海!V22</f>
        <v>51.879999999999995</v>
      </c>
      <c r="J20" t="str">
        <f>東海!Y22</f>
        <v/>
      </c>
      <c r="K20">
        <f>東海!AB22</f>
        <v>0</v>
      </c>
      <c r="L20">
        <f ca="1">東海!AE22</f>
        <v>54.829000000000001</v>
      </c>
      <c r="M20" t="str">
        <f>東海!AH22</f>
        <v/>
      </c>
      <c r="N20">
        <f>東海!AK22</f>
        <v>45.243200000000002</v>
      </c>
      <c r="O20">
        <f>東海!AN22</f>
        <v>48.2624</v>
      </c>
      <c r="P20">
        <f>東海!AQ22</f>
        <v>36.475999999999999</v>
      </c>
      <c r="Q20" t="str">
        <f>東海!AT22</f>
        <v/>
      </c>
      <c r="S20" t="str">
        <f>東海!B22</f>
        <v>大森総司</v>
      </c>
      <c r="T20">
        <f t="shared" ca="1" si="14"/>
        <v>60.214999999999996</v>
      </c>
      <c r="U20">
        <f t="shared" ca="1" si="0"/>
        <v>53.60575</v>
      </c>
      <c r="V20">
        <f t="shared" ca="1" si="1"/>
        <v>51.879999999999995</v>
      </c>
      <c r="W20">
        <f t="shared" ca="1" si="2"/>
        <v>45.998000000000005</v>
      </c>
      <c r="X20">
        <f t="shared" ca="1" si="3"/>
        <v>0</v>
      </c>
      <c r="AA20" s="41">
        <f t="shared" ca="1" si="4"/>
        <v>3.2102321946666672E-2</v>
      </c>
      <c r="AB20" s="41">
        <f t="shared" ca="1" si="5"/>
        <v>3.6705003646666665E-2</v>
      </c>
      <c r="AC20" s="41">
        <f t="shared" ca="1" si="6"/>
        <v>3.7906815946666672E-2</v>
      </c>
      <c r="AD20" s="41">
        <f t="shared" ca="1" si="7"/>
        <v>4.2003040746666664E-2</v>
      </c>
      <c r="AE20" s="41">
        <f t="shared" ca="1" si="8"/>
        <v>7.4036047946666669E-2</v>
      </c>
      <c r="AG20" s="41">
        <f t="shared" ca="1" si="9"/>
        <v>4.6026816999999928E-3</v>
      </c>
      <c r="AH20" s="41">
        <f t="shared" ca="1" si="10"/>
        <v>3.6705003646666665E-2</v>
      </c>
      <c r="AI20" s="41">
        <f t="shared" ca="1" si="11"/>
        <v>1.2018123000000075E-3</v>
      </c>
      <c r="AJ20" s="41">
        <f t="shared" ca="1" si="12"/>
        <v>4.0962247999999923E-3</v>
      </c>
      <c r="AK20" s="41">
        <f t="shared" ca="1" si="13"/>
        <v>3.2033007200000005E-2</v>
      </c>
    </row>
    <row r="21" spans="2:37" x14ac:dyDescent="0.15">
      <c r="B21" t="str">
        <f>東海!B23</f>
        <v>谷平光一</v>
      </c>
      <c r="C21" t="str">
        <f>東海!C23</f>
        <v>名古屋大学</v>
      </c>
      <c r="D21" t="str">
        <f>東海!G23</f>
        <v/>
      </c>
      <c r="E21" t="str">
        <f>東海!J23</f>
        <v/>
      </c>
      <c r="F21">
        <f>東海!M23</f>
        <v>35.471200000000003</v>
      </c>
      <c r="G21">
        <f>東海!P23</f>
        <v>0</v>
      </c>
      <c r="H21">
        <f>東海!S23</f>
        <v>56.919999999999995</v>
      </c>
      <c r="I21" t="str">
        <f>東海!V23</f>
        <v/>
      </c>
      <c r="J21" t="str">
        <f>東海!Y23</f>
        <v/>
      </c>
      <c r="K21">
        <f>東海!AB23</f>
        <v>54.433</v>
      </c>
      <c r="L21">
        <f ca="1">東海!AE23</f>
        <v>55.701999999999998</v>
      </c>
      <c r="M21">
        <f>東海!AH23</f>
        <v>47.011200000000002</v>
      </c>
      <c r="N21" t="str">
        <f>東海!AK23</f>
        <v/>
      </c>
      <c r="O21">
        <f>東海!AN23</f>
        <v>50.415199999999999</v>
      </c>
      <c r="P21">
        <f>東海!AQ23</f>
        <v>38.731999999999999</v>
      </c>
      <c r="Q21">
        <f>東海!AT23</f>
        <v>46.437999999999995</v>
      </c>
      <c r="S21" t="str">
        <f>東海!B23</f>
        <v>谷平光一</v>
      </c>
      <c r="T21">
        <f t="shared" ca="1" si="14"/>
        <v>56.919999999999995</v>
      </c>
      <c r="U21">
        <f t="shared" ca="1" si="0"/>
        <v>54.433</v>
      </c>
      <c r="V21">
        <f t="shared" ca="1" si="1"/>
        <v>48.713200000000001</v>
      </c>
      <c r="W21">
        <f t="shared" ca="1" si="2"/>
        <v>46.581299999999999</v>
      </c>
      <c r="X21">
        <f t="shared" ca="1" si="3"/>
        <v>38.731999999999999</v>
      </c>
      <c r="AA21" s="41">
        <f t="shared" ca="1" si="4"/>
        <v>3.4396959946666666E-2</v>
      </c>
      <c r="AB21" s="41">
        <f t="shared" ca="1" si="5"/>
        <v>3.6128906746666668E-2</v>
      </c>
      <c r="AC21" s="41">
        <f t="shared" ca="1" si="6"/>
        <v>4.0112175466666664E-2</v>
      </c>
      <c r="AD21" s="41">
        <f t="shared" ca="1" si="7"/>
        <v>4.1596830626666664E-2</v>
      </c>
      <c r="AE21" s="41">
        <f t="shared" ca="1" si="8"/>
        <v>4.706308314666667E-2</v>
      </c>
      <c r="AG21" s="41">
        <f t="shared" ca="1" si="9"/>
        <v>1.7319468000000018E-3</v>
      </c>
      <c r="AH21" s="41">
        <f t="shared" ca="1" si="10"/>
        <v>3.6128906746666668E-2</v>
      </c>
      <c r="AI21" s="41">
        <f t="shared" ca="1" si="11"/>
        <v>3.9832687199999953E-3</v>
      </c>
      <c r="AJ21" s="41">
        <f t="shared" ca="1" si="12"/>
        <v>1.4846551600000008E-3</v>
      </c>
      <c r="AK21" s="41">
        <f t="shared" ca="1" si="13"/>
        <v>5.4662525200000062E-3</v>
      </c>
    </row>
    <row r="22" spans="2:37" x14ac:dyDescent="0.15">
      <c r="B22" t="str">
        <f>東海!B24</f>
        <v>茶谷知哉</v>
      </c>
      <c r="C22" t="str">
        <f>東海!C24</f>
        <v>名古屋大学</v>
      </c>
      <c r="D22">
        <f>東海!G24</f>
        <v>57.137999999999998</v>
      </c>
      <c r="E22" t="str">
        <f>東海!J24</f>
        <v/>
      </c>
      <c r="F22">
        <f>東海!M24</f>
        <v>23.637900000000002</v>
      </c>
      <c r="G22">
        <f>東海!P24</f>
        <v>54.231999999999999</v>
      </c>
      <c r="H22">
        <f>東海!S24</f>
        <v>53.567</v>
      </c>
      <c r="I22" t="str">
        <f>東海!V24</f>
        <v/>
      </c>
      <c r="J22" t="str">
        <f>東海!Y24</f>
        <v/>
      </c>
      <c r="K22">
        <f>東海!AB24</f>
        <v>51.406999999999996</v>
      </c>
      <c r="L22">
        <f ca="1">東海!AE24</f>
        <v>54.198</v>
      </c>
      <c r="M22" t="str">
        <f>東海!AH24</f>
        <v/>
      </c>
      <c r="N22" t="str">
        <f>東海!AK24</f>
        <v/>
      </c>
      <c r="O22" t="str">
        <f>東海!AN24</f>
        <v/>
      </c>
      <c r="P22" t="str">
        <f>東海!AQ24</f>
        <v/>
      </c>
      <c r="Q22" t="str">
        <f>東海!AT24</f>
        <v/>
      </c>
      <c r="S22" t="str">
        <f>東海!B24</f>
        <v>茶谷知哉</v>
      </c>
      <c r="T22">
        <f t="shared" ca="1" si="14"/>
        <v>57.137999999999998</v>
      </c>
      <c r="U22">
        <f t="shared" ca="1" si="0"/>
        <v>54.198</v>
      </c>
      <c r="V22">
        <f t="shared" ca="1" si="1"/>
        <v>53.8825</v>
      </c>
      <c r="W22">
        <f t="shared" ca="1" si="2"/>
        <v>53.72475</v>
      </c>
      <c r="X22">
        <f t="shared" ca="1" si="3"/>
        <v>51.406999999999996</v>
      </c>
      <c r="AA22" s="41">
        <f t="shared" ca="1" si="4"/>
        <v>3.4245144746666664E-2</v>
      </c>
      <c r="AB22" s="41">
        <f t="shared" ca="1" si="5"/>
        <v>3.6292560746666667E-2</v>
      </c>
      <c r="AC22" s="41">
        <f t="shared" ca="1" si="6"/>
        <v>3.6512274946666666E-2</v>
      </c>
      <c r="AD22" s="41">
        <f t="shared" ca="1" si="7"/>
        <v>3.6622132046666665E-2</v>
      </c>
      <c r="AE22" s="41">
        <f t="shared" ca="1" si="8"/>
        <v>3.823621314666667E-2</v>
      </c>
      <c r="AG22" s="41">
        <f t="shared" ca="1" si="9"/>
        <v>2.0474160000000033E-3</v>
      </c>
      <c r="AH22" s="41">
        <f t="shared" ca="1" si="10"/>
        <v>3.6292560746666667E-2</v>
      </c>
      <c r="AI22" s="41">
        <f t="shared" ca="1" si="11"/>
        <v>2.1971419999999853E-4</v>
      </c>
      <c r="AJ22" s="41">
        <f t="shared" ca="1" si="12"/>
        <v>1.0985709999999926E-4</v>
      </c>
      <c r="AK22" s="41">
        <f t="shared" ca="1" si="13"/>
        <v>1.6140811000000047E-3</v>
      </c>
    </row>
    <row r="23" spans="2:37" x14ac:dyDescent="0.15">
      <c r="B23" t="str">
        <f>東海!B25</f>
        <v>宇佐美明秀</v>
      </c>
      <c r="C23" t="str">
        <f>東海!C25</f>
        <v>静岡大学</v>
      </c>
      <c r="D23" t="str">
        <f>東海!G25</f>
        <v/>
      </c>
      <c r="E23">
        <f>東海!J25</f>
        <v>40.610999999999997</v>
      </c>
      <c r="F23">
        <f>東海!M25</f>
        <v>45.073</v>
      </c>
      <c r="G23">
        <f>東海!P25</f>
        <v>54.879999999999995</v>
      </c>
      <c r="H23">
        <f>東海!S25</f>
        <v>58.586999999999996</v>
      </c>
      <c r="I23" t="str">
        <f>東海!V25</f>
        <v/>
      </c>
      <c r="J23">
        <f>東海!Y25</f>
        <v>51.686</v>
      </c>
      <c r="K23">
        <f>東海!AB25</f>
        <v>51.809999999999995</v>
      </c>
      <c r="L23">
        <f ca="1">東海!AE25</f>
        <v>49.073999999999998</v>
      </c>
      <c r="M23" t="str">
        <f>東海!AH25</f>
        <v/>
      </c>
      <c r="N23">
        <f>東海!AK25</f>
        <v>43.494999999999997</v>
      </c>
      <c r="O23">
        <f>東海!AN25</f>
        <v>39.138999999999996</v>
      </c>
      <c r="P23" t="str">
        <f>東海!AQ25</f>
        <v/>
      </c>
      <c r="Q23" t="str">
        <f>東海!AT25</f>
        <v/>
      </c>
      <c r="S23" t="str">
        <f>東海!B25</f>
        <v>宇佐美明秀</v>
      </c>
      <c r="T23">
        <f t="shared" ca="1" si="14"/>
        <v>58.586999999999996</v>
      </c>
      <c r="U23">
        <f t="shared" ca="1" si="0"/>
        <v>51.809999999999995</v>
      </c>
      <c r="V23">
        <f t="shared" ca="1" si="1"/>
        <v>51.686</v>
      </c>
      <c r="W23">
        <f t="shared" ca="1" si="2"/>
        <v>49.073999999999998</v>
      </c>
      <c r="X23">
        <f t="shared" ca="1" si="3"/>
        <v>39.138999999999996</v>
      </c>
      <c r="AA23" s="41">
        <f t="shared" ca="1" si="4"/>
        <v>3.3236061146666669E-2</v>
      </c>
      <c r="AB23" s="41">
        <f t="shared" ca="1" si="5"/>
        <v>3.7955563946666666E-2</v>
      </c>
      <c r="AC23" s="41">
        <f t="shared" ca="1" si="6"/>
        <v>3.8041917546666665E-2</v>
      </c>
      <c r="AD23" s="41">
        <f t="shared" ca="1" si="7"/>
        <v>3.9860914346666665E-2</v>
      </c>
      <c r="AE23" s="41">
        <f t="shared" ca="1" si="8"/>
        <v>4.6779648346666668E-2</v>
      </c>
      <c r="AG23" s="41">
        <f t="shared" ca="1" si="9"/>
        <v>4.7195027999999972E-3</v>
      </c>
      <c r="AH23" s="41">
        <f t="shared" ca="1" si="10"/>
        <v>3.7955563946666666E-2</v>
      </c>
      <c r="AI23" s="41">
        <f t="shared" ca="1" si="11"/>
        <v>8.6353599999998421E-5</v>
      </c>
      <c r="AJ23" s="41">
        <f t="shared" ca="1" si="12"/>
        <v>1.8189968000000001E-3</v>
      </c>
      <c r="AK23" s="41">
        <f t="shared" ca="1" si="13"/>
        <v>6.9187340000000028E-3</v>
      </c>
    </row>
    <row r="24" spans="2:37" x14ac:dyDescent="0.15">
      <c r="B24" t="str">
        <f>東海!B26</f>
        <v>葉山旺</v>
      </c>
      <c r="C24" t="str">
        <f>東海!C26</f>
        <v>名古屋大学</v>
      </c>
      <c r="D24">
        <f>東海!G26</f>
        <v>55.379999999999995</v>
      </c>
      <c r="E24" t="str">
        <f>東海!J26</f>
        <v/>
      </c>
      <c r="F24" t="str">
        <f>東海!M26</f>
        <v/>
      </c>
      <c r="G24">
        <f>東海!P26</f>
        <v>53.516999999999996</v>
      </c>
      <c r="H24">
        <f>東海!S26</f>
        <v>55.454999999999998</v>
      </c>
      <c r="I24" t="str">
        <f>東海!V26</f>
        <v/>
      </c>
      <c r="J24" t="str">
        <f>東海!Y26</f>
        <v/>
      </c>
      <c r="K24">
        <f>東海!AB26</f>
        <v>47.117999999999995</v>
      </c>
      <c r="L24">
        <f ca="1">東海!AE26</f>
        <v>46.174999999999997</v>
      </c>
      <c r="M24" t="str">
        <f>東海!AH26</f>
        <v/>
      </c>
      <c r="N24" t="str">
        <f>東海!AK26</f>
        <v/>
      </c>
      <c r="O24" t="str">
        <f>東海!AN26</f>
        <v/>
      </c>
      <c r="P24" t="str">
        <f>東海!AQ26</f>
        <v/>
      </c>
      <c r="Q24" t="str">
        <f>東海!AT26</f>
        <v/>
      </c>
      <c r="S24" t="str">
        <f>東海!B26</f>
        <v>葉山旺</v>
      </c>
      <c r="T24">
        <f t="shared" ca="1" si="14"/>
        <v>55.454999999999998</v>
      </c>
      <c r="U24">
        <f t="shared" ca="1" si="0"/>
        <v>54.001499999999993</v>
      </c>
      <c r="V24">
        <f t="shared" ca="1" si="1"/>
        <v>53.516999999999996</v>
      </c>
      <c r="W24">
        <f t="shared" ca="1" si="2"/>
        <v>48.717749999999995</v>
      </c>
      <c r="X24">
        <f t="shared" ca="1" si="3"/>
        <v>46.174999999999997</v>
      </c>
      <c r="AA24" s="41">
        <f t="shared" ca="1" si="4"/>
        <v>3.5417185946666666E-2</v>
      </c>
      <c r="AB24" s="41">
        <f t="shared" ca="1" si="5"/>
        <v>3.6429403346666674E-2</v>
      </c>
      <c r="AC24" s="41">
        <f t="shared" ca="1" si="6"/>
        <v>3.6766809146666669E-2</v>
      </c>
      <c r="AD24" s="41">
        <f t="shared" ca="1" si="7"/>
        <v>4.010900684666667E-2</v>
      </c>
      <c r="AE24" s="41">
        <f t="shared" ca="1" si="8"/>
        <v>4.1879777946666669E-2</v>
      </c>
      <c r="AG24" s="41">
        <f t="shared" ca="1" si="9"/>
        <v>1.0122174000000081E-3</v>
      </c>
      <c r="AH24" s="41">
        <f t="shared" ca="1" si="10"/>
        <v>3.6429403346666674E-2</v>
      </c>
      <c r="AI24" s="41">
        <f t="shared" ca="1" si="11"/>
        <v>3.3740579999999576E-4</v>
      </c>
      <c r="AJ24" s="41">
        <f t="shared" ca="1" si="12"/>
        <v>3.3421977000000005E-3</v>
      </c>
      <c r="AK24" s="41">
        <f t="shared" ca="1" si="13"/>
        <v>1.7707710999999987E-3</v>
      </c>
    </row>
    <row r="25" spans="2:37" x14ac:dyDescent="0.15">
      <c r="B25" t="str">
        <f>東海!B27</f>
        <v>宮川大輝</v>
      </c>
      <c r="C25" t="str">
        <f>東海!C27</f>
        <v>名古屋大学</v>
      </c>
      <c r="D25">
        <f>東海!G27</f>
        <v>46.647999999999996</v>
      </c>
      <c r="E25" t="str">
        <f>東海!J27</f>
        <v/>
      </c>
      <c r="F25">
        <f>東海!M27</f>
        <v>33.04</v>
      </c>
      <c r="G25">
        <f>東海!P27</f>
        <v>55.062999999999995</v>
      </c>
      <c r="H25">
        <f>東海!S27</f>
        <v>49.07</v>
      </c>
      <c r="I25" t="str">
        <f>東海!V27</f>
        <v/>
      </c>
      <c r="J25">
        <f>東海!Y27</f>
        <v>29.698149999999998</v>
      </c>
      <c r="K25">
        <f>東海!AB27</f>
        <v>55.594000000000001</v>
      </c>
      <c r="L25">
        <f ca="1">東海!AE27</f>
        <v>45.169600000000003</v>
      </c>
      <c r="M25" t="str">
        <f>東海!AH27</f>
        <v/>
      </c>
      <c r="N25" t="str">
        <f>東海!AK27</f>
        <v/>
      </c>
      <c r="O25" t="str">
        <f>東海!AN27</f>
        <v/>
      </c>
      <c r="P25" t="str">
        <f>東海!AQ27</f>
        <v/>
      </c>
      <c r="Q25" t="str">
        <f>東海!AT27</f>
        <v/>
      </c>
      <c r="S25" t="str">
        <f>東海!B27</f>
        <v>宮川大輝</v>
      </c>
      <c r="T25">
        <f t="shared" ca="1" si="14"/>
        <v>55.594000000000001</v>
      </c>
      <c r="U25">
        <f t="shared" ca="1" si="0"/>
        <v>53.564749999999997</v>
      </c>
      <c r="V25">
        <f t="shared" ca="1" si="1"/>
        <v>49.07</v>
      </c>
      <c r="W25">
        <f t="shared" ca="1" si="2"/>
        <v>47.119799999999998</v>
      </c>
      <c r="X25">
        <f t="shared" ca="1" si="3"/>
        <v>29.698149999999998</v>
      </c>
      <c r="AA25" s="41">
        <f t="shared" ca="1" si="4"/>
        <v>3.5320386346666663E-2</v>
      </c>
      <c r="AB25" s="41">
        <f t="shared" ca="1" si="5"/>
        <v>3.6733556046666671E-2</v>
      </c>
      <c r="AC25" s="41">
        <f t="shared" ca="1" si="6"/>
        <v>3.9863699946666664E-2</v>
      </c>
      <c r="AD25" s="41">
        <f t="shared" ca="1" si="7"/>
        <v>4.1221819226666664E-2</v>
      </c>
      <c r="AE25" s="41">
        <f t="shared" ca="1" si="8"/>
        <v>5.3354256286666665E-2</v>
      </c>
      <c r="AG25" s="41">
        <f t="shared" ca="1" si="9"/>
        <v>1.4131697000000082E-3</v>
      </c>
      <c r="AH25" s="41">
        <f t="shared" ca="1" si="10"/>
        <v>3.6733556046666671E-2</v>
      </c>
      <c r="AI25" s="41">
        <f t="shared" ca="1" si="11"/>
        <v>3.1301438999999931E-3</v>
      </c>
      <c r="AJ25" s="41">
        <f t="shared" ca="1" si="12"/>
        <v>1.3581192800000003E-3</v>
      </c>
      <c r="AK25" s="41">
        <f t="shared" ca="1" si="13"/>
        <v>1.2132437060000001E-2</v>
      </c>
    </row>
    <row r="26" spans="2:37" x14ac:dyDescent="0.15">
      <c r="B26" t="str">
        <f>東海!B28</f>
        <v>山本智士</v>
      </c>
      <c r="C26" t="str">
        <f>東海!C28</f>
        <v>名古屋大学</v>
      </c>
      <c r="D26">
        <f>東海!G28</f>
        <v>49.326000000000001</v>
      </c>
      <c r="E26">
        <f>東海!J28</f>
        <v>0</v>
      </c>
      <c r="F26">
        <f>東海!M28</f>
        <v>0</v>
      </c>
      <c r="G26">
        <f>東海!P28</f>
        <v>59.732999999999997</v>
      </c>
      <c r="H26">
        <f>東海!S28</f>
        <v>44.513999999999996</v>
      </c>
      <c r="I26" t="str">
        <f>東海!V28</f>
        <v/>
      </c>
      <c r="J26" t="str">
        <f>東海!Y28</f>
        <v/>
      </c>
      <c r="K26">
        <f>東海!AB28</f>
        <v>47.842799999999997</v>
      </c>
      <c r="L26">
        <f ca="1">東海!AE28</f>
        <v>48.796799999999998</v>
      </c>
      <c r="M26" t="str">
        <f>東海!AH28</f>
        <v/>
      </c>
      <c r="N26" t="str">
        <f>東海!AK28</f>
        <v/>
      </c>
      <c r="O26" t="str">
        <f>東海!AN28</f>
        <v/>
      </c>
      <c r="P26" t="str">
        <f>東海!AQ28</f>
        <v/>
      </c>
      <c r="Q26" t="str">
        <f>東海!AT28</f>
        <v/>
      </c>
      <c r="S26" t="str">
        <f>東海!B28</f>
        <v>山本智士</v>
      </c>
      <c r="T26">
        <f t="shared" ca="1" si="14"/>
        <v>59.732999999999997</v>
      </c>
      <c r="U26">
        <f t="shared" ca="1" si="0"/>
        <v>48.558299999999996</v>
      </c>
      <c r="V26">
        <f t="shared" ca="1" si="1"/>
        <v>48.319800000000001</v>
      </c>
      <c r="W26">
        <f t="shared" ca="1" si="2"/>
        <v>48.021674999999995</v>
      </c>
      <c r="X26">
        <f t="shared" ca="1" si="3"/>
        <v>44.513999999999996</v>
      </c>
      <c r="AA26" s="41">
        <f t="shared" ca="1" si="4"/>
        <v>3.2437986746666668E-2</v>
      </c>
      <c r="AB26" s="41">
        <f t="shared" ca="1" si="5"/>
        <v>4.0220047826666668E-2</v>
      </c>
      <c r="AC26" s="41">
        <f t="shared" ca="1" si="6"/>
        <v>4.0386139226666666E-2</v>
      </c>
      <c r="AD26" s="41">
        <f t="shared" ca="1" si="7"/>
        <v>4.0593753476666668E-2</v>
      </c>
      <c r="AE26" s="41">
        <f t="shared" ca="1" si="8"/>
        <v>4.3036498346666667E-2</v>
      </c>
      <c r="AG26" s="41">
        <f t="shared" ca="1" si="9"/>
        <v>7.7820610799999995E-3</v>
      </c>
      <c r="AH26" s="41">
        <f t="shared" ca="1" si="10"/>
        <v>4.0220047826666668E-2</v>
      </c>
      <c r="AI26" s="41">
        <f t="shared" ca="1" si="11"/>
        <v>1.6609139999999856E-4</v>
      </c>
      <c r="AJ26" s="41">
        <f t="shared" ca="1" si="12"/>
        <v>2.0761425000000167E-4</v>
      </c>
      <c r="AK26" s="41">
        <f t="shared" ca="1" si="13"/>
        <v>2.4427448699999993E-3</v>
      </c>
    </row>
    <row r="27" spans="2:37" x14ac:dyDescent="0.15">
      <c r="B27" t="str">
        <f>東海!B29</f>
        <v>加藤宏明</v>
      </c>
      <c r="C27" t="str">
        <f>東海!C29</f>
        <v>名古屋大学</v>
      </c>
      <c r="D27">
        <f>東海!G29</f>
        <v>52.122999999999998</v>
      </c>
      <c r="E27">
        <f>東海!J29</f>
        <v>0</v>
      </c>
      <c r="F27">
        <f>東海!M29</f>
        <v>48.271000000000001</v>
      </c>
      <c r="G27">
        <f>東海!P29</f>
        <v>0</v>
      </c>
      <c r="H27">
        <f>東海!S29</f>
        <v>47.788999999999994</v>
      </c>
      <c r="I27" t="str">
        <f>東海!V29</f>
        <v/>
      </c>
      <c r="J27">
        <f>東海!Y29</f>
        <v>49.952799999999996</v>
      </c>
      <c r="K27">
        <f>東海!AB29</f>
        <v>48.338999999999999</v>
      </c>
      <c r="L27">
        <f ca="1">東海!AE29</f>
        <v>53.387999999999998</v>
      </c>
      <c r="M27" t="str">
        <f>東海!AH29</f>
        <v/>
      </c>
      <c r="N27">
        <f>東海!AK29</f>
        <v>44.073599999999999</v>
      </c>
      <c r="O27" t="str">
        <f>東海!AN29</f>
        <v/>
      </c>
      <c r="P27" t="str">
        <f>東海!AQ29</f>
        <v/>
      </c>
      <c r="Q27" t="str">
        <f>東海!AT29</f>
        <v/>
      </c>
      <c r="S27" t="str">
        <f>東海!B29</f>
        <v>加藤宏明</v>
      </c>
      <c r="T27">
        <f t="shared" ca="1" si="14"/>
        <v>53.387999999999998</v>
      </c>
      <c r="U27">
        <f t="shared" ca="1" si="0"/>
        <v>48.742449999999998</v>
      </c>
      <c r="V27">
        <f t="shared" ca="1" si="1"/>
        <v>48.305</v>
      </c>
      <c r="W27">
        <f t="shared" ca="1" si="2"/>
        <v>46.860149999999997</v>
      </c>
      <c r="X27">
        <f t="shared" ca="1" si="3"/>
        <v>44.073599999999999</v>
      </c>
      <c r="AA27" s="41">
        <f t="shared" ca="1" si="4"/>
        <v>3.6856644746666667E-2</v>
      </c>
      <c r="AB27" s="41">
        <f t="shared" ca="1" si="5"/>
        <v>4.0091805766666669E-2</v>
      </c>
      <c r="AC27" s="41">
        <f t="shared" ca="1" si="6"/>
        <v>4.0396445946666665E-2</v>
      </c>
      <c r="AD27" s="41">
        <f t="shared" ca="1" si="7"/>
        <v>4.140263948666667E-2</v>
      </c>
      <c r="AE27" s="41">
        <f t="shared" ca="1" si="8"/>
        <v>4.3343192906666668E-2</v>
      </c>
      <c r="AG27" s="41">
        <f t="shared" ca="1" si="9"/>
        <v>3.2351610200000019E-3</v>
      </c>
      <c r="AH27" s="41">
        <f t="shared" ca="1" si="10"/>
        <v>4.0091805766666669E-2</v>
      </c>
      <c r="AI27" s="41">
        <f t="shared" ca="1" si="11"/>
        <v>3.0464017999999593E-4</v>
      </c>
      <c r="AJ27" s="41">
        <f t="shared" ca="1" si="12"/>
        <v>1.0061935400000055E-3</v>
      </c>
      <c r="AK27" s="41">
        <f t="shared" ca="1" si="13"/>
        <v>1.9405534199999977E-3</v>
      </c>
    </row>
    <row r="28" spans="2:37" x14ac:dyDescent="0.15">
      <c r="B28" t="str">
        <f>東海!B30</f>
        <v>紅林亮平</v>
      </c>
      <c r="C28" t="str">
        <f>東海!C30</f>
        <v>静岡大学</v>
      </c>
      <c r="D28" t="str">
        <f>東海!G30</f>
        <v/>
      </c>
      <c r="E28" t="str">
        <f>東海!J30</f>
        <v/>
      </c>
      <c r="F28">
        <f>東海!M30</f>
        <v>42.186999999999998</v>
      </c>
      <c r="G28">
        <f>東海!P30</f>
        <v>58.302999999999997</v>
      </c>
      <c r="H28">
        <f>東海!S30</f>
        <v>53.635999999999996</v>
      </c>
      <c r="I28" t="str">
        <f>東海!V30</f>
        <v/>
      </c>
      <c r="J28" t="str">
        <f>東海!Y30</f>
        <v/>
      </c>
      <c r="K28" t="str">
        <f>東海!AB30</f>
        <v/>
      </c>
      <c r="L28" t="str">
        <f>東海!AE30</f>
        <v/>
      </c>
      <c r="M28" t="str">
        <f>東海!AH30</f>
        <v/>
      </c>
      <c r="N28" t="str">
        <f>東海!AK30</f>
        <v/>
      </c>
      <c r="O28" t="str">
        <f>東海!AN30</f>
        <v/>
      </c>
      <c r="P28" t="str">
        <f>東海!AQ30</f>
        <v/>
      </c>
      <c r="Q28">
        <f>東海!AT30</f>
        <v>0</v>
      </c>
      <c r="S28" t="str">
        <f>東海!B30</f>
        <v>紅林亮平</v>
      </c>
      <c r="T28">
        <f t="shared" si="14"/>
        <v>58.302999999999997</v>
      </c>
      <c r="U28">
        <f t="shared" si="0"/>
        <v>54.802749999999996</v>
      </c>
      <c r="V28">
        <f t="shared" si="1"/>
        <v>53.635999999999996</v>
      </c>
      <c r="W28">
        <f t="shared" si="2"/>
        <v>53.635999999999996</v>
      </c>
      <c r="X28">
        <f t="shared" si="3"/>
        <v>0</v>
      </c>
      <c r="AA28" s="41">
        <f t="shared" ca="1" si="4"/>
        <v>3.3433838746666666E-2</v>
      </c>
      <c r="AB28" s="41">
        <f t="shared" ca="1" si="5"/>
        <v>3.5871412846666666E-2</v>
      </c>
      <c r="AC28" s="41">
        <f t="shared" ca="1" si="6"/>
        <v>3.668393754666667E-2</v>
      </c>
      <c r="AD28" s="41">
        <f t="shared" ca="1" si="7"/>
        <v>3.668393754666667E-2</v>
      </c>
      <c r="AE28" s="41">
        <f t="shared" ca="1" si="8"/>
        <v>7.4036047946666669E-2</v>
      </c>
      <c r="AG28" s="41">
        <f t="shared" ca="1" si="9"/>
        <v>2.4375740999999992E-3</v>
      </c>
      <c r="AH28" s="41">
        <f t="shared" ca="1" si="10"/>
        <v>3.5871412846666666E-2</v>
      </c>
      <c r="AI28" s="41">
        <f t="shared" ca="1" si="11"/>
        <v>8.1252470000000437E-4</v>
      </c>
      <c r="AJ28" s="41">
        <f t="shared" ca="1" si="12"/>
        <v>0</v>
      </c>
      <c r="AK28" s="41">
        <f t="shared" ca="1" si="13"/>
        <v>3.7352110399999999E-2</v>
      </c>
    </row>
    <row r="29" spans="2:37" x14ac:dyDescent="0.15">
      <c r="B29" t="str">
        <f>東海!B31</f>
        <v>安部智晴</v>
      </c>
      <c r="C29" t="str">
        <f>東海!C31</f>
        <v>名古屋大学</v>
      </c>
      <c r="D29" t="str">
        <f>東海!G31</f>
        <v/>
      </c>
      <c r="E29" t="str">
        <f>東海!J31</f>
        <v/>
      </c>
      <c r="F29">
        <f>東海!M31</f>
        <v>32.058399999999999</v>
      </c>
      <c r="G29">
        <f>東海!P31</f>
        <v>52.088000000000001</v>
      </c>
      <c r="H29">
        <f>東海!S31</f>
        <v>48.104999999999997</v>
      </c>
      <c r="I29" t="str">
        <f>東海!V31</f>
        <v/>
      </c>
      <c r="J29" t="str">
        <f>東海!Y31</f>
        <v/>
      </c>
      <c r="K29">
        <f>東海!AB31</f>
        <v>53.835999999999999</v>
      </c>
      <c r="L29">
        <f ca="1">東海!AE31</f>
        <v>42.782399999999996</v>
      </c>
      <c r="M29" t="str">
        <f>東海!AH31</f>
        <v/>
      </c>
      <c r="N29" t="str">
        <f>東海!AK31</f>
        <v/>
      </c>
      <c r="O29" t="str">
        <f>東海!AN31</f>
        <v/>
      </c>
      <c r="P29" t="str">
        <f>東海!AQ31</f>
        <v/>
      </c>
      <c r="Q29">
        <f>東海!AT31</f>
        <v>40.982399999999998</v>
      </c>
      <c r="S29" t="str">
        <f>東海!B31</f>
        <v>安部智晴</v>
      </c>
      <c r="T29">
        <f t="shared" ca="1" si="14"/>
        <v>53.835999999999999</v>
      </c>
      <c r="U29">
        <f t="shared" ca="1" si="0"/>
        <v>51.09225</v>
      </c>
      <c r="V29">
        <f t="shared" ca="1" si="1"/>
        <v>48.104999999999997</v>
      </c>
      <c r="W29">
        <f t="shared" ca="1" si="2"/>
        <v>45.443699999999993</v>
      </c>
      <c r="X29">
        <f t="shared" ca="1" si="3"/>
        <v>40.982399999999998</v>
      </c>
      <c r="AA29" s="41">
        <f t="shared" ca="1" si="4"/>
        <v>3.6544657546666665E-2</v>
      </c>
      <c r="AB29" s="41">
        <f t="shared" ca="1" si="5"/>
        <v>3.8455405046666669E-2</v>
      </c>
      <c r="AC29" s="41">
        <f t="shared" ca="1" si="6"/>
        <v>4.053572594666667E-2</v>
      </c>
      <c r="AD29" s="41">
        <f t="shared" ca="1" si="7"/>
        <v>4.238905526666667E-2</v>
      </c>
      <c r="AE29" s="41">
        <f t="shared" ca="1" si="8"/>
        <v>4.5495904586666663E-2</v>
      </c>
      <c r="AG29" s="41">
        <f t="shared" ca="1" si="9"/>
        <v>1.910747500000004E-3</v>
      </c>
      <c r="AH29" s="41">
        <f t="shared" ca="1" si="10"/>
        <v>3.8455405046666669E-2</v>
      </c>
      <c r="AI29" s="41">
        <f t="shared" ca="1" si="11"/>
        <v>2.0803209000000017E-3</v>
      </c>
      <c r="AJ29" s="41">
        <f t="shared" ca="1" si="12"/>
        <v>1.8533293199999995E-3</v>
      </c>
      <c r="AK29" s="41">
        <f t="shared" ca="1" si="13"/>
        <v>3.1068493199999936E-3</v>
      </c>
    </row>
    <row r="30" spans="2:37" x14ac:dyDescent="0.15">
      <c r="B30" t="str">
        <f>東海!B32</f>
        <v>井上祐人</v>
      </c>
      <c r="C30" t="str">
        <f>東海!C32</f>
        <v>名古屋大学</v>
      </c>
      <c r="D30" t="str">
        <f>東海!G32</f>
        <v/>
      </c>
      <c r="E30" t="str">
        <f>東海!J32</f>
        <v/>
      </c>
      <c r="F30">
        <f>東海!M32</f>
        <v>15.443200000000003</v>
      </c>
      <c r="G30">
        <f>東海!P32</f>
        <v>55.460999999999999</v>
      </c>
      <c r="H30">
        <f>東海!S32</f>
        <v>39.195</v>
      </c>
      <c r="I30" t="str">
        <f>東海!V32</f>
        <v/>
      </c>
      <c r="J30" t="str">
        <f>東海!Y32</f>
        <v/>
      </c>
      <c r="K30">
        <f>東海!AB32</f>
        <v>51.123999999999995</v>
      </c>
      <c r="L30">
        <f ca="1">東海!AE32</f>
        <v>46.847999999999999</v>
      </c>
      <c r="M30" t="str">
        <f>東海!AH32</f>
        <v/>
      </c>
      <c r="N30">
        <f>東海!AK32</f>
        <v>43.038399999999996</v>
      </c>
      <c r="O30" t="str">
        <f>東海!AN32</f>
        <v/>
      </c>
      <c r="P30" t="str">
        <f>東海!AQ32</f>
        <v/>
      </c>
      <c r="Q30" t="str">
        <f>東海!AT32</f>
        <v/>
      </c>
      <c r="S30" t="str">
        <f>東海!B32</f>
        <v>井上祐人</v>
      </c>
      <c r="T30">
        <f t="shared" ca="1" si="14"/>
        <v>55.460999999999999</v>
      </c>
      <c r="U30">
        <f t="shared" ca="1" si="0"/>
        <v>50.054999999999993</v>
      </c>
      <c r="V30">
        <f t="shared" ca="1" si="1"/>
        <v>46.847999999999999</v>
      </c>
      <c r="W30">
        <f t="shared" ca="1" si="2"/>
        <v>44.943199999999997</v>
      </c>
      <c r="X30">
        <f t="shared" ca="1" si="3"/>
        <v>39.195</v>
      </c>
      <c r="AA30" s="41">
        <f t="shared" ca="1" si="4"/>
        <v>3.5413007546666667E-2</v>
      </c>
      <c r="AB30" s="41">
        <f t="shared" ca="1" si="5"/>
        <v>3.9177745946666669E-2</v>
      </c>
      <c r="AC30" s="41">
        <f t="shared" ca="1" si="6"/>
        <v>4.1411100746666665E-2</v>
      </c>
      <c r="AD30" s="41">
        <f t="shared" ca="1" si="7"/>
        <v>4.273760346666667E-2</v>
      </c>
      <c r="AE30" s="41">
        <f t="shared" ca="1" si="8"/>
        <v>4.6740649946666664E-2</v>
      </c>
      <c r="AG30" s="41">
        <f t="shared" ca="1" si="9"/>
        <v>3.764738400000002E-3</v>
      </c>
      <c r="AH30" s="41">
        <f t="shared" ca="1" si="10"/>
        <v>3.9177745946666669E-2</v>
      </c>
      <c r="AI30" s="41">
        <f t="shared" ca="1" si="11"/>
        <v>2.2333547999999967E-3</v>
      </c>
      <c r="AJ30" s="41">
        <f t="shared" ca="1" si="12"/>
        <v>1.3265027200000043E-3</v>
      </c>
      <c r="AK30" s="41">
        <f t="shared" ca="1" si="13"/>
        <v>4.0030464799999943E-3</v>
      </c>
    </row>
    <row r="31" spans="2:37" x14ac:dyDescent="0.15">
      <c r="B31" t="str">
        <f>東海!B33</f>
        <v>本田明良</v>
      </c>
      <c r="C31" t="str">
        <f>東海!C33</f>
        <v>静岡大学</v>
      </c>
      <c r="D31" t="str">
        <f>東海!G33</f>
        <v/>
      </c>
      <c r="E31">
        <f>東海!J33</f>
        <v>0</v>
      </c>
      <c r="F31">
        <f>東海!M33</f>
        <v>0</v>
      </c>
      <c r="G31">
        <f>東海!P33</f>
        <v>47.55</v>
      </c>
      <c r="H31">
        <f>東海!S33</f>
        <v>50.535999999999994</v>
      </c>
      <c r="I31" t="str">
        <f>東海!V33</f>
        <v/>
      </c>
      <c r="J31">
        <f>東海!Y33</f>
        <v>39.326000000000001</v>
      </c>
      <c r="K31">
        <f>東海!AB33</f>
        <v>51.366</v>
      </c>
      <c r="L31">
        <f ca="1">東海!AE33</f>
        <v>51.268000000000001</v>
      </c>
      <c r="M31" t="str">
        <f>東海!AH33</f>
        <v/>
      </c>
      <c r="N31" t="str">
        <f>東海!AK33</f>
        <v/>
      </c>
      <c r="O31">
        <f>東海!AN33</f>
        <v>6.0040000000000004</v>
      </c>
      <c r="P31">
        <f>東海!AQ33</f>
        <v>36.048999999999999</v>
      </c>
      <c r="Q31">
        <f>東海!AT33</f>
        <v>32.483999999999995</v>
      </c>
      <c r="S31" t="str">
        <f>東海!B33</f>
        <v>本田明良</v>
      </c>
      <c r="T31">
        <f t="shared" ca="1" si="14"/>
        <v>51.366</v>
      </c>
      <c r="U31">
        <f t="shared" ca="1" si="0"/>
        <v>49.789499999999997</v>
      </c>
      <c r="V31">
        <f t="shared" ca="1" si="1"/>
        <v>43.438000000000002</v>
      </c>
      <c r="W31">
        <f t="shared" ca="1" si="2"/>
        <v>36.868250000000003</v>
      </c>
      <c r="X31">
        <f t="shared" ca="1" si="3"/>
        <v>6.0040000000000004</v>
      </c>
      <c r="AA31" s="41">
        <f t="shared" ca="1" si="4"/>
        <v>3.8264765546666663E-2</v>
      </c>
      <c r="AB31" s="41">
        <f t="shared" ca="1" si="5"/>
        <v>3.9362640146666669E-2</v>
      </c>
      <c r="AC31" s="41">
        <f t="shared" ca="1" si="6"/>
        <v>4.378582474666666E-2</v>
      </c>
      <c r="AD31" s="41">
        <f t="shared" ca="1" si="7"/>
        <v>4.8360998646666667E-2</v>
      </c>
      <c r="AE31" s="41">
        <f t="shared" ca="1" si="8"/>
        <v>6.9854862346666671E-2</v>
      </c>
      <c r="AG31" s="41">
        <f t="shared" ca="1" si="9"/>
        <v>1.0978746000000067E-3</v>
      </c>
      <c r="AH31" s="41">
        <f t="shared" ca="1" si="10"/>
        <v>3.9362640146666669E-2</v>
      </c>
      <c r="AI31" s="41">
        <f t="shared" ca="1" si="11"/>
        <v>4.4231845999999908E-3</v>
      </c>
      <c r="AJ31" s="41">
        <f t="shared" ca="1" si="12"/>
        <v>4.5751739000000069E-3</v>
      </c>
      <c r="AK31" s="41">
        <f t="shared" ca="1" si="13"/>
        <v>2.1493863700000004E-2</v>
      </c>
    </row>
    <row r="32" spans="2:37" x14ac:dyDescent="0.15">
      <c r="B32" t="str">
        <f>東海!B34</f>
        <v>鈴木康照</v>
      </c>
      <c r="C32" t="str">
        <f>東海!C34</f>
        <v>名古屋大学</v>
      </c>
      <c r="D32" t="str">
        <f>東海!G34</f>
        <v/>
      </c>
      <c r="E32" t="str">
        <f>東海!J34</f>
        <v/>
      </c>
      <c r="F32">
        <f>東海!M34</f>
        <v>0</v>
      </c>
      <c r="G32">
        <f>東海!P34</f>
        <v>52.668999999999997</v>
      </c>
      <c r="H32">
        <f>東海!S34</f>
        <v>42.189</v>
      </c>
      <c r="I32" t="str">
        <f>東海!V34</f>
        <v/>
      </c>
      <c r="J32" t="str">
        <f>東海!Y34</f>
        <v/>
      </c>
      <c r="K32">
        <f>東海!AB34</f>
        <v>52.466000000000001</v>
      </c>
      <c r="L32">
        <f ca="1">東海!AE34</f>
        <v>44.224800000000002</v>
      </c>
      <c r="M32" t="str">
        <f>東海!AH34</f>
        <v/>
      </c>
      <c r="N32" t="str">
        <f>東海!AK34</f>
        <v/>
      </c>
      <c r="O32" t="str">
        <f>東海!AN34</f>
        <v/>
      </c>
      <c r="P32" t="str">
        <f>東海!AQ34</f>
        <v/>
      </c>
      <c r="Q32" t="str">
        <f>東海!AT34</f>
        <v/>
      </c>
      <c r="S32" t="str">
        <f>東海!B34</f>
        <v>鈴木康照</v>
      </c>
      <c r="T32">
        <f t="shared" ca="1" si="14"/>
        <v>52.668999999999997</v>
      </c>
      <c r="U32">
        <f t="shared" ca="1" si="0"/>
        <v>52.466000000000001</v>
      </c>
      <c r="V32">
        <f t="shared" ca="1" si="1"/>
        <v>48.345399999999998</v>
      </c>
      <c r="W32">
        <f t="shared" ca="1" si="2"/>
        <v>46.2851</v>
      </c>
      <c r="X32">
        <f t="shared" ca="1" si="3"/>
        <v>42.189</v>
      </c>
      <c r="AA32" s="41">
        <f t="shared" ca="1" si="4"/>
        <v>3.7357356346666669E-2</v>
      </c>
      <c r="AB32" s="41">
        <f t="shared" ca="1" si="5"/>
        <v>3.7498725546666667E-2</v>
      </c>
      <c r="AC32" s="41">
        <f t="shared" ca="1" si="6"/>
        <v>4.0368311386666668E-2</v>
      </c>
      <c r="AD32" s="41">
        <f t="shared" ca="1" si="7"/>
        <v>4.1803104306666665E-2</v>
      </c>
      <c r="AE32" s="41">
        <f t="shared" ca="1" si="8"/>
        <v>4.4655628346666663E-2</v>
      </c>
      <c r="AG32" s="41">
        <f t="shared" ca="1" si="9"/>
        <v>1.4136919999999803E-4</v>
      </c>
      <c r="AH32" s="41">
        <f t="shared" ca="1" si="10"/>
        <v>3.7498725546666667E-2</v>
      </c>
      <c r="AI32" s="41">
        <f t="shared" ca="1" si="11"/>
        <v>2.869585840000001E-3</v>
      </c>
      <c r="AJ32" s="41">
        <f t="shared" ca="1" si="12"/>
        <v>1.434792919999997E-3</v>
      </c>
      <c r="AK32" s="41">
        <f t="shared" ca="1" si="13"/>
        <v>2.8525240399999985E-3</v>
      </c>
    </row>
    <row r="33" spans="2:37" x14ac:dyDescent="0.15">
      <c r="B33" t="str">
        <f>東海!B35</f>
        <v>小谷淳史</v>
      </c>
      <c r="C33" t="str">
        <f>東海!C35</f>
        <v>名古屋大学</v>
      </c>
      <c r="D33" t="str">
        <f>東海!G35</f>
        <v/>
      </c>
      <c r="E33" t="str">
        <f>東海!J35</f>
        <v/>
      </c>
      <c r="F33" t="str">
        <f>東海!M35</f>
        <v/>
      </c>
      <c r="G33" t="str">
        <f>東海!P35</f>
        <v/>
      </c>
      <c r="H33">
        <f>東海!S35</f>
        <v>52.311999999999998</v>
      </c>
      <c r="I33" t="str">
        <f>東海!V35</f>
        <v/>
      </c>
      <c r="J33">
        <f>東海!Y35</f>
        <v>49.918799999999997</v>
      </c>
      <c r="K33">
        <f>東海!AB35</f>
        <v>46.989999999999995</v>
      </c>
      <c r="L33">
        <f ca="1">東海!AE35</f>
        <v>46.7896</v>
      </c>
      <c r="M33" t="str">
        <f>東海!AH35</f>
        <v/>
      </c>
      <c r="N33" t="str">
        <f>東海!AK35</f>
        <v/>
      </c>
      <c r="O33">
        <f>東海!AN35</f>
        <v>33.216999999999999</v>
      </c>
      <c r="P33">
        <f>東海!AQ35</f>
        <v>28.323</v>
      </c>
      <c r="Q33" t="str">
        <f>東海!AT35</f>
        <v/>
      </c>
      <c r="S33" t="str">
        <f>東海!B35</f>
        <v>小谷淳史</v>
      </c>
      <c r="T33">
        <f t="shared" ca="1" si="14"/>
        <v>52.311999999999998</v>
      </c>
      <c r="U33">
        <f t="shared" ca="1" si="0"/>
        <v>49.186599999999999</v>
      </c>
      <c r="V33">
        <f t="shared" ca="1" si="1"/>
        <v>46.989999999999995</v>
      </c>
      <c r="W33">
        <f t="shared" ca="1" si="2"/>
        <v>43.396450000000002</v>
      </c>
      <c r="X33">
        <f t="shared" ca="1" si="3"/>
        <v>28.323</v>
      </c>
      <c r="AA33" s="41">
        <f t="shared" ca="1" si="4"/>
        <v>3.7605971146666667E-2</v>
      </c>
      <c r="AB33" s="41">
        <f t="shared" ca="1" si="5"/>
        <v>3.9782499706666669E-2</v>
      </c>
      <c r="AC33" s="41">
        <f t="shared" ca="1" si="6"/>
        <v>4.131221194666667E-2</v>
      </c>
      <c r="AD33" s="41">
        <f t="shared" ca="1" si="7"/>
        <v>4.3814760166666661E-2</v>
      </c>
      <c r="AE33" s="41">
        <f t="shared" ca="1" si="8"/>
        <v>5.4311910746666664E-2</v>
      </c>
      <c r="AG33" s="41">
        <f t="shared" ca="1" si="9"/>
        <v>2.1765285600000017E-3</v>
      </c>
      <c r="AH33" s="41">
        <f t="shared" ca="1" si="10"/>
        <v>3.9782499706666669E-2</v>
      </c>
      <c r="AI33" s="41">
        <f t="shared" ca="1" si="11"/>
        <v>1.5297122400000016E-3</v>
      </c>
      <c r="AJ33" s="41">
        <f t="shared" ca="1" si="12"/>
        <v>2.5025482199999907E-3</v>
      </c>
      <c r="AK33" s="41">
        <f t="shared" ca="1" si="13"/>
        <v>1.0497150580000003E-2</v>
      </c>
    </row>
    <row r="34" spans="2:37" x14ac:dyDescent="0.15">
      <c r="B34" t="str">
        <f>東海!B36</f>
        <v>花川賢人</v>
      </c>
      <c r="C34" t="str">
        <f>東海!C36</f>
        <v>名古屋大学</v>
      </c>
      <c r="D34" t="str">
        <f>東海!G36</f>
        <v/>
      </c>
      <c r="E34" t="str">
        <f>東海!J36</f>
        <v/>
      </c>
      <c r="F34" t="str">
        <f>東海!M36</f>
        <v/>
      </c>
      <c r="G34">
        <f>東海!P36</f>
        <v>47.250999999999998</v>
      </c>
      <c r="H34">
        <f>東海!S36</f>
        <v>48.768999999999998</v>
      </c>
      <c r="I34" t="str">
        <f>東海!V36</f>
        <v/>
      </c>
      <c r="J34">
        <f>東海!Y36</f>
        <v>40.347999999999999</v>
      </c>
      <c r="K34">
        <f>東海!AB36</f>
        <v>47.652999999999999</v>
      </c>
      <c r="L34">
        <f>東海!AE36</f>
        <v>0</v>
      </c>
      <c r="M34" t="str">
        <f>東海!AH36</f>
        <v/>
      </c>
      <c r="N34" t="str">
        <f>東海!AK36</f>
        <v/>
      </c>
      <c r="O34" t="str">
        <f>東海!AN36</f>
        <v/>
      </c>
      <c r="P34" t="str">
        <f>東海!AQ36</f>
        <v/>
      </c>
      <c r="Q34">
        <f>東海!AT36</f>
        <v>34.799999999999997</v>
      </c>
      <c r="S34" t="str">
        <f>東海!B36</f>
        <v>花川賢人</v>
      </c>
      <c r="T34">
        <f t="shared" si="14"/>
        <v>48.768999999999998</v>
      </c>
      <c r="U34">
        <f t="shared" ref="U34:U58" si="15">QUARTILE(E34:R34,3)</f>
        <v>47.552499999999995</v>
      </c>
      <c r="V34">
        <f t="shared" ref="V34:V58" si="16">QUARTILE(F34:T34,2)</f>
        <v>47.250999999999998</v>
      </c>
      <c r="W34">
        <f t="shared" ref="W34:W58" si="17">QUARTILE(G34:U34,1)</f>
        <v>38.960999999999999</v>
      </c>
      <c r="X34">
        <f t="shared" ref="X34:X58" si="18">QUARTILE(H34:V34,0)</f>
        <v>0</v>
      </c>
      <c r="AA34" s="41">
        <f t="shared" ref="AA34:AA58" ca="1" si="19">$Z$8-(T34-50)*$Z$5/10</f>
        <v>4.0073316346666665E-2</v>
      </c>
      <c r="AB34" s="41">
        <f t="shared" ref="AB34:AB58" ca="1" si="20">$Z$8-(U34-50)*$Z$5/10</f>
        <v>4.0920486946666668E-2</v>
      </c>
      <c r="AC34" s="41">
        <f t="shared" ref="AC34:AC58" ca="1" si="21">$Z$8-(V34-50)*$Z$5/10</f>
        <v>4.1130451546666669E-2</v>
      </c>
      <c r="AD34" s="41">
        <f t="shared" ref="AD34:AD58" ca="1" si="22">$Z$8-(W34-50)*$Z$5/10</f>
        <v>4.6903607546666663E-2</v>
      </c>
      <c r="AE34" s="41">
        <f t="shared" ref="AE34:AE58" ca="1" si="23">$Z$8-(X34-50)*$Z$5/10</f>
        <v>7.4036047946666669E-2</v>
      </c>
      <c r="AG34" s="41">
        <f t="shared" ref="AG34:AG58" ca="1" si="24">AB34-AA34</f>
        <v>8.4717060000000233E-4</v>
      </c>
      <c r="AH34" s="41">
        <f t="shared" ref="AH34:AH58" ca="1" si="25">AB34</f>
        <v>4.0920486946666668E-2</v>
      </c>
      <c r="AI34" s="41">
        <f t="shared" ref="AI34:AI58" ca="1" si="26">AC34-AB34</f>
        <v>2.0996460000000106E-4</v>
      </c>
      <c r="AJ34" s="41">
        <f t="shared" ref="AJ34:AJ58" ca="1" si="27">AD34-AC34</f>
        <v>5.7731559999999946E-3</v>
      </c>
      <c r="AK34" s="41">
        <f t="shared" ref="AK34:AK58" ca="1" si="28">AE34-AD34</f>
        <v>2.7132440400000006E-2</v>
      </c>
    </row>
    <row r="35" spans="2:37" x14ac:dyDescent="0.15">
      <c r="B35" t="str">
        <f>東海!B37</f>
        <v>八木勇亮</v>
      </c>
      <c r="C35" t="str">
        <f>東海!C37</f>
        <v>名古屋大学</v>
      </c>
      <c r="D35" t="str">
        <f>東海!G37</f>
        <v/>
      </c>
      <c r="E35" t="str">
        <f>東海!J37</f>
        <v/>
      </c>
      <c r="F35">
        <f>東海!M37</f>
        <v>0</v>
      </c>
      <c r="G35">
        <f>東海!P37</f>
        <v>54.713999999999999</v>
      </c>
      <c r="H35">
        <f>東海!S37</f>
        <v>42.157999999999994</v>
      </c>
      <c r="I35" t="str">
        <f>東海!V37</f>
        <v/>
      </c>
      <c r="J35" t="str">
        <f>東海!Y37</f>
        <v/>
      </c>
      <c r="K35">
        <f>東海!AB37</f>
        <v>45.366999999999997</v>
      </c>
      <c r="L35">
        <f ca="1">東海!AE37</f>
        <v>43.532800000000002</v>
      </c>
      <c r="M35" t="str">
        <f>東海!AH37</f>
        <v/>
      </c>
      <c r="N35" t="str">
        <f>東海!AK37</f>
        <v/>
      </c>
      <c r="O35" t="str">
        <f>東海!AN37</f>
        <v/>
      </c>
      <c r="P35" t="str">
        <f>東海!AQ37</f>
        <v/>
      </c>
      <c r="Q35" t="str">
        <f>東海!AT37</f>
        <v/>
      </c>
      <c r="S35" t="str">
        <f>東海!B37</f>
        <v>八木勇亮</v>
      </c>
      <c r="T35">
        <f t="shared" ref="T35:T58" ca="1" si="29">QUARTILE(D35:Q35,4)</f>
        <v>54.713999999999999</v>
      </c>
      <c r="U35">
        <f t="shared" ca="1" si="15"/>
        <v>45.366999999999997</v>
      </c>
      <c r="V35">
        <f t="shared" ca="1" si="16"/>
        <v>44.4499</v>
      </c>
      <c r="W35">
        <f t="shared" ca="1" si="17"/>
        <v>43.991349999999997</v>
      </c>
      <c r="X35">
        <f t="shared" ca="1" si="18"/>
        <v>42.157999999999994</v>
      </c>
      <c r="AA35" s="41">
        <f t="shared" ca="1" si="19"/>
        <v>3.593321834666667E-2</v>
      </c>
      <c r="AB35" s="41">
        <f t="shared" ca="1" si="20"/>
        <v>4.2442469146666668E-2</v>
      </c>
      <c r="AC35" s="41">
        <f t="shared" ca="1" si="21"/>
        <v>4.3081137586666665E-2</v>
      </c>
      <c r="AD35" s="41">
        <f t="shared" ca="1" si="22"/>
        <v>4.3400471806666667E-2</v>
      </c>
      <c r="AE35" s="41">
        <f t="shared" ca="1" si="23"/>
        <v>4.4677216746666672E-2</v>
      </c>
      <c r="AG35" s="41">
        <f t="shared" ca="1" si="24"/>
        <v>6.5092507999999979E-3</v>
      </c>
      <c r="AH35" s="41">
        <f t="shared" ca="1" si="25"/>
        <v>4.2442469146666668E-2</v>
      </c>
      <c r="AI35" s="41">
        <f t="shared" ca="1" si="26"/>
        <v>6.3866843999999673E-4</v>
      </c>
      <c r="AJ35" s="41">
        <f t="shared" ca="1" si="27"/>
        <v>3.1933422000000183E-4</v>
      </c>
      <c r="AK35" s="41">
        <f t="shared" ca="1" si="28"/>
        <v>1.2767449400000047E-3</v>
      </c>
    </row>
    <row r="36" spans="2:37" x14ac:dyDescent="0.15">
      <c r="B36" t="str">
        <f>東海!B38</f>
        <v>森田涼介</v>
      </c>
      <c r="C36" t="str">
        <f>東海!C38</f>
        <v>名古屋大学</v>
      </c>
      <c r="D36" t="str">
        <f>東海!G38</f>
        <v/>
      </c>
      <c r="E36" t="str">
        <f>東海!J38</f>
        <v/>
      </c>
      <c r="F36" t="str">
        <f>東海!M38</f>
        <v/>
      </c>
      <c r="G36">
        <f>東海!P38</f>
        <v>52.802</v>
      </c>
      <c r="H36">
        <f>東海!S38</f>
        <v>0</v>
      </c>
      <c r="I36" t="str">
        <f>東海!V38</f>
        <v/>
      </c>
      <c r="J36" t="str">
        <f>東海!Y38</f>
        <v/>
      </c>
      <c r="K36">
        <f>東海!AB38</f>
        <v>49.186999999999998</v>
      </c>
      <c r="L36">
        <f ca="1">東海!AE38</f>
        <v>39.580999999999996</v>
      </c>
      <c r="M36" t="str">
        <f>東海!AH38</f>
        <v/>
      </c>
      <c r="N36">
        <f>東海!AK38</f>
        <v>41.445</v>
      </c>
      <c r="O36" t="str">
        <f>東海!AN38</f>
        <v/>
      </c>
      <c r="P36" t="str">
        <f>東海!AQ38</f>
        <v/>
      </c>
      <c r="Q36" t="str">
        <f>東海!AT38</f>
        <v/>
      </c>
      <c r="S36" t="str">
        <f>東海!B38</f>
        <v>森田涼介</v>
      </c>
      <c r="T36">
        <f t="shared" ca="1" si="29"/>
        <v>52.802</v>
      </c>
      <c r="U36">
        <f t="shared" ca="1" si="15"/>
        <v>49.186999999999998</v>
      </c>
      <c r="V36">
        <f t="shared" ca="1" si="16"/>
        <v>45.316000000000003</v>
      </c>
      <c r="W36">
        <f t="shared" ca="1" si="17"/>
        <v>40.512999999999998</v>
      </c>
      <c r="X36">
        <f t="shared" ca="1" si="18"/>
        <v>0</v>
      </c>
      <c r="AA36" s="41">
        <f t="shared" ca="1" si="19"/>
        <v>3.7264735146666665E-2</v>
      </c>
      <c r="AB36" s="41">
        <f t="shared" ca="1" si="20"/>
        <v>3.9782221146666664E-2</v>
      </c>
      <c r="AC36" s="41">
        <f t="shared" ca="1" si="21"/>
        <v>4.2477985546666666E-2</v>
      </c>
      <c r="AD36" s="41">
        <f t="shared" ca="1" si="22"/>
        <v>4.5822794746666666E-2</v>
      </c>
      <c r="AE36" s="41">
        <f t="shared" ca="1" si="23"/>
        <v>7.4036047946666669E-2</v>
      </c>
      <c r="AG36" s="41">
        <f t="shared" ca="1" si="24"/>
        <v>2.5174859999999993E-3</v>
      </c>
      <c r="AH36" s="41">
        <f t="shared" ca="1" si="25"/>
        <v>3.9782221146666664E-2</v>
      </c>
      <c r="AI36" s="41">
        <f t="shared" ca="1" si="26"/>
        <v>2.6957644000000017E-3</v>
      </c>
      <c r="AJ36" s="41">
        <f t="shared" ca="1" si="27"/>
        <v>3.3448091999999999E-3</v>
      </c>
      <c r="AK36" s="41">
        <f t="shared" ca="1" si="28"/>
        <v>2.8213253200000003E-2</v>
      </c>
    </row>
    <row r="37" spans="2:37" x14ac:dyDescent="0.15">
      <c r="B37" t="str">
        <f>東海!B39</f>
        <v>棟方隆司</v>
      </c>
      <c r="C37" t="str">
        <f>東海!C39</f>
        <v>名古屋大学</v>
      </c>
      <c r="D37" t="str">
        <f>東海!G39</f>
        <v/>
      </c>
      <c r="E37" t="str">
        <f>東海!J39</f>
        <v/>
      </c>
      <c r="F37">
        <f>東海!M39</f>
        <v>0</v>
      </c>
      <c r="G37">
        <f>東海!P39</f>
        <v>56.625</v>
      </c>
      <c r="H37">
        <f>東海!S39</f>
        <v>42.805999999999997</v>
      </c>
      <c r="I37" t="str">
        <f>東海!V39</f>
        <v/>
      </c>
      <c r="J37" t="str">
        <f>東海!Y39</f>
        <v/>
      </c>
      <c r="K37">
        <f>東海!AB39</f>
        <v>0</v>
      </c>
      <c r="L37">
        <f ca="1">東海!AE39</f>
        <v>43.499200000000002</v>
      </c>
      <c r="M37" t="str">
        <f>東海!AH39</f>
        <v/>
      </c>
      <c r="N37">
        <f>東海!AK39</f>
        <v>27.718</v>
      </c>
      <c r="O37" t="str">
        <f>東海!AN39</f>
        <v/>
      </c>
      <c r="P37" t="str">
        <f>東海!AQ39</f>
        <v/>
      </c>
      <c r="Q37">
        <f>東海!AT39</f>
        <v>0</v>
      </c>
      <c r="S37" t="str">
        <f>東海!B39</f>
        <v>棟方隆司</v>
      </c>
      <c r="T37">
        <f t="shared" ca="1" si="29"/>
        <v>56.625</v>
      </c>
      <c r="U37">
        <f t="shared" ca="1" si="15"/>
        <v>43.1526</v>
      </c>
      <c r="V37">
        <f t="shared" ca="1" si="16"/>
        <v>35.262</v>
      </c>
      <c r="W37">
        <f t="shared" ca="1" si="17"/>
        <v>20.788499999999999</v>
      </c>
      <c r="X37">
        <f t="shared" ca="1" si="18"/>
        <v>0</v>
      </c>
      <c r="AA37" s="41">
        <f t="shared" ca="1" si="19"/>
        <v>3.4602397946666669E-2</v>
      </c>
      <c r="AB37" s="41">
        <f t="shared" ca="1" si="20"/>
        <v>4.3984577306666668E-2</v>
      </c>
      <c r="AC37" s="41">
        <f t="shared" ca="1" si="21"/>
        <v>4.9479591146666668E-2</v>
      </c>
      <c r="AD37" s="41">
        <f t="shared" ca="1" si="22"/>
        <v>5.9558936546666663E-2</v>
      </c>
      <c r="AE37" s="41">
        <f t="shared" ca="1" si="23"/>
        <v>7.4036047946666669E-2</v>
      </c>
      <c r="AG37" s="41">
        <f t="shared" ca="1" si="24"/>
        <v>9.3821793599999995E-3</v>
      </c>
      <c r="AH37" s="41">
        <f t="shared" ca="1" si="25"/>
        <v>4.3984577306666668E-2</v>
      </c>
      <c r="AI37" s="41">
        <f t="shared" ca="1" si="26"/>
        <v>5.4950138400000001E-3</v>
      </c>
      <c r="AJ37" s="41">
        <f t="shared" ca="1" si="27"/>
        <v>1.0079345399999995E-2</v>
      </c>
      <c r="AK37" s="41">
        <f t="shared" ca="1" si="28"/>
        <v>1.4477111400000006E-2</v>
      </c>
    </row>
    <row r="38" spans="2:37" x14ac:dyDescent="0.15">
      <c r="B38" t="str">
        <f>東海!B40</f>
        <v>芦本陸</v>
      </c>
      <c r="C38" t="str">
        <f>東海!C40</f>
        <v>名古屋大学</v>
      </c>
      <c r="D38" t="str">
        <f>東海!G40</f>
        <v/>
      </c>
      <c r="E38" t="str">
        <f>東海!J40</f>
        <v/>
      </c>
      <c r="F38" t="str">
        <f>東海!M40</f>
        <v/>
      </c>
      <c r="G38">
        <f>東海!P40</f>
        <v>57.555999999999997</v>
      </c>
      <c r="H38">
        <f>東海!S40</f>
        <v>40.207000000000001</v>
      </c>
      <c r="I38" t="str">
        <f>東海!V40</f>
        <v/>
      </c>
      <c r="J38" t="str">
        <f>東海!Y40</f>
        <v/>
      </c>
      <c r="K38">
        <f>東海!AB40</f>
        <v>38.603999999999999</v>
      </c>
      <c r="L38">
        <f ca="1">東海!AE40</f>
        <v>43.811199999999999</v>
      </c>
      <c r="M38" t="str">
        <f>東海!AH40</f>
        <v/>
      </c>
      <c r="N38" t="str">
        <f>東海!AK40</f>
        <v/>
      </c>
      <c r="O38" t="str">
        <f>東海!AN40</f>
        <v/>
      </c>
      <c r="P38" t="str">
        <f>東海!AQ40</f>
        <v/>
      </c>
      <c r="Q38" t="str">
        <f>東海!AT40</f>
        <v/>
      </c>
      <c r="S38" t="str">
        <f>東海!B40</f>
        <v>芦本陸</v>
      </c>
      <c r="T38">
        <f t="shared" ca="1" si="29"/>
        <v>57.555999999999997</v>
      </c>
      <c r="U38">
        <f t="shared" ca="1" si="15"/>
        <v>47.247399999999999</v>
      </c>
      <c r="V38">
        <f t="shared" ca="1" si="16"/>
        <v>43.811199999999999</v>
      </c>
      <c r="W38">
        <f t="shared" ca="1" si="17"/>
        <v>41.108049999999999</v>
      </c>
      <c r="X38">
        <f t="shared" ca="1" si="18"/>
        <v>38.603999999999999</v>
      </c>
      <c r="AA38" s="41">
        <f t="shared" ca="1" si="19"/>
        <v>3.395404954666667E-2</v>
      </c>
      <c r="AB38" s="41">
        <f t="shared" ca="1" si="20"/>
        <v>4.1132958586666664E-2</v>
      </c>
      <c r="AC38" s="41">
        <f t="shared" ca="1" si="21"/>
        <v>4.3525928266666666E-2</v>
      </c>
      <c r="AD38" s="41">
        <f t="shared" ca="1" si="22"/>
        <v>4.5408401926666668E-2</v>
      </c>
      <c r="AE38" s="41">
        <f t="shared" ca="1" si="23"/>
        <v>4.7152222346666661E-2</v>
      </c>
      <c r="AG38" s="41">
        <f t="shared" ca="1" si="24"/>
        <v>7.1789090399999936E-3</v>
      </c>
      <c r="AH38" s="41">
        <f t="shared" ca="1" si="25"/>
        <v>4.1132958586666664E-2</v>
      </c>
      <c r="AI38" s="41">
        <f t="shared" ca="1" si="26"/>
        <v>2.3929696800000025E-3</v>
      </c>
      <c r="AJ38" s="41">
        <f t="shared" ca="1" si="27"/>
        <v>1.8824736600000017E-3</v>
      </c>
      <c r="AK38" s="41">
        <f t="shared" ca="1" si="28"/>
        <v>1.7438204199999932E-3</v>
      </c>
    </row>
    <row r="39" spans="2:37" x14ac:dyDescent="0.15">
      <c r="B39" t="str">
        <f>東海!B41</f>
        <v>伊藤拓登</v>
      </c>
      <c r="C39" t="str">
        <f>東海!C41</f>
        <v>静岡大学</v>
      </c>
      <c r="D39" t="str">
        <f>東海!G41</f>
        <v/>
      </c>
      <c r="E39" t="str">
        <f>東海!J41</f>
        <v/>
      </c>
      <c r="F39">
        <f>東海!M41</f>
        <v>0</v>
      </c>
      <c r="G39">
        <f>東海!P41</f>
        <v>52.170999999999999</v>
      </c>
      <c r="H39">
        <f>東海!S41</f>
        <v>40.728999999999999</v>
      </c>
      <c r="I39" t="str">
        <f>東海!V41</f>
        <v/>
      </c>
      <c r="J39">
        <f>東海!Y41</f>
        <v>12.718999999999999</v>
      </c>
      <c r="K39">
        <f>東海!AB41</f>
        <v>31.970000000000002</v>
      </c>
      <c r="L39">
        <f ca="1">東海!AE41</f>
        <v>32.717999999999996</v>
      </c>
      <c r="M39" t="str">
        <f>東海!AH41</f>
        <v/>
      </c>
      <c r="N39">
        <f>東海!AK41</f>
        <v>45.675999999999995</v>
      </c>
      <c r="O39">
        <f>東海!AN41</f>
        <v>43.367999999999995</v>
      </c>
      <c r="P39">
        <f>東海!AQ41</f>
        <v>19.387</v>
      </c>
      <c r="Q39" t="str">
        <f>東海!AT41</f>
        <v/>
      </c>
      <c r="S39" t="str">
        <f>東海!B41</f>
        <v>伊藤拓登</v>
      </c>
      <c r="T39">
        <f t="shared" ca="1" si="29"/>
        <v>52.170999999999999</v>
      </c>
      <c r="U39">
        <f t="shared" ca="1" si="15"/>
        <v>43.367999999999995</v>
      </c>
      <c r="V39">
        <f t="shared" ca="1" si="16"/>
        <v>36.723500000000001</v>
      </c>
      <c r="W39">
        <f t="shared" ca="1" si="17"/>
        <v>32.157000000000004</v>
      </c>
      <c r="X39">
        <f t="shared" ca="1" si="18"/>
        <v>12.718999999999999</v>
      </c>
      <c r="AA39" s="41">
        <f t="shared" ca="1" si="19"/>
        <v>3.7704163546666669E-2</v>
      </c>
      <c r="AB39" s="41">
        <f t="shared" ca="1" si="20"/>
        <v>4.3834572746666668E-2</v>
      </c>
      <c r="AC39" s="41">
        <f t="shared" ca="1" si="21"/>
        <v>4.8461802546666669E-2</v>
      </c>
      <c r="AD39" s="41">
        <f t="shared" ca="1" si="22"/>
        <v>5.1641913146666663E-2</v>
      </c>
      <c r="AE39" s="41">
        <f t="shared" ca="1" si="23"/>
        <v>6.5178536346666663E-2</v>
      </c>
      <c r="AG39" s="41">
        <f t="shared" ca="1" si="24"/>
        <v>6.1304091999999991E-3</v>
      </c>
      <c r="AH39" s="41">
        <f t="shared" ca="1" si="25"/>
        <v>4.3834572746666668E-2</v>
      </c>
      <c r="AI39" s="41">
        <f t="shared" ca="1" si="26"/>
        <v>4.6272298000000003E-3</v>
      </c>
      <c r="AJ39" s="41">
        <f t="shared" ca="1" si="27"/>
        <v>3.180110599999994E-3</v>
      </c>
      <c r="AK39" s="41">
        <f t="shared" ca="1" si="28"/>
        <v>1.35366232E-2</v>
      </c>
    </row>
    <row r="40" spans="2:37" x14ac:dyDescent="0.15">
      <c r="B40" t="str">
        <f>東海!B42</f>
        <v>天野克則</v>
      </c>
      <c r="C40" t="str">
        <f>東海!C42</f>
        <v>名古屋大学</v>
      </c>
      <c r="D40" t="str">
        <f>東海!G42</f>
        <v/>
      </c>
      <c r="E40" t="str">
        <f>東海!J42</f>
        <v/>
      </c>
      <c r="F40">
        <f>東海!M42</f>
        <v>41.040799999999997</v>
      </c>
      <c r="G40">
        <f>東海!P42</f>
        <v>47.716999999999999</v>
      </c>
      <c r="H40">
        <f>東海!S42</f>
        <v>36.784999999999997</v>
      </c>
      <c r="I40" t="str">
        <f>東海!V42</f>
        <v/>
      </c>
      <c r="J40" t="str">
        <f>東海!Y42</f>
        <v/>
      </c>
      <c r="K40">
        <f>東海!AB42</f>
        <v>51.244999999999997</v>
      </c>
      <c r="L40">
        <f ca="1">東海!AE42</f>
        <v>41.728000000000002</v>
      </c>
      <c r="M40" t="str">
        <f>東海!AH42</f>
        <v/>
      </c>
      <c r="N40">
        <f>東海!AK42</f>
        <v>41.5488</v>
      </c>
      <c r="O40" t="str">
        <f>東海!AN42</f>
        <v/>
      </c>
      <c r="P40" t="str">
        <f>東海!AQ42</f>
        <v/>
      </c>
      <c r="Q40" t="str">
        <f>東海!AT42</f>
        <v/>
      </c>
      <c r="S40" t="str">
        <f>東海!B42</f>
        <v>天野克則</v>
      </c>
      <c r="T40">
        <f t="shared" ca="1" si="29"/>
        <v>51.244999999999997</v>
      </c>
      <c r="U40">
        <f t="shared" ca="1" si="15"/>
        <v>46.219749999999998</v>
      </c>
      <c r="V40">
        <f t="shared" ca="1" si="16"/>
        <v>41.728000000000002</v>
      </c>
      <c r="W40">
        <f t="shared" ca="1" si="17"/>
        <v>41.638400000000004</v>
      </c>
      <c r="X40">
        <f t="shared" ca="1" si="18"/>
        <v>36.784999999999997</v>
      </c>
      <c r="AA40" s="41">
        <f t="shared" ca="1" si="19"/>
        <v>3.8349029946666668E-2</v>
      </c>
      <c r="AB40" s="41">
        <f t="shared" ca="1" si="20"/>
        <v>4.184861404666667E-2</v>
      </c>
      <c r="AC40" s="41">
        <f t="shared" ca="1" si="21"/>
        <v>4.4976668746666663E-2</v>
      </c>
      <c r="AD40" s="41">
        <f t="shared" ca="1" si="22"/>
        <v>4.5039066186666664E-2</v>
      </c>
      <c r="AE40" s="41">
        <f t="shared" ca="1" si="23"/>
        <v>4.8418973946666666E-2</v>
      </c>
      <c r="AG40" s="41">
        <f t="shared" ca="1" si="24"/>
        <v>3.4995841000000014E-3</v>
      </c>
      <c r="AH40" s="41">
        <f t="shared" ca="1" si="25"/>
        <v>4.184861404666667E-2</v>
      </c>
      <c r="AI40" s="41">
        <f t="shared" ca="1" si="26"/>
        <v>3.1280546999999936E-3</v>
      </c>
      <c r="AJ40" s="41">
        <f t="shared" ca="1" si="27"/>
        <v>6.239744000000047E-5</v>
      </c>
      <c r="AK40" s="41">
        <f t="shared" ca="1" si="28"/>
        <v>3.3799077600000019E-3</v>
      </c>
    </row>
    <row r="41" spans="2:37" x14ac:dyDescent="0.15">
      <c r="B41" t="str">
        <f>東海!B43</f>
        <v>飯田晟樹</v>
      </c>
      <c r="C41" t="str">
        <f>東海!C43</f>
        <v>名古屋大学</v>
      </c>
      <c r="D41">
        <f>東海!G43</f>
        <v>0</v>
      </c>
      <c r="E41" t="str">
        <f>東海!J43</f>
        <v/>
      </c>
      <c r="F41" t="str">
        <f>東海!M43</f>
        <v/>
      </c>
      <c r="G41">
        <f>東海!P43</f>
        <v>51.024000000000001</v>
      </c>
      <c r="H41">
        <f>東海!S43</f>
        <v>41.629999999999995</v>
      </c>
      <c r="I41" t="str">
        <f>東海!V43</f>
        <v/>
      </c>
      <c r="J41" t="str">
        <f>東海!Y43</f>
        <v/>
      </c>
      <c r="K41">
        <f>東海!AB43</f>
        <v>34.015000000000001</v>
      </c>
      <c r="L41">
        <f ca="1">東海!AE43</f>
        <v>44.072800000000001</v>
      </c>
      <c r="M41" t="str">
        <f>東海!AH43</f>
        <v/>
      </c>
      <c r="N41">
        <f>東海!AK43</f>
        <v>39.275999999999996</v>
      </c>
      <c r="O41" t="str">
        <f>東海!AN43</f>
        <v/>
      </c>
      <c r="P41" t="str">
        <f>東海!AQ43</f>
        <v/>
      </c>
      <c r="Q41" t="str">
        <f>東海!AT43</f>
        <v/>
      </c>
      <c r="S41" t="str">
        <f>東海!B43</f>
        <v>飯田晟樹</v>
      </c>
      <c r="T41">
        <f t="shared" ca="1" si="29"/>
        <v>51.024000000000001</v>
      </c>
      <c r="U41">
        <f t="shared" ca="1" si="15"/>
        <v>44.072800000000001</v>
      </c>
      <c r="V41">
        <f t="shared" ca="1" si="16"/>
        <v>42.851399999999998</v>
      </c>
      <c r="W41">
        <f t="shared" ca="1" si="17"/>
        <v>40.452999999999996</v>
      </c>
      <c r="X41">
        <f t="shared" ca="1" si="18"/>
        <v>34.015000000000001</v>
      </c>
      <c r="AA41" s="41">
        <f t="shared" ca="1" si="19"/>
        <v>3.8502934346666663E-2</v>
      </c>
      <c r="AB41" s="41">
        <f t="shared" ca="1" si="20"/>
        <v>4.3343750026666662E-2</v>
      </c>
      <c r="AC41" s="41">
        <f t="shared" ca="1" si="21"/>
        <v>4.4194332986666668E-2</v>
      </c>
      <c r="AD41" s="41">
        <f t="shared" ca="1" si="22"/>
        <v>4.5864578746666669E-2</v>
      </c>
      <c r="AE41" s="41">
        <f t="shared" ca="1" si="23"/>
        <v>5.0348001946666665E-2</v>
      </c>
      <c r="AG41" s="41">
        <f t="shared" ca="1" si="24"/>
        <v>4.8408156799999991E-3</v>
      </c>
      <c r="AH41" s="41">
        <f t="shared" ca="1" si="25"/>
        <v>4.3343750026666662E-2</v>
      </c>
      <c r="AI41" s="41">
        <f t="shared" ca="1" si="26"/>
        <v>8.5058296000000561E-4</v>
      </c>
      <c r="AJ41" s="41">
        <f t="shared" ca="1" si="27"/>
        <v>1.6702457600000012E-3</v>
      </c>
      <c r="AK41" s="41">
        <f t="shared" ca="1" si="28"/>
        <v>4.483423199999996E-3</v>
      </c>
    </row>
    <row r="42" spans="2:37" x14ac:dyDescent="0.15">
      <c r="B42" t="str">
        <f>東海!B44</f>
        <v>相馬健太</v>
      </c>
      <c r="C42" t="str">
        <f>東海!C44</f>
        <v>名古屋大学</v>
      </c>
      <c r="D42" t="str">
        <f>東海!G44</f>
        <v/>
      </c>
      <c r="E42" t="str">
        <f>東海!J44</f>
        <v/>
      </c>
      <c r="F42">
        <f>東海!M44</f>
        <v>0</v>
      </c>
      <c r="G42">
        <f>東海!P44</f>
        <v>55.311999999999998</v>
      </c>
      <c r="H42">
        <f>東海!S44</f>
        <v>35.677999999999997</v>
      </c>
      <c r="I42" t="str">
        <f>東海!V44</f>
        <v/>
      </c>
      <c r="J42" t="str">
        <f>東海!Y44</f>
        <v/>
      </c>
      <c r="K42">
        <f>東海!AB44</f>
        <v>31.873000000000001</v>
      </c>
      <c r="L42">
        <f ca="1">東海!AE44</f>
        <v>32.246400000000001</v>
      </c>
      <c r="M42" t="str">
        <f>東海!AH44</f>
        <v/>
      </c>
      <c r="N42">
        <f>東海!AK44</f>
        <v>41.891999999999996</v>
      </c>
      <c r="O42" t="str">
        <f>東海!AN44</f>
        <v/>
      </c>
      <c r="P42" t="str">
        <f>東海!AQ44</f>
        <v/>
      </c>
      <c r="Q42" t="str">
        <f>東海!AT44</f>
        <v/>
      </c>
      <c r="S42" t="str">
        <f>東海!B44</f>
        <v>相馬健太</v>
      </c>
      <c r="T42">
        <f t="shared" ca="1" si="29"/>
        <v>55.311999999999998</v>
      </c>
      <c r="U42">
        <f t="shared" ca="1" si="15"/>
        <v>40.338499999999996</v>
      </c>
      <c r="V42">
        <f t="shared" ca="1" si="16"/>
        <v>35.677999999999997</v>
      </c>
      <c r="W42">
        <f t="shared" ca="1" si="17"/>
        <v>33.962199999999996</v>
      </c>
      <c r="X42">
        <f t="shared" ca="1" si="18"/>
        <v>31.873000000000001</v>
      </c>
      <c r="AA42" s="41">
        <f t="shared" ca="1" si="19"/>
        <v>3.5516771146666667E-2</v>
      </c>
      <c r="AB42" s="41">
        <f t="shared" ca="1" si="20"/>
        <v>4.5944316546666669E-2</v>
      </c>
      <c r="AC42" s="41">
        <f t="shared" ca="1" si="21"/>
        <v>4.9189888746666667E-2</v>
      </c>
      <c r="AD42" s="41">
        <f t="shared" ca="1" si="22"/>
        <v>5.0384771866666664E-2</v>
      </c>
      <c r="AE42" s="41">
        <f t="shared" ca="1" si="23"/>
        <v>5.1839690746666667E-2</v>
      </c>
      <c r="AG42" s="41">
        <f t="shared" ca="1" si="24"/>
        <v>1.0427545400000002E-2</v>
      </c>
      <c r="AH42" s="41">
        <f t="shared" ca="1" si="25"/>
        <v>4.5944316546666669E-2</v>
      </c>
      <c r="AI42" s="41">
        <f t="shared" ca="1" si="26"/>
        <v>3.2455721999999979E-3</v>
      </c>
      <c r="AJ42" s="41">
        <f t="shared" ca="1" si="27"/>
        <v>1.1948831199999968E-3</v>
      </c>
      <c r="AK42" s="41">
        <f t="shared" ca="1" si="28"/>
        <v>1.4549188800000029E-3</v>
      </c>
    </row>
    <row r="43" spans="2:37" x14ac:dyDescent="0.15">
      <c r="B43" t="str">
        <f>東海!B45</f>
        <v>杉浦智樹</v>
      </c>
      <c r="C43" t="str">
        <f>東海!C45</f>
        <v>名古屋大学</v>
      </c>
      <c r="D43">
        <f>東海!G45</f>
        <v>40.293999999999997</v>
      </c>
      <c r="E43" t="str">
        <f>東海!J45</f>
        <v/>
      </c>
      <c r="F43" t="str">
        <f>東海!M45</f>
        <v/>
      </c>
      <c r="G43">
        <f>東海!P45</f>
        <v>0</v>
      </c>
      <c r="H43">
        <f>東海!S45</f>
        <v>47.946999999999996</v>
      </c>
      <c r="I43" t="str">
        <f>東海!V45</f>
        <v/>
      </c>
      <c r="J43" t="str">
        <f>東海!Y45</f>
        <v/>
      </c>
      <c r="K43">
        <f>東海!AB45</f>
        <v>0</v>
      </c>
      <c r="L43">
        <f ca="1">東海!AE45</f>
        <v>43.187199999999997</v>
      </c>
      <c r="M43" t="str">
        <f>東海!AH45</f>
        <v/>
      </c>
      <c r="N43" t="str">
        <f>東海!AK45</f>
        <v/>
      </c>
      <c r="O43" t="str">
        <f>東海!AN45</f>
        <v/>
      </c>
      <c r="P43" t="str">
        <f>東海!AQ45</f>
        <v/>
      </c>
      <c r="Q43" t="str">
        <f>東海!AT45</f>
        <v/>
      </c>
      <c r="S43" t="str">
        <f>東海!B45</f>
        <v>杉浦智樹</v>
      </c>
      <c r="T43">
        <f t="shared" ca="1" si="29"/>
        <v>47.946999999999996</v>
      </c>
      <c r="U43">
        <f t="shared" ca="1" si="15"/>
        <v>44.37715</v>
      </c>
      <c r="V43">
        <f t="shared" ca="1" si="16"/>
        <v>43.187199999999997</v>
      </c>
      <c r="W43">
        <f t="shared" ca="1" si="17"/>
        <v>10.796799999999999</v>
      </c>
      <c r="X43">
        <f t="shared" ca="1" si="18"/>
        <v>0</v>
      </c>
      <c r="AA43" s="41">
        <f t="shared" ca="1" si="19"/>
        <v>4.064575714666667E-2</v>
      </c>
      <c r="AB43" s="41">
        <f t="shared" ca="1" si="20"/>
        <v>4.3131800686666666E-2</v>
      </c>
      <c r="AC43" s="41">
        <f t="shared" ca="1" si="21"/>
        <v>4.3960481866666665E-2</v>
      </c>
      <c r="AD43" s="41">
        <f t="shared" ca="1" si="22"/>
        <v>6.6517156426666668E-2</v>
      </c>
      <c r="AE43" s="41">
        <f t="shared" ca="1" si="23"/>
        <v>7.4036047946666669E-2</v>
      </c>
      <c r="AG43" s="41">
        <f t="shared" ca="1" si="24"/>
        <v>2.4860435399999964E-3</v>
      </c>
      <c r="AH43" s="41">
        <f t="shared" ca="1" si="25"/>
        <v>4.3131800686666666E-2</v>
      </c>
      <c r="AI43" s="41">
        <f t="shared" ca="1" si="26"/>
        <v>8.286811799999988E-4</v>
      </c>
      <c r="AJ43" s="41">
        <f t="shared" ca="1" si="27"/>
        <v>2.2556674560000003E-2</v>
      </c>
      <c r="AK43" s="41">
        <f t="shared" ca="1" si="28"/>
        <v>7.5188915200000012E-3</v>
      </c>
    </row>
    <row r="44" spans="2:37" x14ac:dyDescent="0.15">
      <c r="B44" t="str">
        <f>東海!B46</f>
        <v>出口智士</v>
      </c>
      <c r="C44" t="str">
        <f>東海!C46</f>
        <v>名古屋大学</v>
      </c>
      <c r="D44">
        <f>東海!G46</f>
        <v>31.143000000000001</v>
      </c>
      <c r="E44" t="str">
        <f>東海!J46</f>
        <v/>
      </c>
      <c r="F44" t="str">
        <f>東海!M46</f>
        <v/>
      </c>
      <c r="G44">
        <f>東海!P46</f>
        <v>53.632999999999996</v>
      </c>
      <c r="H44">
        <f>東海!S46</f>
        <v>0</v>
      </c>
      <c r="I44" t="str">
        <f>東海!V46</f>
        <v/>
      </c>
      <c r="J44" t="str">
        <f>東海!Y46</f>
        <v/>
      </c>
      <c r="K44">
        <f>東海!AB46</f>
        <v>34.110999999999997</v>
      </c>
      <c r="L44">
        <f ca="1">東海!AE46</f>
        <v>40.8504</v>
      </c>
      <c r="M44" t="str">
        <f>東海!AH46</f>
        <v/>
      </c>
      <c r="N44" t="str">
        <f>東海!AK46</f>
        <v/>
      </c>
      <c r="O44" t="str">
        <f>東海!AN46</f>
        <v/>
      </c>
      <c r="P44" t="str">
        <f>東海!AQ46</f>
        <v/>
      </c>
      <c r="Q44" t="str">
        <f>東海!AT46</f>
        <v/>
      </c>
      <c r="S44" t="str">
        <f>東海!B46</f>
        <v>出口智士</v>
      </c>
      <c r="T44">
        <f t="shared" ca="1" si="29"/>
        <v>53.632999999999996</v>
      </c>
      <c r="U44">
        <f t="shared" ca="1" si="15"/>
        <v>44.046050000000001</v>
      </c>
      <c r="V44">
        <f t="shared" ca="1" si="16"/>
        <v>40.8504</v>
      </c>
      <c r="W44">
        <f t="shared" ca="1" si="17"/>
        <v>35.795850000000002</v>
      </c>
      <c r="X44">
        <f t="shared" ca="1" si="18"/>
        <v>0</v>
      </c>
      <c r="AA44" s="41">
        <f t="shared" ca="1" si="19"/>
        <v>3.668602674666667E-2</v>
      </c>
      <c r="AB44" s="41">
        <f t="shared" ca="1" si="20"/>
        <v>4.3362378726666664E-2</v>
      </c>
      <c r="AC44" s="41">
        <f t="shared" ca="1" si="21"/>
        <v>4.5587829386666667E-2</v>
      </c>
      <c r="AD44" s="41">
        <f t="shared" ca="1" si="22"/>
        <v>4.9107818006666665E-2</v>
      </c>
      <c r="AE44" s="41">
        <f t="shared" ca="1" si="23"/>
        <v>7.4036047946666669E-2</v>
      </c>
      <c r="AG44" s="41">
        <f t="shared" ca="1" si="24"/>
        <v>6.6763519799999949E-3</v>
      </c>
      <c r="AH44" s="41">
        <f t="shared" ca="1" si="25"/>
        <v>4.3362378726666664E-2</v>
      </c>
      <c r="AI44" s="41">
        <f t="shared" ca="1" si="26"/>
        <v>2.2254506600000029E-3</v>
      </c>
      <c r="AJ44" s="41">
        <f t="shared" ca="1" si="27"/>
        <v>3.5199886199999975E-3</v>
      </c>
      <c r="AK44" s="41">
        <f t="shared" ca="1" si="28"/>
        <v>2.4928229940000005E-2</v>
      </c>
    </row>
    <row r="45" spans="2:37" x14ac:dyDescent="0.15">
      <c r="B45" t="str">
        <f>東海!B47</f>
        <v>片桐悟</v>
      </c>
      <c r="C45" t="str">
        <f>東海!C47</f>
        <v>静岡大学</v>
      </c>
      <c r="D45" t="str">
        <f>東海!G47</f>
        <v/>
      </c>
      <c r="E45" t="str">
        <f>東海!J47</f>
        <v/>
      </c>
      <c r="F45" t="str">
        <f>東海!M47</f>
        <v/>
      </c>
      <c r="G45">
        <f>東海!P47</f>
        <v>49.178999999999995</v>
      </c>
      <c r="H45">
        <f>東海!S47</f>
        <v>37.296999999999997</v>
      </c>
      <c r="I45" t="str">
        <f>東海!V47</f>
        <v/>
      </c>
      <c r="J45" t="str">
        <f>東海!Y47</f>
        <v/>
      </c>
      <c r="K45">
        <f>東海!AB47</f>
        <v>41.787999999999997</v>
      </c>
      <c r="L45">
        <f ca="1">東海!AE47</f>
        <v>33.941600000000001</v>
      </c>
      <c r="M45" t="str">
        <f>東海!AH47</f>
        <v/>
      </c>
      <c r="N45" t="str">
        <f>東海!AK47</f>
        <v/>
      </c>
      <c r="O45" t="str">
        <f>東海!AN47</f>
        <v/>
      </c>
      <c r="P45" t="str">
        <f>東海!AQ47</f>
        <v/>
      </c>
      <c r="Q45" t="str">
        <f>東海!AT47</f>
        <v/>
      </c>
      <c r="S45" t="str">
        <f>東海!B47</f>
        <v>片桐悟</v>
      </c>
      <c r="T45">
        <f t="shared" ca="1" si="29"/>
        <v>49.178999999999995</v>
      </c>
      <c r="U45">
        <f t="shared" ca="1" si="15"/>
        <v>43.635749999999994</v>
      </c>
      <c r="V45">
        <f t="shared" ca="1" si="16"/>
        <v>41.787999999999997</v>
      </c>
      <c r="W45">
        <f t="shared" ca="1" si="17"/>
        <v>38.419749999999993</v>
      </c>
      <c r="X45">
        <f t="shared" ca="1" si="18"/>
        <v>33.941600000000001</v>
      </c>
      <c r="AA45" s="41">
        <f t="shared" ca="1" si="19"/>
        <v>3.978779234666667E-2</v>
      </c>
      <c r="AB45" s="41">
        <f t="shared" ca="1" si="20"/>
        <v>4.3648111646666668E-2</v>
      </c>
      <c r="AC45" s="41">
        <f t="shared" ca="1" si="21"/>
        <v>4.4934884746666667E-2</v>
      </c>
      <c r="AD45" s="41">
        <f t="shared" ca="1" si="22"/>
        <v>4.728053404666667E-2</v>
      </c>
      <c r="AE45" s="41">
        <f t="shared" ca="1" si="23"/>
        <v>5.0399117706666663E-2</v>
      </c>
      <c r="AG45" s="41">
        <f t="shared" ca="1" si="24"/>
        <v>3.860319299999998E-3</v>
      </c>
      <c r="AH45" s="41">
        <f t="shared" ca="1" si="25"/>
        <v>4.3648111646666668E-2</v>
      </c>
      <c r="AI45" s="41">
        <f t="shared" ca="1" si="26"/>
        <v>1.2867730999999993E-3</v>
      </c>
      <c r="AJ45" s="41">
        <f t="shared" ca="1" si="27"/>
        <v>2.3456493000000023E-3</v>
      </c>
      <c r="AK45" s="41">
        <f t="shared" ca="1" si="28"/>
        <v>3.1185836599999933E-3</v>
      </c>
    </row>
    <row r="46" spans="2:37" x14ac:dyDescent="0.15">
      <c r="B46" t="str">
        <f>東海!B48</f>
        <v>細川風輝</v>
      </c>
      <c r="C46" t="str">
        <f>東海!C48</f>
        <v>静岡大学</v>
      </c>
      <c r="D46" t="str">
        <f>東海!G48</f>
        <v/>
      </c>
      <c r="E46">
        <f>東海!J48</f>
        <v>0</v>
      </c>
      <c r="F46">
        <f>東海!M48</f>
        <v>0</v>
      </c>
      <c r="G46">
        <f>東海!P48</f>
        <v>44.308999999999997</v>
      </c>
      <c r="H46">
        <f>東海!S48</f>
        <v>33.858999999999995</v>
      </c>
      <c r="I46" t="str">
        <f>東海!V48</f>
        <v/>
      </c>
      <c r="J46" t="str">
        <f>東海!Y48</f>
        <v/>
      </c>
      <c r="K46">
        <f>東海!AB48</f>
        <v>43.266999999999996</v>
      </c>
      <c r="L46" t="str">
        <f>東海!AE48</f>
        <v/>
      </c>
      <c r="M46" t="str">
        <f>東海!AH48</f>
        <v/>
      </c>
      <c r="N46" t="str">
        <f>東海!AK48</f>
        <v/>
      </c>
      <c r="O46" t="str">
        <f>東海!AN48</f>
        <v/>
      </c>
      <c r="P46" t="str">
        <f>東海!AQ48</f>
        <v/>
      </c>
      <c r="Q46" t="str">
        <f>東海!AT48</f>
        <v/>
      </c>
      <c r="S46" t="str">
        <f>東海!B48</f>
        <v>細川風輝</v>
      </c>
      <c r="T46">
        <f t="shared" si="29"/>
        <v>44.308999999999997</v>
      </c>
      <c r="U46">
        <f t="shared" si="15"/>
        <v>43.266999999999996</v>
      </c>
      <c r="V46">
        <f t="shared" si="16"/>
        <v>43.266999999999996</v>
      </c>
      <c r="W46">
        <f t="shared" si="17"/>
        <v>43.266999999999996</v>
      </c>
      <c r="X46">
        <f t="shared" si="18"/>
        <v>33.858999999999995</v>
      </c>
      <c r="AA46" s="41">
        <f t="shared" ca="1" si="19"/>
        <v>4.3179260346666665E-2</v>
      </c>
      <c r="AB46" s="41">
        <f t="shared" ca="1" si="20"/>
        <v>4.3904909146666671E-2</v>
      </c>
      <c r="AC46" s="41">
        <f t="shared" ca="1" si="21"/>
        <v>4.3904909146666671E-2</v>
      </c>
      <c r="AD46" s="41">
        <f t="shared" ca="1" si="22"/>
        <v>4.3904909146666671E-2</v>
      </c>
      <c r="AE46" s="41">
        <f t="shared" ca="1" si="23"/>
        <v>5.0456640346666665E-2</v>
      </c>
      <c r="AG46" s="41">
        <f t="shared" ca="1" si="24"/>
        <v>7.2564880000000609E-4</v>
      </c>
      <c r="AH46" s="41">
        <f t="shared" ca="1" si="25"/>
        <v>4.3904909146666671E-2</v>
      </c>
      <c r="AI46" s="41">
        <f t="shared" ca="1" si="26"/>
        <v>0</v>
      </c>
      <c r="AJ46" s="41">
        <f t="shared" ca="1" si="27"/>
        <v>0</v>
      </c>
      <c r="AK46" s="41">
        <f t="shared" ca="1" si="28"/>
        <v>6.5517311999999939E-3</v>
      </c>
    </row>
    <row r="47" spans="2:37" x14ac:dyDescent="0.15">
      <c r="B47" t="str">
        <f>東海!B49</f>
        <v>田牧将馬</v>
      </c>
      <c r="C47" t="str">
        <f>東海!C49</f>
        <v>名古屋大学</v>
      </c>
      <c r="D47" t="str">
        <f>東海!G49</f>
        <v/>
      </c>
      <c r="E47" t="str">
        <f>東海!J49</f>
        <v/>
      </c>
      <c r="F47">
        <f>東海!M49</f>
        <v>0</v>
      </c>
      <c r="G47">
        <f>東海!P49</f>
        <v>52.269999999999996</v>
      </c>
      <c r="H47">
        <f>東海!S49</f>
        <v>0</v>
      </c>
      <c r="I47" t="str">
        <f>東海!V49</f>
        <v/>
      </c>
      <c r="J47" t="str">
        <f>東海!Y49</f>
        <v/>
      </c>
      <c r="K47">
        <f>東海!AB49</f>
        <v>43.495999999999995</v>
      </c>
      <c r="L47">
        <f ca="1">東海!AE49</f>
        <v>19.381600000000002</v>
      </c>
      <c r="M47" t="str">
        <f>東海!AH49</f>
        <v/>
      </c>
      <c r="N47" t="str">
        <f>東海!AK49</f>
        <v/>
      </c>
      <c r="O47" t="str">
        <f>東海!AN49</f>
        <v/>
      </c>
      <c r="P47" t="str">
        <f>東海!AQ49</f>
        <v/>
      </c>
      <c r="Q47">
        <f>東海!AT49</f>
        <v>15.165600000000001</v>
      </c>
      <c r="S47" t="str">
        <f>東海!B49</f>
        <v>田牧将馬</v>
      </c>
      <c r="T47">
        <f t="shared" ca="1" si="29"/>
        <v>52.269999999999996</v>
      </c>
      <c r="U47">
        <f t="shared" ca="1" si="15"/>
        <v>37.467399999999998</v>
      </c>
      <c r="V47">
        <f t="shared" ca="1" si="16"/>
        <v>19.381600000000002</v>
      </c>
      <c r="W47">
        <f t="shared" ca="1" si="17"/>
        <v>17.273600000000002</v>
      </c>
      <c r="X47">
        <f t="shared" ca="1" si="18"/>
        <v>0</v>
      </c>
      <c r="AA47" s="41">
        <f t="shared" ca="1" si="19"/>
        <v>3.7635219946666666E-2</v>
      </c>
      <c r="AB47" s="41">
        <f t="shared" ca="1" si="20"/>
        <v>4.7943750586666667E-2</v>
      </c>
      <c r="AC47" s="41">
        <f t="shared" ca="1" si="21"/>
        <v>6.0538701706666663E-2</v>
      </c>
      <c r="AD47" s="41">
        <f t="shared" ca="1" si="22"/>
        <v>6.2006712906666664E-2</v>
      </c>
      <c r="AE47" s="41">
        <f t="shared" ca="1" si="23"/>
        <v>7.4036047946666669E-2</v>
      </c>
      <c r="AG47" s="41">
        <f t="shared" ca="1" si="24"/>
        <v>1.0308530640000001E-2</v>
      </c>
      <c r="AH47" s="41">
        <f t="shared" ca="1" si="25"/>
        <v>4.7943750586666667E-2</v>
      </c>
      <c r="AI47" s="41">
        <f t="shared" ca="1" si="26"/>
        <v>1.2594951119999996E-2</v>
      </c>
      <c r="AJ47" s="41">
        <f t="shared" ca="1" si="27"/>
        <v>1.4680112000000009E-3</v>
      </c>
      <c r="AK47" s="41">
        <f t="shared" ca="1" si="28"/>
        <v>1.2029335040000005E-2</v>
      </c>
    </row>
    <row r="48" spans="2:37" x14ac:dyDescent="0.15">
      <c r="B48" t="str">
        <f>東海!B50</f>
        <v>脇慎一郎</v>
      </c>
      <c r="C48" t="str">
        <f>東海!C50</f>
        <v>名古屋大学</v>
      </c>
      <c r="D48" t="str">
        <f>東海!G50</f>
        <v/>
      </c>
      <c r="E48" t="str">
        <f>東海!J50</f>
        <v/>
      </c>
      <c r="F48">
        <f>東海!M50</f>
        <v>0</v>
      </c>
      <c r="G48" t="str">
        <f>東海!P50</f>
        <v/>
      </c>
      <c r="H48">
        <f>東海!S50</f>
        <v>37.713000000000001</v>
      </c>
      <c r="I48" t="str">
        <f>東海!V50</f>
        <v/>
      </c>
      <c r="J48" t="str">
        <f>東海!Y50</f>
        <v/>
      </c>
      <c r="K48">
        <f>東海!AB50</f>
        <v>41.224999999999994</v>
      </c>
      <c r="L48">
        <f ca="1">東海!AE50</f>
        <v>32.929600000000001</v>
      </c>
      <c r="M48" t="str">
        <f>東海!AH50</f>
        <v/>
      </c>
      <c r="N48" t="str">
        <f>東海!AK50</f>
        <v/>
      </c>
      <c r="O48" t="str">
        <f>東海!AN50</f>
        <v/>
      </c>
      <c r="P48" t="str">
        <f>東海!AQ50</f>
        <v/>
      </c>
      <c r="Q48" t="str">
        <f>東海!AT50</f>
        <v/>
      </c>
      <c r="S48" t="str">
        <f>東海!B50</f>
        <v>脇慎一郎</v>
      </c>
      <c r="T48">
        <f t="shared" ca="1" si="29"/>
        <v>41.224999999999994</v>
      </c>
      <c r="U48">
        <f t="shared" ca="1" si="15"/>
        <v>38.591000000000001</v>
      </c>
      <c r="V48">
        <f t="shared" ca="1" si="16"/>
        <v>37.713000000000001</v>
      </c>
      <c r="W48">
        <f t="shared" ca="1" si="17"/>
        <v>37.713000000000001</v>
      </c>
      <c r="X48">
        <f t="shared" ca="1" si="18"/>
        <v>32.929600000000001</v>
      </c>
      <c r="AA48" s="41">
        <f t="shared" ca="1" si="19"/>
        <v>4.532695794666667E-2</v>
      </c>
      <c r="AB48" s="41">
        <f t="shared" ca="1" si="20"/>
        <v>4.7161275546666666E-2</v>
      </c>
      <c r="AC48" s="41">
        <f t="shared" ca="1" si="21"/>
        <v>4.7772714746666667E-2</v>
      </c>
      <c r="AD48" s="41">
        <f t="shared" ca="1" si="22"/>
        <v>4.7772714746666667E-2</v>
      </c>
      <c r="AE48" s="41">
        <f t="shared" ca="1" si="23"/>
        <v>5.1103874506666661E-2</v>
      </c>
      <c r="AG48" s="41">
        <f t="shared" ca="1" si="24"/>
        <v>1.8343175999999961E-3</v>
      </c>
      <c r="AH48" s="41">
        <f t="shared" ca="1" si="25"/>
        <v>4.7161275546666666E-2</v>
      </c>
      <c r="AI48" s="41">
        <f t="shared" ca="1" si="26"/>
        <v>6.1143920000000102E-4</v>
      </c>
      <c r="AJ48" s="41">
        <f t="shared" ca="1" si="27"/>
        <v>0</v>
      </c>
      <c r="AK48" s="41">
        <f t="shared" ca="1" si="28"/>
        <v>3.3311597599999937E-3</v>
      </c>
    </row>
    <row r="49" spans="2:37" x14ac:dyDescent="0.15">
      <c r="B49" t="str">
        <f>東海!B51</f>
        <v>藤永拓</v>
      </c>
      <c r="C49" t="str">
        <f>東海!C51</f>
        <v>静岡大学</v>
      </c>
      <c r="D49" t="str">
        <f>東海!G51</f>
        <v/>
      </c>
      <c r="E49">
        <f>東海!J51</f>
        <v>0</v>
      </c>
      <c r="F49">
        <f>東海!M51</f>
        <v>0</v>
      </c>
      <c r="G49">
        <f>東海!P51</f>
        <v>39.771999999999998</v>
      </c>
      <c r="H49">
        <f>東海!S51</f>
        <v>38.946999999999996</v>
      </c>
      <c r="I49" t="str">
        <f>東海!V51</f>
        <v/>
      </c>
      <c r="J49" t="str">
        <f>東海!Y51</f>
        <v/>
      </c>
      <c r="K49">
        <f>東海!AB51</f>
        <v>27.265000000000001</v>
      </c>
      <c r="L49">
        <f ca="1">東海!AE51</f>
        <v>27.049599999999998</v>
      </c>
      <c r="M49" t="str">
        <f>東海!AH51</f>
        <v/>
      </c>
      <c r="N49" t="str">
        <f>東海!AK51</f>
        <v/>
      </c>
      <c r="O49" t="str">
        <f>東海!AN51</f>
        <v/>
      </c>
      <c r="P49" t="str">
        <f>東海!AQ51</f>
        <v/>
      </c>
      <c r="Q49" t="str">
        <f>東海!AT51</f>
        <v/>
      </c>
      <c r="S49" t="str">
        <f>東海!B51</f>
        <v>藤永拓</v>
      </c>
      <c r="T49">
        <f t="shared" ca="1" si="29"/>
        <v>39.771999999999998</v>
      </c>
      <c r="U49">
        <f t="shared" ca="1" si="15"/>
        <v>36.026499999999999</v>
      </c>
      <c r="V49">
        <f t="shared" ca="1" si="16"/>
        <v>33.105999999999995</v>
      </c>
      <c r="W49">
        <f t="shared" ca="1" si="17"/>
        <v>29.455375</v>
      </c>
      <c r="X49">
        <f t="shared" ca="1" si="18"/>
        <v>27.049599999999998</v>
      </c>
      <c r="AA49" s="41">
        <f t="shared" ca="1" si="19"/>
        <v>4.6338827146666664E-2</v>
      </c>
      <c r="AB49" s="41">
        <f t="shared" ca="1" si="20"/>
        <v>4.8947193346666668E-2</v>
      </c>
      <c r="AC49" s="41">
        <f t="shared" ca="1" si="21"/>
        <v>5.0981029546666667E-2</v>
      </c>
      <c r="AD49" s="41">
        <f t="shared" ca="1" si="22"/>
        <v>5.3523324796666667E-2</v>
      </c>
      <c r="AE49" s="41">
        <f t="shared" ca="1" si="23"/>
        <v>5.5198706506666667E-2</v>
      </c>
      <c r="AG49" s="41">
        <f t="shared" ca="1" si="24"/>
        <v>2.6083662000000035E-3</v>
      </c>
      <c r="AH49" s="41">
        <f t="shared" ca="1" si="25"/>
        <v>4.8947193346666668E-2</v>
      </c>
      <c r="AI49" s="41">
        <f t="shared" ca="1" si="26"/>
        <v>2.0338361999999999E-3</v>
      </c>
      <c r="AJ49" s="41">
        <f t="shared" ca="1" si="27"/>
        <v>2.5422952499999998E-3</v>
      </c>
      <c r="AK49" s="41">
        <f t="shared" ca="1" si="28"/>
        <v>1.6753817099999999E-3</v>
      </c>
    </row>
    <row r="50" spans="2:37" x14ac:dyDescent="0.15">
      <c r="B50" t="str">
        <f>東海!B52</f>
        <v>野村進</v>
      </c>
      <c r="C50" t="str">
        <f>東海!C52</f>
        <v>静岡大学</v>
      </c>
      <c r="D50" t="str">
        <f>東海!G52</f>
        <v/>
      </c>
      <c r="E50">
        <f>東海!J52</f>
        <v>0</v>
      </c>
      <c r="F50">
        <f>東海!M52</f>
        <v>0</v>
      </c>
      <c r="G50">
        <f>東海!P52</f>
        <v>53.117999999999995</v>
      </c>
      <c r="H50">
        <f>東海!S52</f>
        <v>33.905999999999999</v>
      </c>
      <c r="I50" t="str">
        <f>東海!V52</f>
        <v/>
      </c>
      <c r="J50" t="str">
        <f>東海!Y52</f>
        <v/>
      </c>
      <c r="K50" t="str">
        <f>東海!AB52</f>
        <v/>
      </c>
      <c r="L50" t="str">
        <f>東海!AE52</f>
        <v/>
      </c>
      <c r="M50" t="str">
        <f>東海!AH52</f>
        <v/>
      </c>
      <c r="N50" t="str">
        <f>東海!AK52</f>
        <v/>
      </c>
      <c r="O50" t="str">
        <f>東海!AN52</f>
        <v/>
      </c>
      <c r="P50" t="str">
        <f>東海!AQ52</f>
        <v/>
      </c>
      <c r="Q50" t="str">
        <f>東海!AT52</f>
        <v/>
      </c>
      <c r="S50" t="str">
        <f>東海!B52</f>
        <v>野村進</v>
      </c>
      <c r="T50">
        <f t="shared" si="29"/>
        <v>53.117999999999995</v>
      </c>
      <c r="U50">
        <f t="shared" si="15"/>
        <v>38.708999999999996</v>
      </c>
      <c r="V50">
        <f t="shared" si="16"/>
        <v>43.512</v>
      </c>
      <c r="W50">
        <f t="shared" si="17"/>
        <v>37.508249999999997</v>
      </c>
      <c r="X50">
        <f t="shared" si="18"/>
        <v>33.905999999999999</v>
      </c>
      <c r="AA50" s="41">
        <f t="shared" ca="1" si="19"/>
        <v>3.7044672746666667E-2</v>
      </c>
      <c r="AB50" s="41">
        <f t="shared" ca="1" si="20"/>
        <v>4.7079100346666666E-2</v>
      </c>
      <c r="AC50" s="41">
        <f t="shared" ca="1" si="21"/>
        <v>4.3734291146666666E-2</v>
      </c>
      <c r="AD50" s="41">
        <f t="shared" ca="1" si="22"/>
        <v>4.7915302646666671E-2</v>
      </c>
      <c r="AE50" s="41">
        <f t="shared" ca="1" si="23"/>
        <v>5.0423909546666666E-2</v>
      </c>
      <c r="AG50" s="41">
        <f t="shared" ca="1" si="24"/>
        <v>1.00344276E-2</v>
      </c>
      <c r="AH50" s="41">
        <f t="shared" ca="1" si="25"/>
        <v>4.7079100346666666E-2</v>
      </c>
      <c r="AI50" s="41">
        <f t="shared" ca="1" si="26"/>
        <v>-3.3448091999999999E-3</v>
      </c>
      <c r="AJ50" s="41">
        <f t="shared" ca="1" si="27"/>
        <v>4.181011500000005E-3</v>
      </c>
      <c r="AK50" s="41">
        <f t="shared" ca="1" si="28"/>
        <v>2.5086068999999947E-3</v>
      </c>
    </row>
    <row r="51" spans="2:37" x14ac:dyDescent="0.15">
      <c r="B51" t="str">
        <f>東海!B53</f>
        <v>加藤祥伍</v>
      </c>
      <c r="C51" t="str">
        <f>東海!C53</f>
        <v>静岡大学</v>
      </c>
      <c r="D51" t="str">
        <f>東海!G53</f>
        <v/>
      </c>
      <c r="E51">
        <f>東海!J53</f>
        <v>0</v>
      </c>
      <c r="F51">
        <f>東海!M53</f>
        <v>0</v>
      </c>
      <c r="G51" t="str">
        <f>東海!P53</f>
        <v/>
      </c>
      <c r="H51">
        <f>東海!S53</f>
        <v>55.26</v>
      </c>
      <c r="I51" t="str">
        <f>東海!V53</f>
        <v/>
      </c>
      <c r="J51" t="str">
        <f>東海!Y53</f>
        <v/>
      </c>
      <c r="K51" t="str">
        <f>東海!AB53</f>
        <v/>
      </c>
      <c r="L51" t="str">
        <f>東海!AE53</f>
        <v/>
      </c>
      <c r="M51" t="str">
        <f>東海!AH53</f>
        <v/>
      </c>
      <c r="N51" t="str">
        <f>東海!AK53</f>
        <v/>
      </c>
      <c r="O51" t="str">
        <f>東海!AN53</f>
        <v/>
      </c>
      <c r="P51" t="str">
        <f>東海!AQ53</f>
        <v/>
      </c>
      <c r="Q51" t="str">
        <f>東海!AT53</f>
        <v/>
      </c>
      <c r="S51" t="str">
        <f>東海!B53</f>
        <v>加藤祥伍</v>
      </c>
      <c r="T51">
        <f t="shared" si="29"/>
        <v>55.26</v>
      </c>
      <c r="U51">
        <f t="shared" si="15"/>
        <v>27.63</v>
      </c>
      <c r="V51">
        <f t="shared" si="16"/>
        <v>55.26</v>
      </c>
      <c r="W51">
        <f t="shared" si="17"/>
        <v>41.445</v>
      </c>
      <c r="X51">
        <f t="shared" si="18"/>
        <v>27.63</v>
      </c>
      <c r="AA51" s="41">
        <f t="shared" ca="1" si="19"/>
        <v>3.5552983946666665E-2</v>
      </c>
      <c r="AB51" s="41">
        <f t="shared" ca="1" si="20"/>
        <v>5.4794515946666664E-2</v>
      </c>
      <c r="AC51" s="41">
        <f t="shared" ca="1" si="21"/>
        <v>3.5552983946666665E-2</v>
      </c>
      <c r="AD51" s="41">
        <f t="shared" ca="1" si="22"/>
        <v>4.5173749946666668E-2</v>
      </c>
      <c r="AE51" s="41">
        <f t="shared" ca="1" si="23"/>
        <v>5.4794515946666664E-2</v>
      </c>
      <c r="AG51" s="41">
        <f t="shared" ca="1" si="24"/>
        <v>1.9241531999999999E-2</v>
      </c>
      <c r="AH51" s="41">
        <f t="shared" ca="1" si="25"/>
        <v>5.4794515946666664E-2</v>
      </c>
      <c r="AI51" s="41">
        <f t="shared" ca="1" si="26"/>
        <v>-1.9241531999999999E-2</v>
      </c>
      <c r="AJ51" s="41">
        <f t="shared" ca="1" si="27"/>
        <v>9.6207660000000028E-3</v>
      </c>
      <c r="AK51" s="41">
        <f t="shared" ca="1" si="28"/>
        <v>9.6207659999999959E-3</v>
      </c>
    </row>
    <row r="52" spans="2:37" x14ac:dyDescent="0.15">
      <c r="B52" t="str">
        <f>東海!B54</f>
        <v>村上淳哉</v>
      </c>
      <c r="C52" t="str">
        <f>東海!C54</f>
        <v>名古屋大学</v>
      </c>
      <c r="D52">
        <f>東海!G54</f>
        <v>0</v>
      </c>
      <c r="E52" t="str">
        <f>東海!J54</f>
        <v/>
      </c>
      <c r="F52" t="str">
        <f>東海!M54</f>
        <v/>
      </c>
      <c r="G52">
        <f>東海!P54</f>
        <v>53.466999999999999</v>
      </c>
      <c r="H52">
        <f>東海!S54</f>
        <v>0</v>
      </c>
      <c r="I52" t="str">
        <f>東海!V54</f>
        <v/>
      </c>
      <c r="J52" t="str">
        <f>東海!Y54</f>
        <v/>
      </c>
      <c r="K52" t="str">
        <f>東海!AB54</f>
        <v/>
      </c>
      <c r="L52" t="str">
        <f>東海!AE54</f>
        <v/>
      </c>
      <c r="M52" t="str">
        <f>東海!AH54</f>
        <v/>
      </c>
      <c r="N52" t="str">
        <f>東海!AK54</f>
        <v/>
      </c>
      <c r="O52" t="str">
        <f>東海!AN54</f>
        <v/>
      </c>
      <c r="P52" t="str">
        <f>東海!AQ54</f>
        <v/>
      </c>
      <c r="Q52" t="str">
        <f>東海!AT54</f>
        <v/>
      </c>
      <c r="S52" t="str">
        <f>東海!B54</f>
        <v>村上淳哉</v>
      </c>
      <c r="T52">
        <f t="shared" si="29"/>
        <v>53.466999999999999</v>
      </c>
      <c r="U52">
        <f t="shared" si="15"/>
        <v>40.100250000000003</v>
      </c>
      <c r="V52">
        <f t="shared" si="16"/>
        <v>53.466999999999999</v>
      </c>
      <c r="W52">
        <f t="shared" si="17"/>
        <v>30.075187500000002</v>
      </c>
      <c r="X52">
        <f t="shared" si="18"/>
        <v>0</v>
      </c>
      <c r="AA52" s="41">
        <f t="shared" ca="1" si="19"/>
        <v>3.6801629146666667E-2</v>
      </c>
      <c r="AB52" s="41">
        <f t="shared" ca="1" si="20"/>
        <v>4.6110233846666661E-2</v>
      </c>
      <c r="AC52" s="41">
        <f t="shared" ca="1" si="21"/>
        <v>3.6801629146666667E-2</v>
      </c>
      <c r="AD52" s="41">
        <f t="shared" ca="1" si="22"/>
        <v>5.3091687371666661E-2</v>
      </c>
      <c r="AE52" s="41">
        <f t="shared" ca="1" si="23"/>
        <v>7.4036047946666669E-2</v>
      </c>
      <c r="AG52" s="41">
        <f t="shared" ca="1" si="24"/>
        <v>9.3086046999999936E-3</v>
      </c>
      <c r="AH52" s="41">
        <f t="shared" ca="1" si="25"/>
        <v>4.6110233846666661E-2</v>
      </c>
      <c r="AI52" s="41">
        <f t="shared" ca="1" si="26"/>
        <v>-9.3086046999999936E-3</v>
      </c>
      <c r="AJ52" s="41">
        <f t="shared" ca="1" si="27"/>
        <v>1.6290058224999994E-2</v>
      </c>
      <c r="AK52" s="41">
        <f t="shared" ca="1" si="28"/>
        <v>2.0944360575000008E-2</v>
      </c>
    </row>
    <row r="53" spans="2:37" x14ac:dyDescent="0.15">
      <c r="B53" t="str">
        <f>東海!B55</f>
        <v>桑山典博</v>
      </c>
      <c r="C53" t="str">
        <f>東海!C55</f>
        <v>静岡大学</v>
      </c>
      <c r="D53" t="str">
        <f>東海!G55</f>
        <v/>
      </c>
      <c r="E53">
        <f>東海!J55</f>
        <v>0</v>
      </c>
      <c r="F53">
        <f>東海!M55</f>
        <v>0</v>
      </c>
      <c r="G53" t="str">
        <f>東海!P55</f>
        <v/>
      </c>
      <c r="H53">
        <f>東海!S55</f>
        <v>45.420999999999999</v>
      </c>
      <c r="I53" t="str">
        <f>東海!V55</f>
        <v/>
      </c>
      <c r="J53" t="str">
        <f>東海!Y55</f>
        <v/>
      </c>
      <c r="K53" t="str">
        <f>東海!AB55</f>
        <v/>
      </c>
      <c r="L53" t="str">
        <f>東海!AE55</f>
        <v/>
      </c>
      <c r="M53" t="str">
        <f>東海!AH55</f>
        <v/>
      </c>
      <c r="N53" t="str">
        <f>東海!AK55</f>
        <v/>
      </c>
      <c r="O53" t="str">
        <f>東海!AN55</f>
        <v/>
      </c>
      <c r="P53" t="str">
        <f>東海!AQ55</f>
        <v/>
      </c>
      <c r="Q53" t="str">
        <f>東海!AT55</f>
        <v/>
      </c>
      <c r="S53" t="str">
        <f>東海!B55</f>
        <v>桑山典博</v>
      </c>
      <c r="T53">
        <f t="shared" si="29"/>
        <v>45.420999999999999</v>
      </c>
      <c r="U53">
        <f t="shared" si="15"/>
        <v>22.7105</v>
      </c>
      <c r="V53">
        <f t="shared" si="16"/>
        <v>45.420999999999999</v>
      </c>
      <c r="W53">
        <f t="shared" si="17"/>
        <v>34.065750000000001</v>
      </c>
      <c r="X53">
        <f t="shared" si="18"/>
        <v>22.7105</v>
      </c>
      <c r="AA53" s="41">
        <f t="shared" ca="1" si="19"/>
        <v>4.2404863546666664E-2</v>
      </c>
      <c r="AB53" s="41">
        <f t="shared" ca="1" si="20"/>
        <v>5.8220455746666663E-2</v>
      </c>
      <c r="AC53" s="41">
        <f t="shared" ca="1" si="21"/>
        <v>4.2404863546666664E-2</v>
      </c>
      <c r="AD53" s="41">
        <f t="shared" ca="1" si="22"/>
        <v>5.031265964666666E-2</v>
      </c>
      <c r="AE53" s="41">
        <f t="shared" ca="1" si="23"/>
        <v>5.8220455746666663E-2</v>
      </c>
      <c r="AG53" s="41">
        <f t="shared" ca="1" si="24"/>
        <v>1.5815592199999999E-2</v>
      </c>
      <c r="AH53" s="41">
        <f t="shared" ca="1" si="25"/>
        <v>5.8220455746666663E-2</v>
      </c>
      <c r="AI53" s="41">
        <f t="shared" ca="1" si="26"/>
        <v>-1.5815592199999999E-2</v>
      </c>
      <c r="AJ53" s="41">
        <f t="shared" ca="1" si="27"/>
        <v>7.9077960999999961E-3</v>
      </c>
      <c r="AK53" s="41">
        <f t="shared" ca="1" si="28"/>
        <v>7.907796100000003E-3</v>
      </c>
    </row>
    <row r="54" spans="2:37" x14ac:dyDescent="0.15">
      <c r="B54" t="str">
        <f>東海!B56</f>
        <v>星野元希</v>
      </c>
      <c r="C54" t="str">
        <f>東海!C56</f>
        <v>静岡大学</v>
      </c>
      <c r="D54" t="str">
        <f>東海!G56</f>
        <v/>
      </c>
      <c r="E54">
        <f>東海!J56</f>
        <v>0</v>
      </c>
      <c r="F54">
        <f>東海!M56</f>
        <v>0</v>
      </c>
      <c r="G54" t="str">
        <f>東海!P56</f>
        <v/>
      </c>
      <c r="H54">
        <f>東海!S56</f>
        <v>38.165999999999997</v>
      </c>
      <c r="I54" t="str">
        <f>東海!V56</f>
        <v/>
      </c>
      <c r="J54" t="str">
        <f>東海!Y56</f>
        <v/>
      </c>
      <c r="K54" t="str">
        <f>東海!AB56</f>
        <v/>
      </c>
      <c r="L54" t="str">
        <f>東海!AE56</f>
        <v/>
      </c>
      <c r="M54" t="str">
        <f>東海!AH56</f>
        <v/>
      </c>
      <c r="N54" t="str">
        <f>東海!AK56</f>
        <v/>
      </c>
      <c r="O54" t="str">
        <f>東海!AN56</f>
        <v/>
      </c>
      <c r="P54" t="str">
        <f>東海!AQ56</f>
        <v/>
      </c>
      <c r="Q54" t="str">
        <f>東海!AT56</f>
        <v/>
      </c>
      <c r="S54" t="str">
        <f>東海!B56</f>
        <v>星野元希</v>
      </c>
      <c r="T54">
        <f t="shared" si="29"/>
        <v>38.165999999999997</v>
      </c>
      <c r="U54">
        <f t="shared" si="15"/>
        <v>19.082999999999998</v>
      </c>
      <c r="V54">
        <f t="shared" si="16"/>
        <v>38.165999999999997</v>
      </c>
      <c r="W54">
        <f t="shared" si="17"/>
        <v>28.624499999999998</v>
      </c>
      <c r="X54">
        <f t="shared" si="18"/>
        <v>19.082999999999998</v>
      </c>
      <c r="AA54" s="41">
        <f t="shared" ca="1" si="19"/>
        <v>4.7457245546666665E-2</v>
      </c>
      <c r="AB54" s="41">
        <f t="shared" ca="1" si="20"/>
        <v>6.0746646746666667E-2</v>
      </c>
      <c r="AC54" s="41">
        <f t="shared" ca="1" si="21"/>
        <v>4.7457245546666665E-2</v>
      </c>
      <c r="AD54" s="41">
        <f t="shared" ca="1" si="22"/>
        <v>5.4101946146666663E-2</v>
      </c>
      <c r="AE54" s="41">
        <f t="shared" ca="1" si="23"/>
        <v>6.0746646746666667E-2</v>
      </c>
      <c r="AG54" s="41">
        <f t="shared" ca="1" si="24"/>
        <v>1.3289401200000002E-2</v>
      </c>
      <c r="AH54" s="41">
        <f t="shared" ca="1" si="25"/>
        <v>6.0746646746666667E-2</v>
      </c>
      <c r="AI54" s="41">
        <f t="shared" ca="1" si="26"/>
        <v>-1.3289401200000002E-2</v>
      </c>
      <c r="AJ54" s="41">
        <f t="shared" ca="1" si="27"/>
        <v>6.6447005999999975E-3</v>
      </c>
      <c r="AK54" s="41">
        <f t="shared" ca="1" si="28"/>
        <v>6.6447006000000045E-3</v>
      </c>
    </row>
    <row r="55" spans="2:37" x14ac:dyDescent="0.15">
      <c r="B55" t="str">
        <f>東海!B57</f>
        <v>白鳥大毅</v>
      </c>
      <c r="C55" t="str">
        <f>東海!C57</f>
        <v>静岡大学</v>
      </c>
      <c r="D55" t="str">
        <f>東海!G57</f>
        <v/>
      </c>
      <c r="E55">
        <f>東海!J57</f>
        <v>0</v>
      </c>
      <c r="F55">
        <f>東海!M57</f>
        <v>0</v>
      </c>
      <c r="G55" t="str">
        <f>東海!P57</f>
        <v/>
      </c>
      <c r="H55">
        <f>東海!S57</f>
        <v>29.641000000000002</v>
      </c>
      <c r="I55" t="str">
        <f>東海!V57</f>
        <v/>
      </c>
      <c r="J55" t="str">
        <f>東海!Y57</f>
        <v/>
      </c>
      <c r="K55" t="str">
        <f>東海!AB57</f>
        <v/>
      </c>
      <c r="L55" t="str">
        <f>東海!AE57</f>
        <v/>
      </c>
      <c r="M55" t="str">
        <f>東海!AH57</f>
        <v/>
      </c>
      <c r="N55" t="str">
        <f>東海!AK57</f>
        <v/>
      </c>
      <c r="O55" t="str">
        <f>東海!AN57</f>
        <v/>
      </c>
      <c r="P55" t="str">
        <f>東海!AQ57</f>
        <v/>
      </c>
      <c r="Q55" t="str">
        <f>東海!AT57</f>
        <v/>
      </c>
      <c r="S55" t="str">
        <f>東海!B57</f>
        <v>白鳥大毅</v>
      </c>
      <c r="T55">
        <f t="shared" si="29"/>
        <v>29.641000000000002</v>
      </c>
      <c r="U55">
        <f t="shared" si="15"/>
        <v>14.820500000000001</v>
      </c>
      <c r="V55">
        <f t="shared" si="16"/>
        <v>29.641000000000002</v>
      </c>
      <c r="W55">
        <f t="shared" si="17"/>
        <v>22.23075</v>
      </c>
      <c r="X55">
        <f t="shared" si="18"/>
        <v>14.820500000000001</v>
      </c>
      <c r="AA55" s="41">
        <f t="shared" ca="1" si="19"/>
        <v>5.3394055546666666E-2</v>
      </c>
      <c r="AB55" s="41">
        <f t="shared" ca="1" si="20"/>
        <v>6.3715051746666668E-2</v>
      </c>
      <c r="AC55" s="41">
        <f t="shared" ca="1" si="21"/>
        <v>5.3394055546666666E-2</v>
      </c>
      <c r="AD55" s="41">
        <f t="shared" ca="1" si="22"/>
        <v>5.8554553646666667E-2</v>
      </c>
      <c r="AE55" s="41">
        <f t="shared" ca="1" si="23"/>
        <v>6.3715051746666668E-2</v>
      </c>
      <c r="AG55" s="41">
        <f t="shared" ca="1" si="24"/>
        <v>1.0320996200000002E-2</v>
      </c>
      <c r="AH55" s="41">
        <f t="shared" ca="1" si="25"/>
        <v>6.3715051746666668E-2</v>
      </c>
      <c r="AI55" s="41">
        <f t="shared" ca="1" si="26"/>
        <v>-1.0320996200000002E-2</v>
      </c>
      <c r="AJ55" s="41">
        <f t="shared" ca="1" si="27"/>
        <v>5.1604981000000008E-3</v>
      </c>
      <c r="AK55" s="41">
        <f t="shared" ca="1" si="28"/>
        <v>5.1604981000000008E-3</v>
      </c>
    </row>
    <row r="56" spans="2:37" x14ac:dyDescent="0.15">
      <c r="B56" t="str">
        <f>東海!B58</f>
        <v>金津怜央奈</v>
      </c>
      <c r="C56" t="str">
        <f>東海!C58</f>
        <v>名古屋大学</v>
      </c>
      <c r="D56" t="str">
        <f>東海!G58</f>
        <v/>
      </c>
      <c r="E56" t="str">
        <f>東海!J58</f>
        <v/>
      </c>
      <c r="F56" t="str">
        <f>東海!M58</f>
        <v/>
      </c>
      <c r="G56">
        <f>東海!P58</f>
        <v>59.266999999999996</v>
      </c>
      <c r="H56">
        <f>東海!S58</f>
        <v>63.900999999999996</v>
      </c>
      <c r="I56" t="str">
        <f>東海!V58</f>
        <v/>
      </c>
      <c r="J56" t="str">
        <f>東海!Y58</f>
        <v/>
      </c>
      <c r="K56" t="str">
        <f>東海!AB58</f>
        <v/>
      </c>
      <c r="L56" t="str">
        <f>東海!AE58</f>
        <v/>
      </c>
      <c r="M56" t="str">
        <f>東海!AH58</f>
        <v/>
      </c>
      <c r="N56" t="str">
        <f>東海!AK58</f>
        <v/>
      </c>
      <c r="O56" t="str">
        <f>東海!AN58</f>
        <v/>
      </c>
      <c r="P56" t="str">
        <f>東海!AQ58</f>
        <v/>
      </c>
      <c r="Q56" t="str">
        <f>東海!AT58</f>
        <v/>
      </c>
      <c r="S56" t="str">
        <f>東海!B58</f>
        <v>金津怜央奈</v>
      </c>
      <c r="T56">
        <f t="shared" si="29"/>
        <v>63.900999999999996</v>
      </c>
      <c r="U56">
        <f t="shared" si="15"/>
        <v>62.742499999999993</v>
      </c>
      <c r="V56">
        <f t="shared" si="16"/>
        <v>63.900999999999996</v>
      </c>
      <c r="W56">
        <f t="shared" si="17"/>
        <v>61.87362499999999</v>
      </c>
      <c r="X56">
        <f t="shared" si="18"/>
        <v>62.742499999999993</v>
      </c>
      <c r="AA56" s="41">
        <f t="shared" ca="1" si="19"/>
        <v>2.9535391546666668E-2</v>
      </c>
      <c r="AB56" s="41">
        <f t="shared" ca="1" si="20"/>
        <v>3.034217094666667E-2</v>
      </c>
      <c r="AC56" s="41">
        <f t="shared" ca="1" si="21"/>
        <v>2.9535391546666668E-2</v>
      </c>
      <c r="AD56" s="41">
        <f t="shared" ca="1" si="22"/>
        <v>3.0947255496666673E-2</v>
      </c>
      <c r="AE56" s="41">
        <f t="shared" ca="1" si="23"/>
        <v>3.034217094666667E-2</v>
      </c>
      <c r="AG56" s="41">
        <f t="shared" ca="1" si="24"/>
        <v>8.0677940000000239E-4</v>
      </c>
      <c r="AH56" s="41">
        <f t="shared" ca="1" si="25"/>
        <v>3.034217094666667E-2</v>
      </c>
      <c r="AI56" s="41">
        <f t="shared" ca="1" si="26"/>
        <v>-8.0677940000000239E-4</v>
      </c>
      <c r="AJ56" s="41">
        <f t="shared" ca="1" si="27"/>
        <v>1.4118639500000051E-3</v>
      </c>
      <c r="AK56" s="41">
        <f t="shared" ca="1" si="28"/>
        <v>-6.0508455000000266E-4</v>
      </c>
    </row>
    <row r="57" spans="2:37" x14ac:dyDescent="0.15">
      <c r="B57" t="str">
        <f>東海!B59</f>
        <v>横江薫</v>
      </c>
      <c r="C57" t="str">
        <f>東海!C59</f>
        <v>名古屋大学</v>
      </c>
      <c r="D57" t="str">
        <f>東海!G59</f>
        <v/>
      </c>
      <c r="E57" t="str">
        <f>東海!J59</f>
        <v/>
      </c>
      <c r="F57" t="str">
        <f>東海!M59</f>
        <v/>
      </c>
      <c r="G57" t="str">
        <f>東海!P59</f>
        <v/>
      </c>
      <c r="H57">
        <f>東海!S59</f>
        <v>50.308999999999997</v>
      </c>
      <c r="I57" t="str">
        <f>東海!V59</f>
        <v/>
      </c>
      <c r="J57" t="str">
        <f>東海!Y59</f>
        <v/>
      </c>
      <c r="K57" t="str">
        <f>東海!AB59</f>
        <v/>
      </c>
      <c r="L57" t="str">
        <f>東海!AE59</f>
        <v/>
      </c>
      <c r="M57" t="str">
        <f>東海!AH59</f>
        <v/>
      </c>
      <c r="N57" t="str">
        <f>東海!AK59</f>
        <v/>
      </c>
      <c r="O57" t="str">
        <f>東海!AN59</f>
        <v/>
      </c>
      <c r="P57" t="str">
        <f>東海!AQ59</f>
        <v/>
      </c>
      <c r="Q57" t="str">
        <f>東海!AT59</f>
        <v/>
      </c>
      <c r="S57" t="str">
        <f>東海!B59</f>
        <v>横江薫</v>
      </c>
      <c r="T57">
        <f t="shared" si="29"/>
        <v>50.308999999999997</v>
      </c>
      <c r="U57">
        <f t="shared" si="15"/>
        <v>50.308999999999997</v>
      </c>
      <c r="V57">
        <f t="shared" si="16"/>
        <v>50.308999999999997</v>
      </c>
      <c r="W57">
        <f t="shared" si="17"/>
        <v>50.308999999999997</v>
      </c>
      <c r="X57">
        <f t="shared" si="18"/>
        <v>50.308999999999997</v>
      </c>
      <c r="AA57" s="41">
        <f t="shared" ca="1" si="19"/>
        <v>3.9000860346666666E-2</v>
      </c>
      <c r="AB57" s="41">
        <f t="shared" ca="1" si="20"/>
        <v>3.9000860346666666E-2</v>
      </c>
      <c r="AC57" s="41">
        <f t="shared" ca="1" si="21"/>
        <v>3.9000860346666666E-2</v>
      </c>
      <c r="AD57" s="41">
        <f t="shared" ca="1" si="22"/>
        <v>3.9000860346666666E-2</v>
      </c>
      <c r="AE57" s="41">
        <f t="shared" ca="1" si="23"/>
        <v>3.9000860346666666E-2</v>
      </c>
      <c r="AG57" s="41">
        <f t="shared" ca="1" si="24"/>
        <v>0</v>
      </c>
      <c r="AH57" s="41">
        <f t="shared" ca="1" si="25"/>
        <v>3.9000860346666666E-2</v>
      </c>
      <c r="AI57" s="41">
        <f t="shared" ca="1" si="26"/>
        <v>0</v>
      </c>
      <c r="AJ57" s="41">
        <f t="shared" ca="1" si="27"/>
        <v>0</v>
      </c>
      <c r="AK57" s="41">
        <f t="shared" ca="1" si="28"/>
        <v>0</v>
      </c>
    </row>
    <row r="58" spans="2:37" x14ac:dyDescent="0.15">
      <c r="B58" t="str">
        <f>東海!B60</f>
        <v>杉田和也</v>
      </c>
      <c r="C58" t="str">
        <f>東海!C60</f>
        <v>名古屋大学</v>
      </c>
      <c r="D58" t="str">
        <f>東海!G60</f>
        <v/>
      </c>
      <c r="E58" t="str">
        <f>東海!J60</f>
        <v/>
      </c>
      <c r="F58" t="str">
        <f>東海!M60</f>
        <v/>
      </c>
      <c r="G58" t="str">
        <f>東海!P60</f>
        <v/>
      </c>
      <c r="H58">
        <f>東海!S60</f>
        <v>36.668999999999997</v>
      </c>
      <c r="I58" t="str">
        <f>東海!V60</f>
        <v/>
      </c>
      <c r="J58" t="str">
        <f>東海!Y60</f>
        <v/>
      </c>
      <c r="K58" t="str">
        <f>東海!AB60</f>
        <v/>
      </c>
      <c r="L58" t="str">
        <f>東海!AE60</f>
        <v/>
      </c>
      <c r="M58" t="str">
        <f>東海!AH60</f>
        <v/>
      </c>
      <c r="N58" t="str">
        <f>東海!AK60</f>
        <v/>
      </c>
      <c r="O58" t="str">
        <f>東海!AN60</f>
        <v/>
      </c>
      <c r="P58" t="str">
        <f>東海!AQ60</f>
        <v/>
      </c>
      <c r="Q58" t="str">
        <f>東海!AT60</f>
        <v/>
      </c>
      <c r="S58" t="str">
        <f>東海!B60</f>
        <v>杉田和也</v>
      </c>
      <c r="T58">
        <f t="shared" si="29"/>
        <v>36.668999999999997</v>
      </c>
      <c r="U58">
        <f t="shared" si="15"/>
        <v>36.668999999999997</v>
      </c>
      <c r="V58">
        <f t="shared" si="16"/>
        <v>36.668999999999997</v>
      </c>
      <c r="W58">
        <f t="shared" si="17"/>
        <v>36.668999999999997</v>
      </c>
      <c r="X58">
        <f t="shared" si="18"/>
        <v>36.668999999999997</v>
      </c>
      <c r="AA58" s="41">
        <f t="shared" ca="1" si="19"/>
        <v>4.8499756346666666E-2</v>
      </c>
      <c r="AB58" s="41">
        <f t="shared" ca="1" si="20"/>
        <v>4.8499756346666666E-2</v>
      </c>
      <c r="AC58" s="41">
        <f t="shared" ca="1" si="21"/>
        <v>4.8499756346666666E-2</v>
      </c>
      <c r="AD58" s="41">
        <f t="shared" ca="1" si="22"/>
        <v>4.8499756346666666E-2</v>
      </c>
      <c r="AE58" s="41">
        <f t="shared" ca="1" si="23"/>
        <v>4.8499756346666666E-2</v>
      </c>
      <c r="AG58" s="41">
        <f t="shared" ca="1" si="24"/>
        <v>0</v>
      </c>
      <c r="AH58" s="41">
        <f t="shared" ca="1" si="25"/>
        <v>4.8499756346666666E-2</v>
      </c>
      <c r="AI58" s="41">
        <f t="shared" ca="1" si="26"/>
        <v>0</v>
      </c>
      <c r="AJ58" s="41">
        <f t="shared" ca="1" si="27"/>
        <v>0</v>
      </c>
      <c r="AK58" s="41">
        <f t="shared" ca="1" si="28"/>
        <v>0</v>
      </c>
    </row>
    <row r="59" spans="2:37" x14ac:dyDescent="0.15">
      <c r="B59">
        <f>東海!B61</f>
        <v>0</v>
      </c>
      <c r="C59">
        <f>東海!C61</f>
        <v>0</v>
      </c>
      <c r="D59" t="str">
        <f>東海!G61</f>
        <v/>
      </c>
      <c r="E59" t="str">
        <f>東海!J61</f>
        <v/>
      </c>
      <c r="F59" t="str">
        <f>東海!M61</f>
        <v/>
      </c>
      <c r="G59" t="str">
        <f>東海!P61</f>
        <v/>
      </c>
      <c r="H59" t="str">
        <f>東海!S61</f>
        <v/>
      </c>
      <c r="S59">
        <f>東海!B61</f>
        <v>0</v>
      </c>
    </row>
    <row r="60" spans="2:37" x14ac:dyDescent="0.15">
      <c r="B60">
        <f>東海!B62</f>
        <v>0</v>
      </c>
      <c r="S60">
        <f>東海!B62</f>
        <v>0</v>
      </c>
    </row>
    <row r="61" spans="2:37" x14ac:dyDescent="0.15">
      <c r="B61">
        <f>東海!B63</f>
        <v>0</v>
      </c>
      <c r="S61">
        <f>東海!B63</f>
        <v>0</v>
      </c>
    </row>
    <row r="62" spans="2:37" x14ac:dyDescent="0.15">
      <c r="B62">
        <f>東海!B64</f>
        <v>0</v>
      </c>
      <c r="S62">
        <f>東海!B64</f>
        <v>0</v>
      </c>
    </row>
    <row r="63" spans="2:37" x14ac:dyDescent="0.15">
      <c r="B63">
        <f>東海!B65</f>
        <v>0</v>
      </c>
      <c r="S63">
        <f>東海!B65</f>
        <v>0</v>
      </c>
    </row>
    <row r="64" spans="2:37" x14ac:dyDescent="0.15">
      <c r="B64">
        <f>東海!B66</f>
        <v>0</v>
      </c>
      <c r="S64">
        <f>東海!B66</f>
        <v>0</v>
      </c>
    </row>
    <row r="65" spans="2:19" x14ac:dyDescent="0.15">
      <c r="B65">
        <f>東海!B67</f>
        <v>0</v>
      </c>
      <c r="S65">
        <f>東海!B67</f>
        <v>0</v>
      </c>
    </row>
  </sheetData>
  <phoneticPr fontId="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5"/>
  <sheetViews>
    <sheetView topLeftCell="B1" workbookViewId="0">
      <selection activeCell="O1" sqref="O1:P1048576"/>
    </sheetView>
  </sheetViews>
  <sheetFormatPr defaultRowHeight="13.5" x14ac:dyDescent="0.15"/>
  <cols>
    <col min="2" max="2" width="11" customWidth="1"/>
    <col min="15" max="15" width="12" customWidth="1"/>
  </cols>
  <sheetData>
    <row r="1" spans="2:16" x14ac:dyDescent="0.15">
      <c r="C1" t="s">
        <v>1085</v>
      </c>
      <c r="D1">
        <v>0.75</v>
      </c>
      <c r="E1" t="s">
        <v>1307</v>
      </c>
      <c r="F1">
        <v>0.25</v>
      </c>
      <c r="G1" t="s">
        <v>1308</v>
      </c>
      <c r="I1" t="s">
        <v>1309</v>
      </c>
      <c r="J1" s="40">
        <v>0.75</v>
      </c>
      <c r="K1" s="40">
        <v>0.5</v>
      </c>
      <c r="L1" s="40">
        <v>0.25</v>
      </c>
      <c r="M1" t="s">
        <v>1310</v>
      </c>
    </row>
    <row r="2" spans="2:16" x14ac:dyDescent="0.15">
      <c r="B2" t="s">
        <v>45</v>
      </c>
      <c r="C2">
        <v>73.405199999999994</v>
      </c>
      <c r="D2">
        <v>63.701250000000002</v>
      </c>
      <c r="E2">
        <v>62.991</v>
      </c>
      <c r="F2">
        <v>58.72175</v>
      </c>
      <c r="G2">
        <v>54.726999999999997</v>
      </c>
      <c r="I2">
        <f>C2-D2</f>
        <v>9.7039499999999919</v>
      </c>
      <c r="J2">
        <f>D2-E2</f>
        <v>0.71025000000000205</v>
      </c>
      <c r="K2">
        <f>E2-F2</f>
        <v>4.2692499999999995</v>
      </c>
      <c r="L2">
        <f>F2</f>
        <v>58.72175</v>
      </c>
      <c r="M2">
        <f>F2-G2</f>
        <v>3.9947500000000034</v>
      </c>
      <c r="P2" t="s">
        <v>1389</v>
      </c>
    </row>
    <row r="3" spans="2:16" ht="14.25" thickBot="1" x14ac:dyDescent="0.2">
      <c r="B3" t="s">
        <v>40</v>
      </c>
      <c r="C3">
        <v>72.253199999999993</v>
      </c>
      <c r="D3">
        <v>68.993399999999994</v>
      </c>
      <c r="E3">
        <v>67.249000000000009</v>
      </c>
      <c r="F3">
        <v>63.149000000000001</v>
      </c>
      <c r="G3">
        <v>42.377999999999993</v>
      </c>
      <c r="I3">
        <f t="shared" ref="I3:I58" si="0">C3-D3</f>
        <v>3.2597999999999985</v>
      </c>
      <c r="J3">
        <f t="shared" ref="J3:J58" si="1">D3-E3</f>
        <v>1.7443999999999846</v>
      </c>
      <c r="K3">
        <f t="shared" ref="K3:K58" si="2">E3-F3</f>
        <v>4.1000000000000085</v>
      </c>
      <c r="L3">
        <f t="shared" ref="L3:L58" si="3">F3</f>
        <v>63.149000000000001</v>
      </c>
      <c r="M3">
        <f t="shared" ref="M3:M58" si="4">F3-G3</f>
        <v>20.771000000000008</v>
      </c>
      <c r="O3" s="22" t="s">
        <v>897</v>
      </c>
      <c r="P3" t="s">
        <v>1387</v>
      </c>
    </row>
    <row r="4" spans="2:16" x14ac:dyDescent="0.15">
      <c r="B4" t="s">
        <v>42</v>
      </c>
      <c r="C4">
        <v>66.822000000000003</v>
      </c>
      <c r="D4">
        <v>63.970699999999994</v>
      </c>
      <c r="E4">
        <v>62.175999999999995</v>
      </c>
      <c r="F4">
        <v>56.122799999999991</v>
      </c>
      <c r="G4">
        <v>0</v>
      </c>
      <c r="I4">
        <f t="shared" si="0"/>
        <v>2.851300000000009</v>
      </c>
      <c r="J4">
        <f t="shared" si="1"/>
        <v>1.7946999999999989</v>
      </c>
      <c r="K4">
        <f t="shared" si="2"/>
        <v>6.0532000000000039</v>
      </c>
      <c r="L4">
        <f t="shared" si="3"/>
        <v>56.122799999999991</v>
      </c>
      <c r="M4">
        <f t="shared" si="4"/>
        <v>56.122799999999991</v>
      </c>
      <c r="O4" t="s">
        <v>41</v>
      </c>
      <c r="P4">
        <v>63.449999999999996</v>
      </c>
    </row>
    <row r="5" spans="2:16" x14ac:dyDescent="0.15">
      <c r="B5" t="s">
        <v>50</v>
      </c>
      <c r="C5">
        <v>66.031000000000006</v>
      </c>
      <c r="D5">
        <v>60.105499999999999</v>
      </c>
      <c r="E5">
        <v>59.594999999999999</v>
      </c>
      <c r="F5">
        <v>57.909599999999998</v>
      </c>
      <c r="G5">
        <v>50.597999999999999</v>
      </c>
      <c r="I5">
        <f t="shared" si="0"/>
        <v>5.9255000000000067</v>
      </c>
      <c r="J5">
        <f t="shared" si="1"/>
        <v>0.5105000000000004</v>
      </c>
      <c r="K5">
        <f t="shared" si="2"/>
        <v>1.6854000000000013</v>
      </c>
      <c r="L5">
        <f t="shared" si="3"/>
        <v>57.909599999999998</v>
      </c>
      <c r="M5">
        <f t="shared" si="4"/>
        <v>7.3115999999999985</v>
      </c>
      <c r="O5" t="s">
        <v>45</v>
      </c>
      <c r="P5">
        <v>61.047999999999995</v>
      </c>
    </row>
    <row r="6" spans="2:16" x14ac:dyDescent="0.15">
      <c r="B6" t="s">
        <v>47</v>
      </c>
      <c r="C6">
        <v>64.956000000000003</v>
      </c>
      <c r="D6">
        <v>62.455199999999998</v>
      </c>
      <c r="E6">
        <v>61.826999999999998</v>
      </c>
      <c r="F6">
        <v>58.430999999999997</v>
      </c>
      <c r="G6">
        <v>51.926399999999994</v>
      </c>
      <c r="I6">
        <f t="shared" si="0"/>
        <v>2.5008000000000052</v>
      </c>
      <c r="J6">
        <f t="shared" si="1"/>
        <v>0.62819999999999965</v>
      </c>
      <c r="K6">
        <f t="shared" si="2"/>
        <v>3.3960000000000008</v>
      </c>
      <c r="L6">
        <f t="shared" si="3"/>
        <v>58.430999999999997</v>
      </c>
      <c r="M6">
        <f t="shared" si="4"/>
        <v>6.5046000000000035</v>
      </c>
      <c r="O6" t="s">
        <v>132</v>
      </c>
      <c r="P6">
        <v>64.106999999999999</v>
      </c>
    </row>
    <row r="7" spans="2:16" x14ac:dyDescent="0.15">
      <c r="B7" t="s">
        <v>53</v>
      </c>
      <c r="C7">
        <v>63.900999999999996</v>
      </c>
      <c r="D7">
        <v>62.742499999999993</v>
      </c>
      <c r="E7">
        <v>63.900999999999996</v>
      </c>
      <c r="F7">
        <v>61.87362499999999</v>
      </c>
      <c r="G7">
        <v>62.742499999999993</v>
      </c>
      <c r="I7">
        <f t="shared" si="0"/>
        <v>1.1585000000000036</v>
      </c>
      <c r="J7">
        <f t="shared" si="1"/>
        <v>-1.1585000000000036</v>
      </c>
      <c r="K7">
        <f t="shared" si="2"/>
        <v>2.0273750000000064</v>
      </c>
      <c r="L7">
        <f t="shared" si="3"/>
        <v>61.87362499999999</v>
      </c>
      <c r="M7">
        <f t="shared" si="4"/>
        <v>-0.86887500000000273</v>
      </c>
      <c r="O7" t="s">
        <v>50</v>
      </c>
      <c r="P7">
        <v>63.071999999999996</v>
      </c>
    </row>
    <row r="8" spans="2:16" x14ac:dyDescent="0.15">
      <c r="B8" t="s">
        <v>123</v>
      </c>
      <c r="C8">
        <v>63.869</v>
      </c>
      <c r="D8">
        <v>57.899499999999996</v>
      </c>
      <c r="E8">
        <v>50.5</v>
      </c>
      <c r="F8">
        <v>49.403599999999997</v>
      </c>
      <c r="G8">
        <v>45.063000000000002</v>
      </c>
      <c r="I8">
        <f t="shared" si="0"/>
        <v>5.9695000000000036</v>
      </c>
      <c r="J8">
        <f t="shared" si="1"/>
        <v>7.3994999999999962</v>
      </c>
      <c r="K8">
        <f t="shared" si="2"/>
        <v>1.0964000000000027</v>
      </c>
      <c r="L8">
        <f t="shared" si="3"/>
        <v>49.403599999999997</v>
      </c>
      <c r="M8">
        <f t="shared" si="4"/>
        <v>4.3405999999999949</v>
      </c>
      <c r="O8" t="s">
        <v>47</v>
      </c>
      <c r="P8">
        <v>63.940999999999995</v>
      </c>
    </row>
    <row r="9" spans="2:16" x14ac:dyDescent="0.15">
      <c r="B9" t="s">
        <v>59</v>
      </c>
      <c r="C9">
        <v>63.623999999999995</v>
      </c>
      <c r="D9">
        <v>60.809999999999995</v>
      </c>
      <c r="E9">
        <v>60.147999999999996</v>
      </c>
      <c r="F9">
        <v>59.546750000000003</v>
      </c>
      <c r="G9">
        <v>57.287999999999997</v>
      </c>
      <c r="I9">
        <f t="shared" si="0"/>
        <v>2.8140000000000001</v>
      </c>
      <c r="J9">
        <f t="shared" si="1"/>
        <v>0.66199999999999903</v>
      </c>
      <c r="K9">
        <f t="shared" si="2"/>
        <v>0.60124999999999318</v>
      </c>
      <c r="L9">
        <f t="shared" si="3"/>
        <v>59.546750000000003</v>
      </c>
      <c r="M9">
        <f t="shared" si="4"/>
        <v>2.2587500000000063</v>
      </c>
      <c r="O9" t="s">
        <v>59</v>
      </c>
      <c r="P9">
        <v>61.466999999999999</v>
      </c>
    </row>
    <row r="10" spans="2:16" x14ac:dyDescent="0.15">
      <c r="B10" t="s">
        <v>46</v>
      </c>
      <c r="C10">
        <v>62.308999999999997</v>
      </c>
      <c r="D10">
        <v>49.710749999999997</v>
      </c>
      <c r="E10">
        <v>47.0608</v>
      </c>
      <c r="F10">
        <v>41.4985</v>
      </c>
      <c r="G10">
        <v>0</v>
      </c>
      <c r="I10">
        <f t="shared" si="0"/>
        <v>12.59825</v>
      </c>
      <c r="J10">
        <f t="shared" si="1"/>
        <v>2.6499499999999969</v>
      </c>
      <c r="K10">
        <f t="shared" si="2"/>
        <v>5.5623000000000005</v>
      </c>
      <c r="L10">
        <f t="shared" si="3"/>
        <v>41.4985</v>
      </c>
      <c r="M10">
        <f t="shared" si="4"/>
        <v>41.4985</v>
      </c>
      <c r="O10" t="s">
        <v>123</v>
      </c>
      <c r="P10">
        <v>58.510999999999996</v>
      </c>
    </row>
    <row r="11" spans="2:16" x14ac:dyDescent="0.15">
      <c r="B11" t="s">
        <v>71</v>
      </c>
      <c r="C11">
        <v>62.306999999999995</v>
      </c>
      <c r="D11">
        <v>53.952999999999996</v>
      </c>
      <c r="E11">
        <v>53.284499999999994</v>
      </c>
      <c r="F11">
        <v>47.66375</v>
      </c>
      <c r="G11">
        <v>0</v>
      </c>
      <c r="I11">
        <f t="shared" si="0"/>
        <v>8.3539999999999992</v>
      </c>
      <c r="J11">
        <f t="shared" si="1"/>
        <v>0.66850000000000165</v>
      </c>
      <c r="K11">
        <f t="shared" si="2"/>
        <v>5.6207499999999939</v>
      </c>
      <c r="L11">
        <f t="shared" si="3"/>
        <v>47.66375</v>
      </c>
      <c r="M11">
        <f t="shared" si="4"/>
        <v>47.66375</v>
      </c>
      <c r="O11" t="s">
        <v>56</v>
      </c>
      <c r="P11">
        <v>59.473999999999997</v>
      </c>
    </row>
    <row r="12" spans="2:16" x14ac:dyDescent="0.15">
      <c r="B12" t="s">
        <v>56</v>
      </c>
      <c r="C12">
        <v>61.367999999999995</v>
      </c>
      <c r="D12">
        <v>58.332749999999997</v>
      </c>
      <c r="E12">
        <v>55.328499999999998</v>
      </c>
      <c r="F12">
        <v>26.005749999999999</v>
      </c>
      <c r="G12">
        <v>0</v>
      </c>
      <c r="I12">
        <f t="shared" si="0"/>
        <v>3.0352499999999978</v>
      </c>
      <c r="J12">
        <f t="shared" si="1"/>
        <v>3.004249999999999</v>
      </c>
      <c r="K12">
        <f t="shared" si="2"/>
        <v>29.322749999999999</v>
      </c>
      <c r="L12">
        <f t="shared" si="3"/>
        <v>26.005749999999999</v>
      </c>
      <c r="M12">
        <f t="shared" si="4"/>
        <v>26.005749999999999</v>
      </c>
      <c r="O12" t="s">
        <v>52</v>
      </c>
      <c r="P12" t="s">
        <v>1388</v>
      </c>
    </row>
    <row r="13" spans="2:16" x14ac:dyDescent="0.15">
      <c r="B13" t="s">
        <v>52</v>
      </c>
      <c r="C13">
        <v>60.336999999999996</v>
      </c>
      <c r="D13">
        <v>56.793999999999997</v>
      </c>
      <c r="E13">
        <v>53.97</v>
      </c>
      <c r="F13">
        <v>53.248799999999996</v>
      </c>
      <c r="G13">
        <v>50.503</v>
      </c>
      <c r="I13">
        <f t="shared" si="0"/>
        <v>3.5429999999999993</v>
      </c>
      <c r="J13">
        <f t="shared" si="1"/>
        <v>2.8239999999999981</v>
      </c>
      <c r="K13">
        <f t="shared" si="2"/>
        <v>0.72120000000000317</v>
      </c>
      <c r="L13">
        <f t="shared" si="3"/>
        <v>53.248799999999996</v>
      </c>
      <c r="M13">
        <f t="shared" si="4"/>
        <v>2.7457999999999956</v>
      </c>
      <c r="O13" t="s">
        <v>46</v>
      </c>
      <c r="P13">
        <v>56.471999999999994</v>
      </c>
    </row>
    <row r="14" spans="2:16" x14ac:dyDescent="0.15">
      <c r="B14" t="s">
        <v>48</v>
      </c>
      <c r="C14">
        <v>60.314</v>
      </c>
      <c r="D14">
        <v>54.606749999999998</v>
      </c>
      <c r="E14">
        <v>50.292999999999999</v>
      </c>
      <c r="F14">
        <v>40.170999999999999</v>
      </c>
      <c r="G14">
        <v>23.376000000000001</v>
      </c>
      <c r="I14">
        <f t="shared" si="0"/>
        <v>5.7072500000000019</v>
      </c>
      <c r="J14">
        <f t="shared" si="1"/>
        <v>4.3137499999999989</v>
      </c>
      <c r="K14">
        <f t="shared" si="2"/>
        <v>10.122</v>
      </c>
      <c r="L14">
        <f t="shared" si="3"/>
        <v>40.170999999999999</v>
      </c>
      <c r="M14">
        <f t="shared" si="4"/>
        <v>16.794999999999998</v>
      </c>
      <c r="O14" t="s">
        <v>55</v>
      </c>
      <c r="P14">
        <v>0</v>
      </c>
    </row>
    <row r="15" spans="2:16" x14ac:dyDescent="0.15">
      <c r="B15" t="s">
        <v>49</v>
      </c>
      <c r="C15">
        <v>60.214999999999996</v>
      </c>
      <c r="D15">
        <v>53.60575</v>
      </c>
      <c r="E15">
        <v>51.879999999999995</v>
      </c>
      <c r="F15">
        <v>45.998000000000005</v>
      </c>
      <c r="G15">
        <v>0</v>
      </c>
      <c r="I15">
        <f t="shared" si="0"/>
        <v>6.6092499999999959</v>
      </c>
      <c r="J15">
        <f t="shared" si="1"/>
        <v>1.725750000000005</v>
      </c>
      <c r="K15">
        <f t="shared" si="2"/>
        <v>5.8819999999999908</v>
      </c>
      <c r="L15">
        <f t="shared" si="3"/>
        <v>45.998000000000005</v>
      </c>
      <c r="M15">
        <f t="shared" si="4"/>
        <v>45.998000000000005</v>
      </c>
      <c r="O15" t="s">
        <v>54</v>
      </c>
      <c r="P15">
        <v>57.853999999999999</v>
      </c>
    </row>
    <row r="16" spans="2:16" x14ac:dyDescent="0.15">
      <c r="B16" t="s">
        <v>51</v>
      </c>
      <c r="C16">
        <v>59.732999999999997</v>
      </c>
      <c r="D16">
        <v>48.558299999999996</v>
      </c>
      <c r="E16">
        <v>48.319800000000001</v>
      </c>
      <c r="F16">
        <v>48.021674999999995</v>
      </c>
      <c r="G16">
        <v>44.513999999999996</v>
      </c>
      <c r="I16">
        <f t="shared" si="0"/>
        <v>11.174700000000001</v>
      </c>
      <c r="J16">
        <f t="shared" si="1"/>
        <v>0.23849999999999483</v>
      </c>
      <c r="K16">
        <f t="shared" si="2"/>
        <v>0.29812500000000597</v>
      </c>
      <c r="L16">
        <f t="shared" si="3"/>
        <v>48.021674999999995</v>
      </c>
      <c r="M16">
        <f t="shared" si="4"/>
        <v>3.507674999999999</v>
      </c>
      <c r="O16" t="s">
        <v>71</v>
      </c>
      <c r="P16">
        <v>55.53</v>
      </c>
    </row>
    <row r="17" spans="2:16" x14ac:dyDescent="0.15">
      <c r="B17" t="s">
        <v>54</v>
      </c>
      <c r="C17">
        <v>59.201000000000001</v>
      </c>
      <c r="D17">
        <v>56.606999999999999</v>
      </c>
      <c r="E17">
        <v>51.555599999999998</v>
      </c>
      <c r="F17">
        <v>44.466200000000001</v>
      </c>
      <c r="G17">
        <v>0</v>
      </c>
      <c r="I17">
        <f t="shared" si="0"/>
        <v>2.5940000000000012</v>
      </c>
      <c r="J17">
        <f t="shared" si="1"/>
        <v>5.051400000000001</v>
      </c>
      <c r="K17">
        <f t="shared" si="2"/>
        <v>7.0893999999999977</v>
      </c>
      <c r="L17">
        <f t="shared" si="3"/>
        <v>44.466200000000001</v>
      </c>
      <c r="M17">
        <f t="shared" si="4"/>
        <v>44.466200000000001</v>
      </c>
      <c r="O17" t="s">
        <v>124</v>
      </c>
      <c r="P17">
        <v>58.971999999999994</v>
      </c>
    </row>
    <row r="18" spans="2:16" x14ac:dyDescent="0.15">
      <c r="B18" t="s">
        <v>119</v>
      </c>
      <c r="C18">
        <v>59.061</v>
      </c>
      <c r="D18">
        <v>56.998999999999995</v>
      </c>
      <c r="E18">
        <v>55.225999999999999</v>
      </c>
      <c r="F18">
        <v>53.887</v>
      </c>
      <c r="G18">
        <v>51.988</v>
      </c>
      <c r="I18">
        <f t="shared" si="0"/>
        <v>2.0620000000000047</v>
      </c>
      <c r="J18">
        <f t="shared" si="1"/>
        <v>1.7729999999999961</v>
      </c>
      <c r="K18">
        <f t="shared" si="2"/>
        <v>1.3389999999999986</v>
      </c>
      <c r="L18">
        <f t="shared" si="3"/>
        <v>53.887</v>
      </c>
      <c r="M18">
        <f t="shared" si="4"/>
        <v>1.8990000000000009</v>
      </c>
      <c r="O18" t="s">
        <v>61</v>
      </c>
      <c r="P18">
        <v>57.491999999999997</v>
      </c>
    </row>
    <row r="19" spans="2:16" x14ac:dyDescent="0.15">
      <c r="B19" t="s">
        <v>55</v>
      </c>
      <c r="C19">
        <v>58.867999999999995</v>
      </c>
      <c r="D19">
        <v>57.812999999999995</v>
      </c>
      <c r="E19">
        <v>56.1905</v>
      </c>
      <c r="F19">
        <v>54.959499999999998</v>
      </c>
      <c r="G19">
        <v>50.091000000000001</v>
      </c>
      <c r="I19">
        <f t="shared" si="0"/>
        <v>1.0549999999999997</v>
      </c>
      <c r="J19">
        <f t="shared" si="1"/>
        <v>1.6224999999999952</v>
      </c>
      <c r="K19">
        <f t="shared" si="2"/>
        <v>1.2310000000000016</v>
      </c>
      <c r="L19">
        <f t="shared" si="3"/>
        <v>54.959499999999998</v>
      </c>
      <c r="M19">
        <f t="shared" si="4"/>
        <v>4.8684999999999974</v>
      </c>
      <c r="O19" t="s">
        <v>48</v>
      </c>
      <c r="P19">
        <v>55.177999999999997</v>
      </c>
    </row>
    <row r="20" spans="2:16" x14ac:dyDescent="0.15">
      <c r="B20" t="s">
        <v>68</v>
      </c>
      <c r="C20">
        <v>58.586999999999996</v>
      </c>
      <c r="D20">
        <v>51.809999999999995</v>
      </c>
      <c r="E20">
        <v>51.686</v>
      </c>
      <c r="F20">
        <v>49.073999999999998</v>
      </c>
      <c r="G20">
        <v>39.138999999999996</v>
      </c>
      <c r="I20">
        <f t="shared" si="0"/>
        <v>6.777000000000001</v>
      </c>
      <c r="J20">
        <f t="shared" si="1"/>
        <v>0.12399999999999523</v>
      </c>
      <c r="K20">
        <f t="shared" si="2"/>
        <v>2.6120000000000019</v>
      </c>
      <c r="L20">
        <f t="shared" si="3"/>
        <v>49.073999999999998</v>
      </c>
      <c r="M20">
        <f t="shared" si="4"/>
        <v>9.9350000000000023</v>
      </c>
      <c r="O20" t="s">
        <v>119</v>
      </c>
      <c r="P20">
        <v>57.320999999999998</v>
      </c>
    </row>
    <row r="21" spans="2:16" x14ac:dyDescent="0.15">
      <c r="B21" t="s">
        <v>63</v>
      </c>
      <c r="C21">
        <v>58.402000000000001</v>
      </c>
      <c r="D21">
        <v>55.836999999999996</v>
      </c>
      <c r="E21">
        <v>54.3245</v>
      </c>
      <c r="F21">
        <v>51.790374999999997</v>
      </c>
      <c r="G21">
        <v>46.680999999999997</v>
      </c>
      <c r="I21">
        <f t="shared" si="0"/>
        <v>2.5650000000000048</v>
      </c>
      <c r="J21">
        <f t="shared" si="1"/>
        <v>1.5124999999999957</v>
      </c>
      <c r="K21">
        <f t="shared" si="2"/>
        <v>2.5341250000000031</v>
      </c>
      <c r="L21">
        <f t="shared" si="3"/>
        <v>51.790374999999997</v>
      </c>
      <c r="M21">
        <f t="shared" si="4"/>
        <v>5.109375</v>
      </c>
      <c r="O21" t="s">
        <v>63</v>
      </c>
      <c r="P21">
        <v>58.241999999999997</v>
      </c>
    </row>
    <row r="22" spans="2:16" x14ac:dyDescent="0.15">
      <c r="B22" t="s">
        <v>61</v>
      </c>
      <c r="C22">
        <v>58.354999999999997</v>
      </c>
      <c r="D22">
        <v>56.461750000000002</v>
      </c>
      <c r="E22">
        <v>55.881</v>
      </c>
      <c r="F22">
        <v>54.664249999999996</v>
      </c>
      <c r="G22">
        <v>0</v>
      </c>
      <c r="I22">
        <f t="shared" si="0"/>
        <v>1.8932499999999948</v>
      </c>
      <c r="J22">
        <f t="shared" si="1"/>
        <v>0.58075000000000188</v>
      </c>
      <c r="K22">
        <f t="shared" si="2"/>
        <v>1.2167500000000047</v>
      </c>
      <c r="L22">
        <f t="shared" si="3"/>
        <v>54.664249999999996</v>
      </c>
      <c r="M22">
        <f t="shared" si="4"/>
        <v>54.664249999999996</v>
      </c>
      <c r="O22" t="s">
        <v>49</v>
      </c>
      <c r="P22">
        <v>59.214999999999996</v>
      </c>
    </row>
    <row r="23" spans="2:16" x14ac:dyDescent="0.15">
      <c r="B23" t="s">
        <v>57</v>
      </c>
      <c r="C23">
        <v>58.302999999999997</v>
      </c>
      <c r="D23">
        <v>54.802749999999996</v>
      </c>
      <c r="E23">
        <v>53.635999999999996</v>
      </c>
      <c r="F23">
        <v>53.635999999999996</v>
      </c>
      <c r="G23">
        <v>0</v>
      </c>
      <c r="I23">
        <f t="shared" si="0"/>
        <v>3.5002500000000012</v>
      </c>
      <c r="J23">
        <f t="shared" si="1"/>
        <v>1.1667500000000004</v>
      </c>
      <c r="K23">
        <f t="shared" si="2"/>
        <v>0</v>
      </c>
      <c r="L23">
        <f t="shared" si="3"/>
        <v>53.635999999999996</v>
      </c>
      <c r="M23">
        <f t="shared" si="4"/>
        <v>53.635999999999996</v>
      </c>
      <c r="O23" t="s">
        <v>127</v>
      </c>
      <c r="P23">
        <v>57.29</v>
      </c>
    </row>
    <row r="24" spans="2:16" x14ac:dyDescent="0.15">
      <c r="B24" t="s">
        <v>124</v>
      </c>
      <c r="C24">
        <v>58.186</v>
      </c>
      <c r="D24">
        <v>56.088000000000001</v>
      </c>
      <c r="E24">
        <v>45.929599999999994</v>
      </c>
      <c r="F24">
        <v>41.431399999999996</v>
      </c>
      <c r="G24">
        <v>38.266399999999997</v>
      </c>
      <c r="I24">
        <f t="shared" si="0"/>
        <v>2.097999999999999</v>
      </c>
      <c r="J24">
        <f t="shared" si="1"/>
        <v>10.158400000000007</v>
      </c>
      <c r="K24">
        <f t="shared" si="2"/>
        <v>4.4981999999999971</v>
      </c>
      <c r="L24">
        <f t="shared" si="3"/>
        <v>41.431399999999996</v>
      </c>
      <c r="M24">
        <f t="shared" si="4"/>
        <v>3.1649999999999991</v>
      </c>
      <c r="O24" t="s">
        <v>70</v>
      </c>
      <c r="P24">
        <v>58.707999999999998</v>
      </c>
    </row>
    <row r="25" spans="2:16" x14ac:dyDescent="0.15">
      <c r="B25" t="s">
        <v>58</v>
      </c>
      <c r="C25">
        <v>57.555999999999997</v>
      </c>
      <c r="D25">
        <v>47.247399999999999</v>
      </c>
      <c r="E25">
        <v>43.811199999999999</v>
      </c>
      <c r="F25">
        <v>41.108049999999999</v>
      </c>
      <c r="G25">
        <v>38.603999999999999</v>
      </c>
      <c r="I25">
        <f t="shared" si="0"/>
        <v>10.308599999999998</v>
      </c>
      <c r="J25">
        <f t="shared" si="1"/>
        <v>3.4361999999999995</v>
      </c>
      <c r="K25">
        <f t="shared" si="2"/>
        <v>2.7031500000000008</v>
      </c>
      <c r="L25">
        <f t="shared" si="3"/>
        <v>41.108049999999999</v>
      </c>
      <c r="M25">
        <f t="shared" si="4"/>
        <v>2.5040499999999994</v>
      </c>
      <c r="O25" t="s">
        <v>68</v>
      </c>
      <c r="P25">
        <v>51.714999999999996</v>
      </c>
    </row>
    <row r="26" spans="2:16" x14ac:dyDescent="0.15">
      <c r="B26" t="s">
        <v>70</v>
      </c>
      <c r="C26">
        <v>57.137999999999998</v>
      </c>
      <c r="D26">
        <v>54.198</v>
      </c>
      <c r="E26">
        <v>53.8825</v>
      </c>
      <c r="F26">
        <v>53.72475</v>
      </c>
      <c r="G26">
        <v>51.406999999999996</v>
      </c>
      <c r="I26">
        <f t="shared" si="0"/>
        <v>2.9399999999999977</v>
      </c>
      <c r="J26">
        <f t="shared" si="1"/>
        <v>0.31550000000000011</v>
      </c>
      <c r="K26">
        <f t="shared" si="2"/>
        <v>0.15775000000000006</v>
      </c>
      <c r="L26">
        <f t="shared" si="3"/>
        <v>53.72475</v>
      </c>
      <c r="M26">
        <f t="shared" si="4"/>
        <v>2.3177500000000038</v>
      </c>
      <c r="O26" t="s">
        <v>73</v>
      </c>
      <c r="P26">
        <v>48.893999999999998</v>
      </c>
    </row>
    <row r="27" spans="2:16" x14ac:dyDescent="0.15">
      <c r="B27" t="s">
        <v>127</v>
      </c>
      <c r="C27">
        <v>56.919999999999995</v>
      </c>
      <c r="D27">
        <v>54.433</v>
      </c>
      <c r="E27">
        <v>48.713200000000001</v>
      </c>
      <c r="F27">
        <v>46.581299999999999</v>
      </c>
      <c r="G27">
        <v>38.731999999999999</v>
      </c>
      <c r="I27">
        <f t="shared" si="0"/>
        <v>2.4869999999999948</v>
      </c>
      <c r="J27">
        <f t="shared" si="1"/>
        <v>5.7197999999999993</v>
      </c>
      <c r="K27">
        <f t="shared" si="2"/>
        <v>2.1319000000000017</v>
      </c>
      <c r="L27">
        <f t="shared" si="3"/>
        <v>46.581299999999999</v>
      </c>
      <c r="M27">
        <f t="shared" si="4"/>
        <v>7.8492999999999995</v>
      </c>
      <c r="O27" t="s">
        <v>67</v>
      </c>
      <c r="P27">
        <v>50.083999999999996</v>
      </c>
    </row>
    <row r="28" spans="2:16" x14ac:dyDescent="0.15">
      <c r="B28" t="s">
        <v>62</v>
      </c>
      <c r="C28">
        <v>56.625</v>
      </c>
      <c r="D28">
        <v>43.1526</v>
      </c>
      <c r="E28">
        <v>35.262</v>
      </c>
      <c r="F28">
        <v>20.788499999999999</v>
      </c>
      <c r="G28">
        <v>0</v>
      </c>
      <c r="I28">
        <f t="shared" si="0"/>
        <v>13.4724</v>
      </c>
      <c r="J28">
        <f t="shared" si="1"/>
        <v>7.8905999999999992</v>
      </c>
      <c r="K28">
        <f t="shared" si="2"/>
        <v>14.473500000000001</v>
      </c>
      <c r="L28">
        <f t="shared" si="3"/>
        <v>20.788499999999999</v>
      </c>
      <c r="M28">
        <f t="shared" si="4"/>
        <v>20.788499999999999</v>
      </c>
      <c r="O28" t="s">
        <v>51</v>
      </c>
      <c r="P28">
        <v>44.561</v>
      </c>
    </row>
    <row r="29" spans="2:16" x14ac:dyDescent="0.15">
      <c r="B29" t="s">
        <v>67</v>
      </c>
      <c r="C29">
        <v>55.594000000000001</v>
      </c>
      <c r="D29">
        <v>53.564749999999997</v>
      </c>
      <c r="E29">
        <v>49.07</v>
      </c>
      <c r="F29">
        <v>47.119799999999998</v>
      </c>
      <c r="G29">
        <v>29.698149999999998</v>
      </c>
      <c r="I29">
        <f t="shared" si="0"/>
        <v>2.0292500000000047</v>
      </c>
      <c r="J29">
        <f t="shared" si="1"/>
        <v>4.4947499999999962</v>
      </c>
      <c r="K29">
        <f t="shared" si="2"/>
        <v>1.9502000000000024</v>
      </c>
      <c r="L29">
        <f t="shared" si="3"/>
        <v>47.119799999999998</v>
      </c>
      <c r="M29">
        <f t="shared" si="4"/>
        <v>17.42165</v>
      </c>
      <c r="O29" t="s">
        <v>122</v>
      </c>
      <c r="P29">
        <v>57.346999999999994</v>
      </c>
    </row>
    <row r="30" spans="2:16" x14ac:dyDescent="0.15">
      <c r="B30" t="s">
        <v>65</v>
      </c>
      <c r="C30">
        <v>55.460999999999999</v>
      </c>
      <c r="D30">
        <v>50.054999999999993</v>
      </c>
      <c r="E30">
        <v>46.847999999999999</v>
      </c>
      <c r="F30">
        <v>44.943199999999997</v>
      </c>
      <c r="G30">
        <v>39.195</v>
      </c>
      <c r="I30">
        <f t="shared" si="0"/>
        <v>5.4060000000000059</v>
      </c>
      <c r="J30">
        <f t="shared" si="1"/>
        <v>3.2069999999999936</v>
      </c>
      <c r="K30">
        <f t="shared" si="2"/>
        <v>1.9048000000000016</v>
      </c>
      <c r="L30">
        <f t="shared" si="3"/>
        <v>44.943199999999997</v>
      </c>
      <c r="M30">
        <f t="shared" si="4"/>
        <v>5.7481999999999971</v>
      </c>
      <c r="O30" t="s">
        <v>57</v>
      </c>
      <c r="P30" t="s">
        <v>1388</v>
      </c>
    </row>
    <row r="31" spans="2:16" x14ac:dyDescent="0.15">
      <c r="B31" t="s">
        <v>73</v>
      </c>
      <c r="C31">
        <v>55.454999999999998</v>
      </c>
      <c r="D31">
        <v>54.001499999999993</v>
      </c>
      <c r="E31">
        <v>53.516999999999996</v>
      </c>
      <c r="F31">
        <v>48.717749999999995</v>
      </c>
      <c r="G31">
        <v>46.174999999999997</v>
      </c>
      <c r="I31">
        <f t="shared" si="0"/>
        <v>1.4535000000000053</v>
      </c>
      <c r="J31">
        <f t="shared" si="1"/>
        <v>0.48449999999999704</v>
      </c>
      <c r="K31">
        <f t="shared" si="2"/>
        <v>4.7992500000000007</v>
      </c>
      <c r="L31">
        <f t="shared" si="3"/>
        <v>48.717749999999995</v>
      </c>
      <c r="M31">
        <f t="shared" si="4"/>
        <v>2.5427499999999981</v>
      </c>
      <c r="O31" t="s">
        <v>81</v>
      </c>
      <c r="P31">
        <v>0</v>
      </c>
    </row>
    <row r="32" spans="2:16" x14ac:dyDescent="0.15">
      <c r="B32" t="s">
        <v>66</v>
      </c>
      <c r="C32">
        <v>55.311999999999998</v>
      </c>
      <c r="D32">
        <v>40.338499999999996</v>
      </c>
      <c r="E32">
        <v>35.677999999999997</v>
      </c>
      <c r="F32">
        <v>33.962199999999996</v>
      </c>
      <c r="G32">
        <v>31.873000000000001</v>
      </c>
      <c r="I32">
        <f t="shared" si="0"/>
        <v>14.973500000000001</v>
      </c>
      <c r="J32">
        <f t="shared" si="1"/>
        <v>4.660499999999999</v>
      </c>
      <c r="K32">
        <f t="shared" si="2"/>
        <v>1.7158000000000015</v>
      </c>
      <c r="L32">
        <f t="shared" si="3"/>
        <v>33.962199999999996</v>
      </c>
      <c r="M32">
        <f t="shared" si="4"/>
        <v>2.0891999999999946</v>
      </c>
      <c r="O32" t="s">
        <v>65</v>
      </c>
      <c r="P32">
        <v>50.887</v>
      </c>
    </row>
    <row r="33" spans="2:16" x14ac:dyDescent="0.15">
      <c r="B33" t="s">
        <v>137</v>
      </c>
      <c r="C33">
        <v>55.26</v>
      </c>
      <c r="D33">
        <v>27.63</v>
      </c>
      <c r="E33">
        <v>55.26</v>
      </c>
      <c r="F33">
        <v>41.445</v>
      </c>
      <c r="G33">
        <v>27.63</v>
      </c>
      <c r="I33">
        <f t="shared" si="0"/>
        <v>27.63</v>
      </c>
      <c r="J33">
        <f t="shared" si="1"/>
        <v>-27.63</v>
      </c>
      <c r="K33">
        <f t="shared" si="2"/>
        <v>13.814999999999998</v>
      </c>
      <c r="L33">
        <f t="shared" si="3"/>
        <v>41.445</v>
      </c>
      <c r="M33">
        <f t="shared" si="4"/>
        <v>13.815000000000001</v>
      </c>
      <c r="O33" t="s">
        <v>90</v>
      </c>
      <c r="P33">
        <v>50.747</v>
      </c>
    </row>
    <row r="34" spans="2:16" x14ac:dyDescent="0.15">
      <c r="B34" t="s">
        <v>69</v>
      </c>
      <c r="C34">
        <v>54.713999999999999</v>
      </c>
      <c r="D34">
        <v>45.366999999999997</v>
      </c>
      <c r="E34">
        <v>44.4499</v>
      </c>
      <c r="F34">
        <v>43.991349999999997</v>
      </c>
      <c r="G34">
        <v>42.157999999999994</v>
      </c>
      <c r="I34">
        <f t="shared" si="0"/>
        <v>9.3470000000000013</v>
      </c>
      <c r="J34">
        <f t="shared" si="1"/>
        <v>0.91709999999999781</v>
      </c>
      <c r="K34">
        <f t="shared" si="2"/>
        <v>0.45855000000000246</v>
      </c>
      <c r="L34">
        <f t="shared" si="3"/>
        <v>43.991349999999997</v>
      </c>
      <c r="M34">
        <f t="shared" si="4"/>
        <v>1.8333500000000029</v>
      </c>
      <c r="O34" t="s">
        <v>77</v>
      </c>
      <c r="P34">
        <v>52.796999999999997</v>
      </c>
    </row>
    <row r="35" spans="2:16" x14ac:dyDescent="0.15">
      <c r="B35" t="s">
        <v>81</v>
      </c>
      <c r="C35">
        <v>53.835999999999999</v>
      </c>
      <c r="D35">
        <v>51.09225</v>
      </c>
      <c r="E35">
        <v>48.104999999999997</v>
      </c>
      <c r="F35">
        <v>45.443699999999993</v>
      </c>
      <c r="G35">
        <v>40.982399999999998</v>
      </c>
      <c r="I35">
        <f t="shared" si="0"/>
        <v>2.7437499999999986</v>
      </c>
      <c r="J35">
        <f t="shared" si="1"/>
        <v>2.9872500000000031</v>
      </c>
      <c r="K35">
        <f t="shared" si="2"/>
        <v>2.6613000000000042</v>
      </c>
      <c r="L35">
        <f t="shared" si="3"/>
        <v>45.443699999999993</v>
      </c>
      <c r="M35">
        <f t="shared" si="4"/>
        <v>4.4612999999999943</v>
      </c>
      <c r="O35" t="s">
        <v>133</v>
      </c>
      <c r="P35">
        <v>59.836999999999996</v>
      </c>
    </row>
    <row r="36" spans="2:16" x14ac:dyDescent="0.15">
      <c r="B36" t="s">
        <v>72</v>
      </c>
      <c r="C36">
        <v>53.632999999999996</v>
      </c>
      <c r="D36">
        <v>44.046050000000001</v>
      </c>
      <c r="E36">
        <v>40.8504</v>
      </c>
      <c r="F36">
        <v>35.795850000000002</v>
      </c>
      <c r="G36">
        <v>0</v>
      </c>
      <c r="I36">
        <f t="shared" si="0"/>
        <v>9.5869499999999945</v>
      </c>
      <c r="J36">
        <f t="shared" si="1"/>
        <v>3.1956500000000005</v>
      </c>
      <c r="K36">
        <f t="shared" si="2"/>
        <v>5.054549999999999</v>
      </c>
      <c r="L36">
        <f t="shared" si="3"/>
        <v>35.795850000000002</v>
      </c>
      <c r="M36">
        <f t="shared" si="4"/>
        <v>35.795850000000002</v>
      </c>
      <c r="O36" t="s">
        <v>91</v>
      </c>
      <c r="P36">
        <v>0</v>
      </c>
    </row>
    <row r="37" spans="2:16" x14ac:dyDescent="0.15">
      <c r="B37" t="s">
        <v>74</v>
      </c>
      <c r="C37">
        <v>53.466999999999999</v>
      </c>
      <c r="D37">
        <v>40.100250000000003</v>
      </c>
      <c r="E37">
        <v>53.466999999999999</v>
      </c>
      <c r="F37">
        <v>30.075187500000002</v>
      </c>
      <c r="G37">
        <v>0</v>
      </c>
      <c r="I37">
        <f t="shared" si="0"/>
        <v>13.366749999999996</v>
      </c>
      <c r="J37">
        <f t="shared" si="1"/>
        <v>-13.366749999999996</v>
      </c>
      <c r="K37">
        <f t="shared" si="2"/>
        <v>23.391812499999997</v>
      </c>
      <c r="L37">
        <f t="shared" si="3"/>
        <v>30.075187500000002</v>
      </c>
      <c r="M37">
        <f t="shared" si="4"/>
        <v>30.075187500000002</v>
      </c>
      <c r="O37" t="s">
        <v>69</v>
      </c>
      <c r="P37">
        <v>50.446999999999996</v>
      </c>
    </row>
    <row r="38" spans="2:16" x14ac:dyDescent="0.15">
      <c r="B38" t="s">
        <v>122</v>
      </c>
      <c r="C38">
        <v>53.387999999999998</v>
      </c>
      <c r="D38">
        <v>48.742449999999998</v>
      </c>
      <c r="E38">
        <v>48.305</v>
      </c>
      <c r="F38">
        <v>46.860149999999997</v>
      </c>
      <c r="G38">
        <v>44.073599999999999</v>
      </c>
      <c r="I38">
        <f t="shared" si="0"/>
        <v>4.6455500000000001</v>
      </c>
      <c r="J38">
        <f t="shared" si="1"/>
        <v>0.43744999999999834</v>
      </c>
      <c r="K38">
        <f t="shared" si="2"/>
        <v>1.4448500000000024</v>
      </c>
      <c r="L38">
        <f t="shared" si="3"/>
        <v>46.860149999999997</v>
      </c>
      <c r="M38">
        <f t="shared" si="4"/>
        <v>2.7865499999999983</v>
      </c>
      <c r="O38" t="s">
        <v>76</v>
      </c>
      <c r="P38">
        <v>53.873999999999995</v>
      </c>
    </row>
    <row r="39" spans="2:16" x14ac:dyDescent="0.15">
      <c r="B39" t="s">
        <v>75</v>
      </c>
      <c r="C39">
        <v>53.117999999999995</v>
      </c>
      <c r="D39">
        <v>38.708999999999996</v>
      </c>
      <c r="E39">
        <v>43.512</v>
      </c>
      <c r="F39">
        <v>37.508249999999997</v>
      </c>
      <c r="G39">
        <v>33.905999999999999</v>
      </c>
      <c r="I39">
        <f t="shared" si="0"/>
        <v>14.408999999999999</v>
      </c>
      <c r="J39">
        <f t="shared" si="1"/>
        <v>-4.8030000000000044</v>
      </c>
      <c r="K39">
        <f t="shared" si="2"/>
        <v>6.0037500000000037</v>
      </c>
      <c r="L39">
        <f t="shared" si="3"/>
        <v>37.508249999999997</v>
      </c>
      <c r="M39">
        <f t="shared" si="4"/>
        <v>3.602249999999998</v>
      </c>
      <c r="O39" t="s">
        <v>62</v>
      </c>
      <c r="P39">
        <v>40.720999999999997</v>
      </c>
    </row>
    <row r="40" spans="2:16" x14ac:dyDescent="0.15">
      <c r="B40" t="s">
        <v>76</v>
      </c>
      <c r="C40">
        <v>52.802</v>
      </c>
      <c r="D40">
        <v>49.186999999999998</v>
      </c>
      <c r="E40">
        <v>45.316000000000003</v>
      </c>
      <c r="F40">
        <v>40.512999999999998</v>
      </c>
      <c r="G40">
        <v>0</v>
      </c>
      <c r="I40">
        <f t="shared" si="0"/>
        <v>3.615000000000002</v>
      </c>
      <c r="J40">
        <f t="shared" si="1"/>
        <v>3.8709999999999951</v>
      </c>
      <c r="K40">
        <f t="shared" si="2"/>
        <v>4.8030000000000044</v>
      </c>
      <c r="L40">
        <f t="shared" si="3"/>
        <v>40.512999999999998</v>
      </c>
      <c r="M40">
        <f t="shared" si="4"/>
        <v>40.512999999999998</v>
      </c>
      <c r="O40" t="s">
        <v>58</v>
      </c>
      <c r="P40">
        <v>47.356999999999999</v>
      </c>
    </row>
    <row r="41" spans="2:16" x14ac:dyDescent="0.15">
      <c r="B41" t="s">
        <v>77</v>
      </c>
      <c r="C41">
        <v>52.668999999999997</v>
      </c>
      <c r="D41">
        <v>52.466000000000001</v>
      </c>
      <c r="E41">
        <v>48.345399999999998</v>
      </c>
      <c r="F41">
        <v>46.2851</v>
      </c>
      <c r="G41">
        <v>42.189</v>
      </c>
      <c r="I41">
        <f t="shared" si="0"/>
        <v>0.20299999999999585</v>
      </c>
      <c r="J41">
        <f t="shared" si="1"/>
        <v>4.1206000000000031</v>
      </c>
      <c r="K41">
        <f t="shared" si="2"/>
        <v>2.060299999999998</v>
      </c>
      <c r="L41">
        <f t="shared" si="3"/>
        <v>46.2851</v>
      </c>
      <c r="M41">
        <f t="shared" si="4"/>
        <v>4.0960999999999999</v>
      </c>
      <c r="O41" t="s">
        <v>80</v>
      </c>
      <c r="P41">
        <v>47.61</v>
      </c>
    </row>
    <row r="42" spans="2:16" x14ac:dyDescent="0.15">
      <c r="B42" t="s">
        <v>133</v>
      </c>
      <c r="C42">
        <v>52.311999999999998</v>
      </c>
      <c r="D42">
        <v>49.186599999999999</v>
      </c>
      <c r="E42">
        <v>46.989999999999995</v>
      </c>
      <c r="F42">
        <v>43.396450000000002</v>
      </c>
      <c r="G42">
        <v>28.323</v>
      </c>
      <c r="I42">
        <f t="shared" si="0"/>
        <v>3.1253999999999991</v>
      </c>
      <c r="J42">
        <f t="shared" si="1"/>
        <v>2.1966000000000037</v>
      </c>
      <c r="K42">
        <f t="shared" si="2"/>
        <v>3.5935499999999934</v>
      </c>
      <c r="L42">
        <f t="shared" si="3"/>
        <v>43.396450000000002</v>
      </c>
      <c r="M42">
        <f t="shared" si="4"/>
        <v>15.073450000000001</v>
      </c>
      <c r="O42" t="s">
        <v>89</v>
      </c>
      <c r="P42">
        <v>50.939</v>
      </c>
    </row>
    <row r="43" spans="2:16" x14ac:dyDescent="0.15">
      <c r="B43" t="s">
        <v>78</v>
      </c>
      <c r="C43">
        <v>52.269999999999996</v>
      </c>
      <c r="D43">
        <v>37.467399999999998</v>
      </c>
      <c r="E43">
        <v>19.381600000000002</v>
      </c>
      <c r="F43">
        <v>17.273600000000002</v>
      </c>
      <c r="G43">
        <v>0</v>
      </c>
      <c r="I43">
        <f t="shared" si="0"/>
        <v>14.802599999999998</v>
      </c>
      <c r="J43">
        <f t="shared" si="1"/>
        <v>18.085799999999995</v>
      </c>
      <c r="K43">
        <f t="shared" si="2"/>
        <v>2.1080000000000005</v>
      </c>
      <c r="L43">
        <f t="shared" si="3"/>
        <v>17.273600000000002</v>
      </c>
      <c r="M43">
        <f t="shared" si="4"/>
        <v>17.273600000000002</v>
      </c>
      <c r="O43" t="s">
        <v>83</v>
      </c>
      <c r="P43">
        <v>53.355999999999995</v>
      </c>
    </row>
    <row r="44" spans="2:16" x14ac:dyDescent="0.15">
      <c r="B44" t="s">
        <v>80</v>
      </c>
      <c r="C44">
        <v>52.170999999999999</v>
      </c>
      <c r="D44">
        <v>43.367999999999995</v>
      </c>
      <c r="E44">
        <v>36.723500000000001</v>
      </c>
      <c r="F44">
        <v>32.157000000000004</v>
      </c>
      <c r="G44">
        <v>12.718999999999999</v>
      </c>
      <c r="I44">
        <f t="shared" si="0"/>
        <v>8.8030000000000044</v>
      </c>
      <c r="J44">
        <f t="shared" si="1"/>
        <v>6.6444999999999936</v>
      </c>
      <c r="K44">
        <f t="shared" si="2"/>
        <v>4.5664999999999978</v>
      </c>
      <c r="L44">
        <f t="shared" si="3"/>
        <v>32.157000000000004</v>
      </c>
      <c r="M44">
        <f t="shared" si="4"/>
        <v>19.438000000000002</v>
      </c>
      <c r="O44" t="s">
        <v>66</v>
      </c>
      <c r="P44">
        <v>52.599999999999994</v>
      </c>
    </row>
    <row r="45" spans="2:16" x14ac:dyDescent="0.15">
      <c r="B45" t="s">
        <v>90</v>
      </c>
      <c r="C45">
        <v>51.366</v>
      </c>
      <c r="D45">
        <v>49.789499999999997</v>
      </c>
      <c r="E45">
        <v>43.438000000000002</v>
      </c>
      <c r="F45">
        <v>36.868250000000003</v>
      </c>
      <c r="G45">
        <v>6.0040000000000004</v>
      </c>
      <c r="I45">
        <f t="shared" si="0"/>
        <v>1.5765000000000029</v>
      </c>
      <c r="J45">
        <f t="shared" si="1"/>
        <v>6.3514999999999944</v>
      </c>
      <c r="K45">
        <f t="shared" si="2"/>
        <v>6.5697499999999991</v>
      </c>
      <c r="L45">
        <f t="shared" si="3"/>
        <v>36.868250000000003</v>
      </c>
      <c r="M45">
        <f t="shared" si="4"/>
        <v>30.864250000000002</v>
      </c>
      <c r="O45" t="s">
        <v>118</v>
      </c>
      <c r="P45">
        <v>0</v>
      </c>
    </row>
    <row r="46" spans="2:16" x14ac:dyDescent="0.15">
      <c r="B46" t="s">
        <v>89</v>
      </c>
      <c r="C46">
        <v>51.244999999999997</v>
      </c>
      <c r="D46">
        <v>46.219749999999998</v>
      </c>
      <c r="E46">
        <v>41.728000000000002</v>
      </c>
      <c r="F46">
        <v>41.638400000000004</v>
      </c>
      <c r="G46">
        <v>36.784999999999997</v>
      </c>
      <c r="I46">
        <f t="shared" si="0"/>
        <v>5.0252499999999998</v>
      </c>
      <c r="J46">
        <f t="shared" si="1"/>
        <v>4.4917499999999961</v>
      </c>
      <c r="K46">
        <f t="shared" si="2"/>
        <v>8.9599999999997237E-2</v>
      </c>
      <c r="L46">
        <f t="shared" si="3"/>
        <v>41.638400000000004</v>
      </c>
      <c r="M46">
        <f t="shared" si="4"/>
        <v>4.8534000000000077</v>
      </c>
      <c r="O46" t="s">
        <v>72</v>
      </c>
      <c r="P46">
        <v>35.637</v>
      </c>
    </row>
    <row r="47" spans="2:16" x14ac:dyDescent="0.15">
      <c r="B47" t="s">
        <v>83</v>
      </c>
      <c r="C47">
        <v>51.024000000000001</v>
      </c>
      <c r="D47">
        <v>44.072800000000001</v>
      </c>
      <c r="E47">
        <v>42.851399999999998</v>
      </c>
      <c r="F47">
        <v>40.452999999999996</v>
      </c>
      <c r="G47">
        <v>34.015000000000001</v>
      </c>
      <c r="I47">
        <f t="shared" si="0"/>
        <v>6.9512</v>
      </c>
      <c r="J47">
        <f t="shared" si="1"/>
        <v>1.2214000000000027</v>
      </c>
      <c r="K47">
        <f t="shared" si="2"/>
        <v>2.3984000000000023</v>
      </c>
      <c r="L47">
        <f t="shared" si="3"/>
        <v>40.452999999999996</v>
      </c>
      <c r="M47">
        <f t="shared" si="4"/>
        <v>6.4379999999999953</v>
      </c>
      <c r="O47" t="s">
        <v>86</v>
      </c>
      <c r="P47">
        <v>0</v>
      </c>
    </row>
    <row r="48" spans="2:16" x14ac:dyDescent="0.15">
      <c r="B48" t="s">
        <v>134</v>
      </c>
      <c r="C48">
        <v>50.308999999999997</v>
      </c>
      <c r="D48">
        <v>50.308999999999997</v>
      </c>
      <c r="E48">
        <v>50.308999999999997</v>
      </c>
      <c r="F48">
        <v>50.308999999999997</v>
      </c>
      <c r="G48">
        <v>50.308999999999997</v>
      </c>
      <c r="I48">
        <f t="shared" si="0"/>
        <v>0</v>
      </c>
      <c r="J48">
        <f t="shared" si="1"/>
        <v>0</v>
      </c>
      <c r="K48">
        <f t="shared" si="2"/>
        <v>0</v>
      </c>
      <c r="L48">
        <f t="shared" si="3"/>
        <v>50.308999999999997</v>
      </c>
      <c r="M48">
        <f t="shared" si="4"/>
        <v>0</v>
      </c>
      <c r="O48" t="s">
        <v>98</v>
      </c>
      <c r="P48">
        <v>42.527000000000001</v>
      </c>
    </row>
    <row r="49" spans="2:16" x14ac:dyDescent="0.15">
      <c r="B49" t="s">
        <v>86</v>
      </c>
      <c r="C49">
        <v>49.178999999999995</v>
      </c>
      <c r="D49">
        <v>43.635749999999994</v>
      </c>
      <c r="E49">
        <v>41.787999999999997</v>
      </c>
      <c r="F49">
        <v>38.419749999999993</v>
      </c>
      <c r="G49">
        <v>33.941600000000001</v>
      </c>
      <c r="I49">
        <f t="shared" si="0"/>
        <v>5.5432500000000005</v>
      </c>
      <c r="J49">
        <f t="shared" si="1"/>
        <v>1.8477499999999978</v>
      </c>
      <c r="K49">
        <f t="shared" si="2"/>
        <v>3.3682500000000033</v>
      </c>
      <c r="L49">
        <f t="shared" si="3"/>
        <v>38.419749999999993</v>
      </c>
      <c r="M49">
        <f t="shared" si="4"/>
        <v>4.4781499999999923</v>
      </c>
      <c r="O49" t="s">
        <v>769</v>
      </c>
      <c r="P49">
        <v>37.765000000000001</v>
      </c>
    </row>
    <row r="50" spans="2:16" x14ac:dyDescent="0.15">
      <c r="B50" t="s">
        <v>91</v>
      </c>
      <c r="C50">
        <v>48.768999999999998</v>
      </c>
      <c r="D50">
        <v>47.552499999999995</v>
      </c>
      <c r="E50">
        <v>47.250999999999998</v>
      </c>
      <c r="F50">
        <v>38.960999999999999</v>
      </c>
      <c r="G50">
        <v>0</v>
      </c>
      <c r="I50">
        <f t="shared" si="0"/>
        <v>1.2165000000000035</v>
      </c>
      <c r="J50">
        <f t="shared" si="1"/>
        <v>0.30149999999999721</v>
      </c>
      <c r="K50">
        <f t="shared" si="2"/>
        <v>8.2899999999999991</v>
      </c>
      <c r="L50">
        <f t="shared" si="3"/>
        <v>38.960999999999999</v>
      </c>
      <c r="M50">
        <f t="shared" si="4"/>
        <v>38.960999999999999</v>
      </c>
      <c r="O50" t="s">
        <v>135</v>
      </c>
      <c r="P50">
        <v>0</v>
      </c>
    </row>
    <row r="51" spans="2:16" x14ac:dyDescent="0.15">
      <c r="B51" t="s">
        <v>118</v>
      </c>
      <c r="C51">
        <v>47.946999999999996</v>
      </c>
      <c r="D51">
        <v>44.37715</v>
      </c>
      <c r="E51">
        <v>43.187199999999997</v>
      </c>
      <c r="F51">
        <v>10.796799999999999</v>
      </c>
      <c r="G51">
        <v>0</v>
      </c>
      <c r="I51">
        <f t="shared" si="0"/>
        <v>3.5698499999999953</v>
      </c>
      <c r="J51">
        <f t="shared" si="1"/>
        <v>1.1899500000000032</v>
      </c>
      <c r="K51">
        <f t="shared" si="2"/>
        <v>32.3904</v>
      </c>
      <c r="L51">
        <f t="shared" si="3"/>
        <v>10.796799999999999</v>
      </c>
      <c r="M51">
        <f t="shared" si="4"/>
        <v>10.796799999999999</v>
      </c>
      <c r="O51" t="s">
        <v>105</v>
      </c>
      <c r="P51" t="s">
        <v>1388</v>
      </c>
    </row>
    <row r="52" spans="2:16" x14ac:dyDescent="0.15">
      <c r="B52" t="s">
        <v>138</v>
      </c>
      <c r="C52">
        <v>45.420999999999999</v>
      </c>
      <c r="D52">
        <v>22.7105</v>
      </c>
      <c r="E52">
        <v>45.420999999999999</v>
      </c>
      <c r="F52">
        <v>34.065750000000001</v>
      </c>
      <c r="G52">
        <v>22.7105</v>
      </c>
      <c r="I52">
        <f t="shared" si="0"/>
        <v>22.7105</v>
      </c>
      <c r="J52">
        <f t="shared" si="1"/>
        <v>-22.7105</v>
      </c>
      <c r="K52">
        <f t="shared" si="2"/>
        <v>11.355249999999998</v>
      </c>
      <c r="L52">
        <f t="shared" si="3"/>
        <v>34.065750000000001</v>
      </c>
      <c r="M52">
        <f t="shared" si="4"/>
        <v>11.355250000000002</v>
      </c>
      <c r="O52" t="s">
        <v>75</v>
      </c>
      <c r="P52" t="s">
        <v>1388</v>
      </c>
    </row>
    <row r="53" spans="2:16" x14ac:dyDescent="0.15">
      <c r="B53" t="s">
        <v>98</v>
      </c>
      <c r="C53">
        <v>44.308999999999997</v>
      </c>
      <c r="D53">
        <v>43.266999999999996</v>
      </c>
      <c r="E53">
        <v>43.266999999999996</v>
      </c>
      <c r="F53">
        <v>43.266999999999996</v>
      </c>
      <c r="G53">
        <v>33.858999999999995</v>
      </c>
      <c r="I53">
        <f t="shared" si="0"/>
        <v>1.0420000000000016</v>
      </c>
      <c r="J53">
        <f t="shared" si="1"/>
        <v>0</v>
      </c>
      <c r="K53">
        <f t="shared" si="2"/>
        <v>0</v>
      </c>
      <c r="L53">
        <f t="shared" si="3"/>
        <v>43.266999999999996</v>
      </c>
      <c r="M53">
        <f t="shared" si="4"/>
        <v>9.4080000000000013</v>
      </c>
      <c r="O53" t="s">
        <v>137</v>
      </c>
      <c r="P53" t="s">
        <v>1388</v>
      </c>
    </row>
    <row r="54" spans="2:16" x14ac:dyDescent="0.15">
      <c r="B54" t="s">
        <v>135</v>
      </c>
      <c r="C54">
        <v>41.224999999999994</v>
      </c>
      <c r="D54">
        <v>38.591000000000001</v>
      </c>
      <c r="E54">
        <v>37.713000000000001</v>
      </c>
      <c r="F54">
        <v>37.713000000000001</v>
      </c>
      <c r="G54">
        <v>32.929600000000001</v>
      </c>
      <c r="I54">
        <f t="shared" si="0"/>
        <v>2.6339999999999932</v>
      </c>
      <c r="J54">
        <f t="shared" si="1"/>
        <v>0.87800000000000011</v>
      </c>
      <c r="K54">
        <f t="shared" si="2"/>
        <v>0</v>
      </c>
      <c r="L54">
        <f t="shared" si="3"/>
        <v>37.713000000000001</v>
      </c>
      <c r="M54">
        <f t="shared" si="4"/>
        <v>4.7834000000000003</v>
      </c>
      <c r="O54" t="s">
        <v>74</v>
      </c>
      <c r="P54" t="s">
        <v>1388</v>
      </c>
    </row>
    <row r="55" spans="2:16" x14ac:dyDescent="0.15">
      <c r="B55" t="s">
        <v>105</v>
      </c>
      <c r="C55">
        <v>39.771999999999998</v>
      </c>
      <c r="D55">
        <v>36.026499999999999</v>
      </c>
      <c r="E55">
        <v>33.105999999999995</v>
      </c>
      <c r="F55">
        <v>29.455375</v>
      </c>
      <c r="G55">
        <v>27.049599999999998</v>
      </c>
      <c r="I55">
        <f t="shared" si="0"/>
        <v>3.7454999999999998</v>
      </c>
      <c r="J55">
        <f t="shared" si="1"/>
        <v>2.9205000000000041</v>
      </c>
      <c r="K55">
        <f t="shared" si="2"/>
        <v>3.6506249999999945</v>
      </c>
      <c r="L55">
        <f t="shared" si="3"/>
        <v>29.455375</v>
      </c>
      <c r="M55">
        <f t="shared" si="4"/>
        <v>2.405775000000002</v>
      </c>
      <c r="O55" t="s">
        <v>138</v>
      </c>
      <c r="P55">
        <v>53.936</v>
      </c>
    </row>
    <row r="56" spans="2:16" x14ac:dyDescent="0.15">
      <c r="B56" t="s">
        <v>139</v>
      </c>
      <c r="C56">
        <v>38.165999999999997</v>
      </c>
      <c r="D56">
        <v>19.082999999999998</v>
      </c>
      <c r="E56">
        <v>38.165999999999997</v>
      </c>
      <c r="F56">
        <v>28.624499999999998</v>
      </c>
      <c r="G56">
        <v>19.082999999999998</v>
      </c>
      <c r="I56">
        <f t="shared" si="0"/>
        <v>19.082999999999998</v>
      </c>
      <c r="J56">
        <f t="shared" si="1"/>
        <v>-19.082999999999998</v>
      </c>
      <c r="K56">
        <f t="shared" si="2"/>
        <v>9.5414999999999992</v>
      </c>
      <c r="L56">
        <f t="shared" si="3"/>
        <v>28.624499999999998</v>
      </c>
      <c r="M56">
        <f t="shared" si="4"/>
        <v>9.5414999999999992</v>
      </c>
      <c r="O56" t="s">
        <v>139</v>
      </c>
      <c r="P56" t="s">
        <v>1388</v>
      </c>
    </row>
    <row r="57" spans="2:16" x14ac:dyDescent="0.15">
      <c r="B57" t="s">
        <v>136</v>
      </c>
      <c r="C57">
        <v>36.668999999999997</v>
      </c>
      <c r="D57">
        <v>36.668999999999997</v>
      </c>
      <c r="E57">
        <v>36.668999999999997</v>
      </c>
      <c r="F57">
        <v>36.668999999999997</v>
      </c>
      <c r="G57">
        <v>36.668999999999997</v>
      </c>
      <c r="I57">
        <f t="shared" si="0"/>
        <v>0</v>
      </c>
      <c r="J57">
        <f t="shared" si="1"/>
        <v>0</v>
      </c>
      <c r="K57">
        <f t="shared" si="2"/>
        <v>0</v>
      </c>
      <c r="L57">
        <f t="shared" si="3"/>
        <v>36.668999999999997</v>
      </c>
      <c r="M57">
        <f t="shared" si="4"/>
        <v>0</v>
      </c>
      <c r="O57" t="s">
        <v>140</v>
      </c>
      <c r="P57" t="s">
        <v>1388</v>
      </c>
    </row>
    <row r="58" spans="2:16" x14ac:dyDescent="0.15">
      <c r="B58" t="s">
        <v>140</v>
      </c>
      <c r="C58">
        <v>29.641000000000002</v>
      </c>
      <c r="D58">
        <v>14.820500000000001</v>
      </c>
      <c r="E58">
        <v>29.641000000000002</v>
      </c>
      <c r="F58">
        <v>22.23075</v>
      </c>
      <c r="G58">
        <v>14.820500000000001</v>
      </c>
      <c r="I58">
        <f t="shared" si="0"/>
        <v>14.820500000000001</v>
      </c>
      <c r="J58">
        <f t="shared" si="1"/>
        <v>-14.820500000000001</v>
      </c>
      <c r="K58">
        <f t="shared" si="2"/>
        <v>7.4102500000000013</v>
      </c>
      <c r="L58">
        <f t="shared" si="3"/>
        <v>22.23075</v>
      </c>
      <c r="M58">
        <f t="shared" si="4"/>
        <v>7.4102499999999996</v>
      </c>
      <c r="O58" t="s">
        <v>53</v>
      </c>
      <c r="P58">
        <v>52.604999999999997</v>
      </c>
    </row>
    <row r="59" spans="2:16" x14ac:dyDescent="0.15">
      <c r="B59">
        <v>0</v>
      </c>
      <c r="O59" t="s">
        <v>134</v>
      </c>
      <c r="P59" t="s">
        <v>1388</v>
      </c>
    </row>
    <row r="60" spans="2:16" x14ac:dyDescent="0.15">
      <c r="B60">
        <v>0</v>
      </c>
      <c r="O60" t="s">
        <v>136</v>
      </c>
      <c r="P60" t="s">
        <v>1388</v>
      </c>
    </row>
    <row r="61" spans="2:16" x14ac:dyDescent="0.15">
      <c r="B61">
        <v>0</v>
      </c>
      <c r="P61" t="s">
        <v>1388</v>
      </c>
    </row>
    <row r="62" spans="2:16" x14ac:dyDescent="0.15">
      <c r="B62">
        <v>0</v>
      </c>
      <c r="P62" t="s">
        <v>1388</v>
      </c>
    </row>
    <row r="63" spans="2:16" x14ac:dyDescent="0.15">
      <c r="B63">
        <v>0</v>
      </c>
      <c r="P63" t="s">
        <v>1388</v>
      </c>
    </row>
    <row r="64" spans="2:16" x14ac:dyDescent="0.15">
      <c r="B64">
        <v>0</v>
      </c>
    </row>
    <row r="65" spans="2:2" x14ac:dyDescent="0.15">
      <c r="B65">
        <v>0</v>
      </c>
    </row>
  </sheetData>
  <sortState ref="B2:G58">
    <sortCondition descending="1" ref="C2:C58"/>
  </sortState>
  <phoneticPr fontId="3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workbookViewId="0">
      <selection activeCell="N1" sqref="B1:N1048576"/>
    </sheetView>
  </sheetViews>
  <sheetFormatPr defaultRowHeight="13.5" x14ac:dyDescent="0.15"/>
  <cols>
    <col min="2" max="2" width="17.375" customWidth="1"/>
    <col min="3" max="3" width="10.375" customWidth="1"/>
    <col min="11" max="11" width="9.25" customWidth="1"/>
  </cols>
  <sheetData>
    <row r="1" spans="2:14" x14ac:dyDescent="0.15">
      <c r="D1" t="s">
        <v>1085</v>
      </c>
      <c r="E1">
        <v>0.75</v>
      </c>
      <c r="F1" t="s">
        <v>1307</v>
      </c>
      <c r="G1">
        <v>0.25</v>
      </c>
      <c r="H1" t="s">
        <v>1308</v>
      </c>
      <c r="J1" s="40"/>
      <c r="K1" s="40">
        <v>0.75</v>
      </c>
      <c r="L1" s="40">
        <v>0.5</v>
      </c>
      <c r="M1">
        <v>0.25</v>
      </c>
    </row>
    <row r="2" spans="2:14" x14ac:dyDescent="0.15">
      <c r="B2" t="s">
        <v>1313</v>
      </c>
      <c r="C2" s="43" t="s">
        <v>40</v>
      </c>
      <c r="D2" s="44">
        <v>2.3718919466666672E-2</v>
      </c>
      <c r="E2" s="44">
        <v>2.5989044186666671E-2</v>
      </c>
      <c r="F2" s="44">
        <v>2.7203844346666659E-2</v>
      </c>
      <c r="G2" s="44">
        <v>3.0059084346666667E-2</v>
      </c>
      <c r="H2" s="44">
        <v>4.452400874666667E-2</v>
      </c>
      <c r="I2" s="44"/>
      <c r="J2" s="44">
        <v>2.270124719999999E-3</v>
      </c>
      <c r="K2" s="44">
        <v>2.5989044186666671E-2</v>
      </c>
      <c r="L2" s="44">
        <v>1.2148001599999875E-3</v>
      </c>
      <c r="M2" s="44">
        <v>2.8552400000000089E-3</v>
      </c>
      <c r="N2" s="43">
        <v>1.4464924400000002E-2</v>
      </c>
    </row>
    <row r="3" spans="2:14" x14ac:dyDescent="0.15">
      <c r="B3">
        <v>2.2916666666666669E-2</v>
      </c>
      <c r="C3" s="43" t="s">
        <v>42</v>
      </c>
      <c r="D3" s="44">
        <v>2.7501207146666665E-2</v>
      </c>
      <c r="E3" s="44">
        <v>2.9486852466666671E-2</v>
      </c>
      <c r="F3" s="44">
        <v>3.0736681546666669E-2</v>
      </c>
      <c r="G3" s="44">
        <v>3.4952130026666674E-2</v>
      </c>
      <c r="H3" s="44">
        <v>7.4036047946666669E-2</v>
      </c>
      <c r="I3" s="44"/>
      <c r="J3" s="44">
        <v>1.9856453200000068E-3</v>
      </c>
      <c r="K3" s="44">
        <v>2.9486852466666671E-2</v>
      </c>
      <c r="L3" s="44">
        <v>1.2498290799999971E-3</v>
      </c>
      <c r="M3" s="44">
        <v>4.2154484800000051E-3</v>
      </c>
      <c r="N3" s="43">
        <v>3.9083917919999996E-2</v>
      </c>
    </row>
    <row r="4" spans="2:14" x14ac:dyDescent="0.15">
      <c r="B4">
        <v>73.405199999999994</v>
      </c>
      <c r="C4" s="43" t="s">
        <v>45</v>
      </c>
      <c r="D4" s="44">
        <v>2.2916666666666672E-2</v>
      </c>
      <c r="E4" s="44">
        <v>2.9674497446666663E-2</v>
      </c>
      <c r="F4" s="44">
        <v>3.0169115546666667E-2</v>
      </c>
      <c r="G4" s="44">
        <v>3.3142221246666666E-2</v>
      </c>
      <c r="H4" s="44">
        <v>3.5924165146666666E-2</v>
      </c>
      <c r="I4" s="44"/>
      <c r="J4" s="44">
        <v>6.7578307799999911E-3</v>
      </c>
      <c r="K4" s="44">
        <v>2.9674497446666663E-2</v>
      </c>
      <c r="L4" s="44">
        <v>4.9461810000000356E-4</v>
      </c>
      <c r="M4" s="44">
        <v>2.9731056999999991E-3</v>
      </c>
      <c r="N4" s="43">
        <v>2.7819439000000001E-3</v>
      </c>
    </row>
    <row r="5" spans="2:14" x14ac:dyDescent="0.15">
      <c r="B5" t="s">
        <v>1312</v>
      </c>
      <c r="C5" t="s">
        <v>53</v>
      </c>
      <c r="D5" s="42">
        <v>2.9535391546666668E-2</v>
      </c>
      <c r="E5" s="42">
        <v>3.034217094666667E-2</v>
      </c>
      <c r="F5" s="42">
        <v>2.9535391546666668E-2</v>
      </c>
      <c r="G5" s="42">
        <v>3.0947255496666673E-2</v>
      </c>
      <c r="H5" s="42">
        <v>3.034217094666667E-2</v>
      </c>
      <c r="I5" s="42"/>
      <c r="J5" s="42">
        <v>8.0677940000000239E-4</v>
      </c>
      <c r="K5" s="42">
        <v>3.034217094666667E-2</v>
      </c>
      <c r="L5" s="42">
        <v>-8.0677940000000239E-4</v>
      </c>
      <c r="M5" s="42">
        <v>1.4118639500000051E-3</v>
      </c>
      <c r="N5">
        <v>-6.0508455000000266E-4</v>
      </c>
    </row>
    <row r="6" spans="2:14" x14ac:dyDescent="0.15">
      <c r="B6">
        <v>6.9639999999999997E-3</v>
      </c>
      <c r="C6" s="43" t="s">
        <v>47</v>
      </c>
      <c r="D6" s="44">
        <v>2.8800689546666664E-2</v>
      </c>
      <c r="E6" s="44">
        <v>3.0542246666666668E-2</v>
      </c>
      <c r="F6" s="44">
        <v>3.0979725146666668E-2</v>
      </c>
      <c r="G6" s="44">
        <v>3.3344699546666669E-2</v>
      </c>
      <c r="H6" s="44">
        <v>3.7874502986666669E-2</v>
      </c>
      <c r="I6" s="44"/>
      <c r="J6" s="44">
        <v>1.7415571200000042E-3</v>
      </c>
      <c r="K6" s="44">
        <v>3.0542246666666668E-2</v>
      </c>
      <c r="L6" s="44">
        <v>4.3747847999999964E-4</v>
      </c>
      <c r="M6" s="44">
        <v>2.3649744000000007E-3</v>
      </c>
      <c r="N6" s="43">
        <v>4.5298034400000006E-3</v>
      </c>
    </row>
    <row r="7" spans="2:14" x14ac:dyDescent="0.15">
      <c r="C7" s="43" t="s">
        <v>59</v>
      </c>
      <c r="D7" s="44">
        <v>2.972829434666667E-2</v>
      </c>
      <c r="E7" s="44">
        <v>3.1687963946666668E-2</v>
      </c>
      <c r="F7" s="44">
        <v>3.2148980746666667E-2</v>
      </c>
      <c r="G7" s="44">
        <v>3.2567691246666662E-2</v>
      </c>
      <c r="H7" s="44">
        <v>3.414068474666667E-2</v>
      </c>
      <c r="I7" s="44"/>
      <c r="J7" s="44">
        <v>1.9596695999999983E-3</v>
      </c>
      <c r="K7" s="44">
        <v>3.1687963946666668E-2</v>
      </c>
      <c r="L7" s="44">
        <v>4.6101679999999839E-4</v>
      </c>
      <c r="M7" s="44">
        <v>4.1871049999999549E-4</v>
      </c>
      <c r="N7" s="43">
        <v>1.5729935000000084E-3</v>
      </c>
    </row>
    <row r="8" spans="2:14" x14ac:dyDescent="0.15">
      <c r="B8" t="s">
        <v>1311</v>
      </c>
      <c r="C8" s="43" t="s">
        <v>50</v>
      </c>
      <c r="D8" s="44">
        <v>2.8052059546666661E-2</v>
      </c>
      <c r="E8" s="44">
        <v>3.2178577746666666E-2</v>
      </c>
      <c r="F8" s="44">
        <v>3.2534089946666664E-2</v>
      </c>
      <c r="G8" s="44">
        <v>3.3707802506666669E-2</v>
      </c>
      <c r="H8" s="44">
        <v>3.879960074666667E-2</v>
      </c>
      <c r="I8" s="44"/>
      <c r="J8" s="44">
        <v>4.1265182000000053E-3</v>
      </c>
      <c r="K8" s="44">
        <v>3.2178577746666666E-2</v>
      </c>
      <c r="L8" s="44">
        <v>3.55512199999998E-4</v>
      </c>
      <c r="M8" s="44">
        <v>1.1737125600000051E-3</v>
      </c>
      <c r="N8" s="43">
        <v>5.0917982400000006E-3</v>
      </c>
    </row>
    <row r="9" spans="2:14" x14ac:dyDescent="0.15">
      <c r="B9">
        <v>3.9216047946666666E-2</v>
      </c>
      <c r="C9" s="43" t="s">
        <v>56</v>
      </c>
      <c r="D9" s="44">
        <v>3.1299372746666665E-2</v>
      </c>
      <c r="E9" s="44">
        <v>3.3413120846666665E-2</v>
      </c>
      <c r="F9" s="44">
        <v>3.550528054666667E-2</v>
      </c>
      <c r="G9" s="44">
        <v>5.5925643646666662E-2</v>
      </c>
      <c r="H9" s="44">
        <v>7.4036047946666669E-2</v>
      </c>
      <c r="I9" s="44"/>
      <c r="J9" s="44">
        <v>2.1137481E-3</v>
      </c>
      <c r="K9" s="44">
        <v>3.3413120846666665E-2</v>
      </c>
      <c r="L9" s="44">
        <v>2.0921597000000056E-3</v>
      </c>
      <c r="M9" s="44">
        <v>2.0420363099999991E-2</v>
      </c>
      <c r="N9" s="43">
        <v>1.8110404300000008E-2</v>
      </c>
    </row>
    <row r="10" spans="2:14" x14ac:dyDescent="0.15">
      <c r="C10" t="s">
        <v>123</v>
      </c>
      <c r="D10" s="42">
        <v>2.9557676346666666E-2</v>
      </c>
      <c r="E10" s="42">
        <v>3.371483614666667E-2</v>
      </c>
      <c r="F10" s="42">
        <v>3.8867847946666666E-2</v>
      </c>
      <c r="G10" s="42">
        <v>3.9631380906666666E-2</v>
      </c>
      <c r="H10" s="42">
        <v>4.2654174746666662E-2</v>
      </c>
      <c r="I10" s="42"/>
      <c r="J10" s="42">
        <v>4.1571598000000043E-3</v>
      </c>
      <c r="K10" s="42">
        <v>3.371483614666667E-2</v>
      </c>
      <c r="L10" s="42">
        <v>5.1530117999999958E-3</v>
      </c>
      <c r="M10" s="42">
        <v>7.6353296000000043E-4</v>
      </c>
      <c r="N10">
        <v>3.022793839999996E-3</v>
      </c>
    </row>
    <row r="11" spans="2:14" x14ac:dyDescent="0.15">
      <c r="C11" t="s">
        <v>55</v>
      </c>
      <c r="D11" s="42">
        <v>3.3040372746666671E-2</v>
      </c>
      <c r="E11" s="42">
        <v>3.3775074746666668E-2</v>
      </c>
      <c r="F11" s="42">
        <v>3.4904983746666667E-2</v>
      </c>
      <c r="G11" s="42">
        <v>3.5762252146666666E-2</v>
      </c>
      <c r="H11" s="42">
        <v>3.9152675546666668E-2</v>
      </c>
      <c r="I11" s="42"/>
      <c r="J11" s="42">
        <v>7.347019999999968E-4</v>
      </c>
      <c r="K11" s="42">
        <v>3.3775074746666668E-2</v>
      </c>
      <c r="L11" s="42">
        <v>1.1299089999999984E-3</v>
      </c>
      <c r="M11" s="42">
        <v>8.5726839999999971E-4</v>
      </c>
      <c r="N11">
        <v>3.3904234000000019E-3</v>
      </c>
    </row>
    <row r="12" spans="2:14" x14ac:dyDescent="0.15">
      <c r="C12" t="s">
        <v>119</v>
      </c>
      <c r="D12" s="42">
        <v>3.2905967546666665E-2</v>
      </c>
      <c r="E12" s="42">
        <v>3.4341944346666667E-2</v>
      </c>
      <c r="F12" s="42">
        <v>3.5576661546666666E-2</v>
      </c>
      <c r="G12" s="42">
        <v>3.6509141146666667E-2</v>
      </c>
      <c r="H12" s="42">
        <v>3.7831604746666664E-2</v>
      </c>
      <c r="I12" s="42"/>
      <c r="J12" s="42">
        <v>1.4359768000000023E-3</v>
      </c>
      <c r="K12" s="42">
        <v>3.4341944346666667E-2</v>
      </c>
      <c r="L12" s="42">
        <v>1.234717199999999E-3</v>
      </c>
      <c r="M12" s="42">
        <v>9.3247960000000102E-4</v>
      </c>
      <c r="N12">
        <v>1.322463599999997E-3</v>
      </c>
    </row>
    <row r="13" spans="2:14" x14ac:dyDescent="0.15">
      <c r="C13" t="s">
        <v>52</v>
      </c>
      <c r="D13" s="42">
        <v>3.2017361146666666E-2</v>
      </c>
      <c r="E13" s="42">
        <v>3.4484706346666671E-2</v>
      </c>
      <c r="F13" s="42">
        <v>3.6451339946666668E-2</v>
      </c>
      <c r="G13" s="42">
        <v>3.6953583626666668E-2</v>
      </c>
      <c r="H13" s="42">
        <v>3.8865758746666666E-2</v>
      </c>
      <c r="I13" s="42"/>
      <c r="J13" s="42">
        <v>2.4673452000000054E-3</v>
      </c>
      <c r="K13" s="42">
        <v>3.4484706346666671E-2</v>
      </c>
      <c r="L13" s="42">
        <v>1.9666335999999965E-3</v>
      </c>
      <c r="M13" s="42">
        <v>5.0224368000000019E-4</v>
      </c>
      <c r="N13">
        <v>1.9121751199999981E-3</v>
      </c>
    </row>
    <row r="14" spans="2:14" x14ac:dyDescent="0.15">
      <c r="C14" t="s">
        <v>54</v>
      </c>
      <c r="D14" s="42">
        <v>3.2808471546666662E-2</v>
      </c>
      <c r="E14" s="42">
        <v>3.4614933146666665E-2</v>
      </c>
      <c r="F14" s="42">
        <v>3.8132728106666666E-2</v>
      </c>
      <c r="G14" s="42">
        <v>4.3069786266666667E-2</v>
      </c>
      <c r="H14" s="42">
        <v>7.4036047946666669E-2</v>
      </c>
      <c r="I14" s="42"/>
      <c r="J14" s="42">
        <v>1.8064616000000033E-3</v>
      </c>
      <c r="K14" s="42">
        <v>3.4614933146666665E-2</v>
      </c>
      <c r="L14" s="42">
        <v>3.5177949600000008E-3</v>
      </c>
      <c r="M14" s="42">
        <v>4.9370581600000005E-3</v>
      </c>
      <c r="N14">
        <v>3.0966261680000003E-2</v>
      </c>
    </row>
    <row r="15" spans="2:14" x14ac:dyDescent="0.15">
      <c r="C15" t="s">
        <v>61</v>
      </c>
      <c r="D15" s="42">
        <v>3.3397625946666669E-2</v>
      </c>
      <c r="E15" s="42">
        <v>3.4716085246666667E-2</v>
      </c>
      <c r="F15" s="42">
        <v>3.5120519546666666E-2</v>
      </c>
      <c r="G15" s="42">
        <v>3.5967864246666668E-2</v>
      </c>
      <c r="H15" s="42">
        <v>7.4036047946666669E-2</v>
      </c>
      <c r="I15" s="42"/>
      <c r="J15" s="42">
        <v>1.3184592999999981E-3</v>
      </c>
      <c r="K15" s="42">
        <v>3.4716085246666667E-2</v>
      </c>
      <c r="L15" s="42">
        <v>4.0443429999999919E-4</v>
      </c>
      <c r="M15" s="42">
        <v>8.4734470000000228E-4</v>
      </c>
      <c r="N15">
        <v>3.8068183700000001E-2</v>
      </c>
    </row>
    <row r="16" spans="2:14" x14ac:dyDescent="0.15">
      <c r="C16" t="s">
        <v>124</v>
      </c>
      <c r="D16" s="42">
        <v>3.3515317546666666E-2</v>
      </c>
      <c r="E16" s="42">
        <v>3.4976364746666669E-2</v>
      </c>
      <c r="F16" s="42">
        <v>4.205067450666667E-2</v>
      </c>
      <c r="G16" s="42">
        <v>4.5183220986666668E-2</v>
      </c>
      <c r="H16" s="42">
        <v>4.7387326986666665E-2</v>
      </c>
      <c r="I16" s="42"/>
      <c r="J16" s="42">
        <v>1.4610472000000027E-3</v>
      </c>
      <c r="K16" s="42">
        <v>3.4976364746666669E-2</v>
      </c>
      <c r="L16" s="42">
        <v>7.0743097600000013E-3</v>
      </c>
      <c r="M16" s="42">
        <v>3.132546479999998E-3</v>
      </c>
      <c r="N16">
        <v>2.2041059999999973E-3</v>
      </c>
    </row>
    <row r="17" spans="3:14" x14ac:dyDescent="0.15">
      <c r="C17" t="s">
        <v>46</v>
      </c>
      <c r="D17" s="42">
        <v>3.0644060346666668E-2</v>
      </c>
      <c r="E17" s="42">
        <v>3.9417481646666669E-2</v>
      </c>
      <c r="F17" s="42">
        <v>4.1262906826666668E-2</v>
      </c>
      <c r="G17" s="42">
        <v>4.5136492546666664E-2</v>
      </c>
      <c r="H17" s="42">
        <v>7.4036047946666669E-2</v>
      </c>
      <c r="I17" s="42"/>
      <c r="J17" s="42">
        <v>8.7734213000000005E-3</v>
      </c>
      <c r="K17" s="42">
        <v>3.9417481646666669E-2</v>
      </c>
      <c r="L17" s="42">
        <v>1.8454251799999988E-3</v>
      </c>
      <c r="M17" s="42">
        <v>3.873585719999996E-3</v>
      </c>
      <c r="N17">
        <v>2.8899555400000006E-2</v>
      </c>
    </row>
    <row r="18" spans="3:14" x14ac:dyDescent="0.15">
      <c r="C18" t="s">
        <v>63</v>
      </c>
      <c r="D18" s="42">
        <v>3.3364895146666664E-2</v>
      </c>
      <c r="E18" s="42">
        <v>3.5151161146666665E-2</v>
      </c>
      <c r="F18" s="42">
        <v>3.6204466146666663E-2</v>
      </c>
      <c r="G18" s="42">
        <v>3.796923079666667E-2</v>
      </c>
      <c r="H18" s="42">
        <v>4.152739954666667E-2</v>
      </c>
      <c r="I18" s="42"/>
      <c r="J18" s="42">
        <v>1.7862660000000016E-3</v>
      </c>
      <c r="K18" s="42">
        <v>3.5151161146666665E-2</v>
      </c>
      <c r="L18" s="42">
        <v>1.0533049999999974E-3</v>
      </c>
      <c r="M18" s="42">
        <v>1.7647646500000072E-3</v>
      </c>
      <c r="N18">
        <v>3.55816875E-3</v>
      </c>
    </row>
    <row r="19" spans="3:14" x14ac:dyDescent="0.15">
      <c r="C19" t="s">
        <v>57</v>
      </c>
      <c r="D19" s="42">
        <v>3.3433838746666666E-2</v>
      </c>
      <c r="E19" s="42">
        <v>3.5871412846666666E-2</v>
      </c>
      <c r="F19" s="42">
        <v>3.668393754666667E-2</v>
      </c>
      <c r="G19" s="42">
        <v>3.668393754666667E-2</v>
      </c>
      <c r="H19" s="42">
        <v>7.4036047946666669E-2</v>
      </c>
      <c r="I19" s="42"/>
      <c r="J19" s="42">
        <v>2.4375740999999992E-3</v>
      </c>
      <c r="K19" s="42">
        <v>3.5871412846666666E-2</v>
      </c>
      <c r="L19" s="42">
        <v>8.1252470000000437E-4</v>
      </c>
      <c r="M19" s="42">
        <v>0</v>
      </c>
      <c r="N19">
        <v>3.7352110399999999E-2</v>
      </c>
    </row>
    <row r="20" spans="3:14" x14ac:dyDescent="0.15">
      <c r="C20" t="s">
        <v>48</v>
      </c>
      <c r="D20" s="42">
        <v>3.2033378346666669E-2</v>
      </c>
      <c r="E20" s="42">
        <v>3.6007907246666665E-2</v>
      </c>
      <c r="F20" s="42">
        <v>3.9012002746666663E-2</v>
      </c>
      <c r="G20" s="42">
        <v>4.6060963546666667E-2</v>
      </c>
      <c r="H20" s="42">
        <v>5.7757001546666666E-2</v>
      </c>
      <c r="I20" s="42"/>
      <c r="J20" s="42">
        <v>3.9745288999999961E-3</v>
      </c>
      <c r="K20" s="42">
        <v>3.6007907246666665E-2</v>
      </c>
      <c r="L20" s="42">
        <v>3.004095499999998E-3</v>
      </c>
      <c r="M20" s="42">
        <v>7.0489608000000037E-3</v>
      </c>
      <c r="N20">
        <v>1.1696037999999999E-2</v>
      </c>
    </row>
    <row r="21" spans="3:14" x14ac:dyDescent="0.15">
      <c r="C21" t="s">
        <v>127</v>
      </c>
      <c r="D21" s="42">
        <v>3.4396959946666666E-2</v>
      </c>
      <c r="E21" s="42">
        <v>3.6128906746666668E-2</v>
      </c>
      <c r="F21" s="42">
        <v>4.0112175466666664E-2</v>
      </c>
      <c r="G21" s="42">
        <v>4.1596830626666664E-2</v>
      </c>
      <c r="H21" s="42">
        <v>4.706308314666667E-2</v>
      </c>
      <c r="I21" s="42"/>
      <c r="J21" s="42">
        <v>1.7319468000000018E-3</v>
      </c>
      <c r="K21" s="42">
        <v>3.6128906746666668E-2</v>
      </c>
      <c r="L21" s="42">
        <v>3.9832687199999953E-3</v>
      </c>
      <c r="M21" s="42">
        <v>1.4846551600000008E-3</v>
      </c>
      <c r="N21">
        <v>5.4662525200000062E-3</v>
      </c>
    </row>
    <row r="22" spans="3:14" x14ac:dyDescent="0.15">
      <c r="C22" t="s">
        <v>70</v>
      </c>
      <c r="D22" s="42">
        <v>3.4245144746666664E-2</v>
      </c>
      <c r="E22" s="42">
        <v>3.6292560746666667E-2</v>
      </c>
      <c r="F22" s="42">
        <v>3.6512274946666666E-2</v>
      </c>
      <c r="G22" s="42">
        <v>3.6622132046666665E-2</v>
      </c>
      <c r="H22" s="42">
        <v>3.823621314666667E-2</v>
      </c>
      <c r="I22" s="42"/>
      <c r="J22" s="42">
        <v>2.0474160000000033E-3</v>
      </c>
      <c r="K22" s="42">
        <v>3.6292560746666667E-2</v>
      </c>
      <c r="L22" s="42">
        <v>2.1971419999999853E-4</v>
      </c>
      <c r="M22" s="42">
        <v>1.0985709999999926E-4</v>
      </c>
      <c r="N22">
        <v>1.6140811000000047E-3</v>
      </c>
    </row>
    <row r="23" spans="3:14" x14ac:dyDescent="0.15">
      <c r="C23" t="s">
        <v>73</v>
      </c>
      <c r="D23" s="42">
        <v>3.5417185946666666E-2</v>
      </c>
      <c r="E23" s="42">
        <v>3.6429403346666674E-2</v>
      </c>
      <c r="F23" s="42">
        <v>3.6766809146666669E-2</v>
      </c>
      <c r="G23" s="42">
        <v>4.010900684666667E-2</v>
      </c>
      <c r="H23" s="42">
        <v>4.1879777946666669E-2</v>
      </c>
      <c r="I23" s="42"/>
      <c r="J23" s="42">
        <v>1.0122174000000081E-3</v>
      </c>
      <c r="K23" s="42">
        <v>3.6429403346666674E-2</v>
      </c>
      <c r="L23" s="42">
        <v>3.3740579999999576E-4</v>
      </c>
      <c r="M23" s="42">
        <v>3.3421977000000005E-3</v>
      </c>
      <c r="N23">
        <v>1.7707710999999987E-3</v>
      </c>
    </row>
    <row r="24" spans="3:14" x14ac:dyDescent="0.15">
      <c r="C24" t="s">
        <v>71</v>
      </c>
      <c r="D24" s="42">
        <v>3.0645453146666668E-2</v>
      </c>
      <c r="E24" s="42">
        <v>3.6463178746666672E-2</v>
      </c>
      <c r="F24" s="42">
        <v>3.6928722146666669E-2</v>
      </c>
      <c r="G24" s="42">
        <v>4.0843012446666667E-2</v>
      </c>
      <c r="H24" s="42">
        <v>7.4036047946666669E-2</v>
      </c>
      <c r="I24" s="42"/>
      <c r="J24" s="42">
        <v>5.8177256000000038E-3</v>
      </c>
      <c r="K24" s="42">
        <v>3.6463178746666672E-2</v>
      </c>
      <c r="L24" s="42">
        <v>4.6554339999999722E-4</v>
      </c>
      <c r="M24" s="42">
        <v>3.9142902999999979E-3</v>
      </c>
      <c r="N24">
        <v>3.3193035500000002E-2</v>
      </c>
    </row>
    <row r="25" spans="3:14" x14ac:dyDescent="0.15">
      <c r="C25" s="43" t="s">
        <v>49</v>
      </c>
      <c r="D25" s="44">
        <v>3.2102321946666672E-2</v>
      </c>
      <c r="E25" s="44">
        <v>3.6705003646666665E-2</v>
      </c>
      <c r="F25" s="44">
        <v>3.7906815946666672E-2</v>
      </c>
      <c r="G25" s="44">
        <v>4.2003040746666664E-2</v>
      </c>
      <c r="H25" s="44">
        <v>7.4036047946666669E-2</v>
      </c>
      <c r="I25" s="44"/>
      <c r="J25" s="44">
        <v>4.6026816999999928E-3</v>
      </c>
      <c r="K25" s="44">
        <v>3.6705003646666665E-2</v>
      </c>
      <c r="L25" s="44">
        <v>1.2018123000000075E-3</v>
      </c>
      <c r="M25" s="44">
        <v>4.0962247999999923E-3</v>
      </c>
      <c r="N25" s="45">
        <v>3.2033007200000005E-2</v>
      </c>
    </row>
    <row r="26" spans="3:14" x14ac:dyDescent="0.15">
      <c r="C26" t="s">
        <v>67</v>
      </c>
      <c r="D26" s="42">
        <v>3.5320386346666663E-2</v>
      </c>
      <c r="E26" s="42">
        <v>3.6733556046666671E-2</v>
      </c>
      <c r="F26" s="42">
        <v>3.9863699946666664E-2</v>
      </c>
      <c r="G26" s="42">
        <v>4.1221819226666664E-2</v>
      </c>
      <c r="H26" s="42">
        <v>5.3354256286666665E-2</v>
      </c>
      <c r="I26" s="42"/>
      <c r="J26" s="42">
        <v>1.4131697000000082E-3</v>
      </c>
      <c r="K26" s="42">
        <v>3.6733556046666671E-2</v>
      </c>
      <c r="L26" s="42">
        <v>3.1301438999999931E-3</v>
      </c>
      <c r="M26" s="42">
        <v>1.3581192800000003E-3</v>
      </c>
      <c r="N26">
        <v>1.2132437060000001E-2</v>
      </c>
    </row>
    <row r="27" spans="3:14" x14ac:dyDescent="0.15">
      <c r="C27" t="s">
        <v>77</v>
      </c>
      <c r="D27" s="42">
        <v>3.7357356346666669E-2</v>
      </c>
      <c r="E27" s="42">
        <v>3.7498725546666667E-2</v>
      </c>
      <c r="F27" s="42">
        <v>4.0368311386666668E-2</v>
      </c>
      <c r="G27" s="42">
        <v>4.1803104306666665E-2</v>
      </c>
      <c r="H27" s="42">
        <v>4.4655628346666663E-2</v>
      </c>
      <c r="I27" s="42"/>
      <c r="J27" s="42">
        <v>1.4136919999999803E-4</v>
      </c>
      <c r="K27" s="42">
        <v>3.7498725546666667E-2</v>
      </c>
      <c r="L27" s="42">
        <v>2.869585840000001E-3</v>
      </c>
      <c r="M27" s="42">
        <v>1.434792919999997E-3</v>
      </c>
      <c r="N27">
        <v>2.8525240399999985E-3</v>
      </c>
    </row>
    <row r="28" spans="3:14" x14ac:dyDescent="0.15">
      <c r="C28" t="s">
        <v>68</v>
      </c>
      <c r="D28" s="42">
        <v>3.3236061146666669E-2</v>
      </c>
      <c r="E28" s="42">
        <v>3.7955563946666666E-2</v>
      </c>
      <c r="F28" s="42">
        <v>3.8041917546666665E-2</v>
      </c>
      <c r="G28" s="42">
        <v>3.9860914346666665E-2</v>
      </c>
      <c r="H28" s="42">
        <v>4.6779648346666668E-2</v>
      </c>
      <c r="I28" s="42"/>
      <c r="J28" s="42">
        <v>4.7195027999999972E-3</v>
      </c>
      <c r="K28" s="42">
        <v>3.7955563946666666E-2</v>
      </c>
      <c r="L28" s="42">
        <v>8.6353599999998421E-5</v>
      </c>
      <c r="M28" s="42">
        <v>1.8189968000000001E-3</v>
      </c>
      <c r="N28">
        <v>6.9187340000000028E-3</v>
      </c>
    </row>
    <row r="29" spans="3:14" x14ac:dyDescent="0.15">
      <c r="C29" t="s">
        <v>81</v>
      </c>
      <c r="D29" s="42">
        <v>3.6544657546666665E-2</v>
      </c>
      <c r="E29" s="42">
        <v>3.8455405046666669E-2</v>
      </c>
      <c r="F29" s="42">
        <v>4.053572594666667E-2</v>
      </c>
      <c r="G29" s="42">
        <v>4.238905526666667E-2</v>
      </c>
      <c r="H29" s="42">
        <v>4.5495904586666663E-2</v>
      </c>
      <c r="I29" s="42"/>
      <c r="J29" s="42">
        <v>1.910747500000004E-3</v>
      </c>
      <c r="K29" s="42">
        <v>3.8455405046666669E-2</v>
      </c>
      <c r="L29" s="42">
        <v>2.0803209000000017E-3</v>
      </c>
      <c r="M29" s="42">
        <v>1.8533293199999995E-3</v>
      </c>
      <c r="N29">
        <v>3.1068493199999936E-3</v>
      </c>
    </row>
    <row r="30" spans="3:14" x14ac:dyDescent="0.15">
      <c r="C30" t="s">
        <v>134</v>
      </c>
      <c r="D30" s="42">
        <v>3.9000860346666666E-2</v>
      </c>
      <c r="E30" s="42">
        <v>3.9000860346666666E-2</v>
      </c>
      <c r="F30" s="42">
        <v>3.9000860346666666E-2</v>
      </c>
      <c r="G30" s="42">
        <v>3.9000860346666666E-2</v>
      </c>
      <c r="H30" s="42">
        <v>3.9000860346666666E-2</v>
      </c>
      <c r="I30" s="42"/>
      <c r="J30" s="42">
        <v>0</v>
      </c>
      <c r="K30" s="42">
        <v>3.9000860346666666E-2</v>
      </c>
      <c r="L30" s="42">
        <v>0</v>
      </c>
      <c r="M30" s="42">
        <v>0</v>
      </c>
      <c r="N30">
        <v>0</v>
      </c>
    </row>
    <row r="31" spans="3:14" x14ac:dyDescent="0.15">
      <c r="C31" t="s">
        <v>65</v>
      </c>
      <c r="D31" s="42">
        <v>3.5413007546666667E-2</v>
      </c>
      <c r="E31" s="42">
        <v>3.9177745946666669E-2</v>
      </c>
      <c r="F31" s="42">
        <v>4.1411100746666665E-2</v>
      </c>
      <c r="G31" s="42">
        <v>4.273760346666667E-2</v>
      </c>
      <c r="H31" s="42">
        <v>4.6740649946666664E-2</v>
      </c>
      <c r="I31" s="42"/>
      <c r="J31" s="42">
        <v>3.764738400000002E-3</v>
      </c>
      <c r="K31" s="42">
        <v>3.9177745946666669E-2</v>
      </c>
      <c r="L31" s="42">
        <v>2.2333547999999967E-3</v>
      </c>
      <c r="M31" s="42">
        <v>1.3265027200000043E-3</v>
      </c>
      <c r="N31">
        <v>4.0030464799999943E-3</v>
      </c>
    </row>
    <row r="32" spans="3:14" x14ac:dyDescent="0.15">
      <c r="C32" t="s">
        <v>90</v>
      </c>
      <c r="D32" s="42">
        <v>3.8264765546666663E-2</v>
      </c>
      <c r="E32" s="42">
        <v>3.9362640146666669E-2</v>
      </c>
      <c r="F32" s="42">
        <v>4.378582474666666E-2</v>
      </c>
      <c r="G32" s="42">
        <v>4.8360998646666667E-2</v>
      </c>
      <c r="H32" s="42">
        <v>6.9854862346666671E-2</v>
      </c>
      <c r="I32" s="42"/>
      <c r="J32" s="42">
        <v>1.0978746000000067E-3</v>
      </c>
      <c r="K32" s="42">
        <v>3.9362640146666669E-2</v>
      </c>
      <c r="L32" s="42">
        <v>4.4231845999999908E-3</v>
      </c>
      <c r="M32" s="42">
        <v>4.5751739000000069E-3</v>
      </c>
      <c r="N32">
        <v>2.1493863700000004E-2</v>
      </c>
    </row>
    <row r="33" spans="3:14" x14ac:dyDescent="0.15">
      <c r="C33" t="s">
        <v>76</v>
      </c>
      <c r="D33" s="42">
        <v>3.7264735146666665E-2</v>
      </c>
      <c r="E33" s="42">
        <v>3.9782221146666664E-2</v>
      </c>
      <c r="F33" s="42">
        <v>4.2477985546666666E-2</v>
      </c>
      <c r="G33" s="42">
        <v>4.5822794746666666E-2</v>
      </c>
      <c r="H33" s="42">
        <v>7.4036047946666669E-2</v>
      </c>
      <c r="I33" s="42"/>
      <c r="J33" s="42">
        <v>2.5174859999999993E-3</v>
      </c>
      <c r="K33" s="42">
        <v>3.9782221146666664E-2</v>
      </c>
      <c r="L33" s="42">
        <v>2.6957644000000017E-3</v>
      </c>
      <c r="M33" s="42">
        <v>3.3448091999999999E-3</v>
      </c>
      <c r="N33">
        <v>2.8213253200000003E-2</v>
      </c>
    </row>
    <row r="34" spans="3:14" s="43" customFormat="1" x14ac:dyDescent="0.15">
      <c r="C34" s="43" t="s">
        <v>133</v>
      </c>
      <c r="D34" s="44">
        <v>3.7605971146666667E-2</v>
      </c>
      <c r="E34" s="44">
        <v>3.9782499706666669E-2</v>
      </c>
      <c r="F34" s="44">
        <v>4.131221194666667E-2</v>
      </c>
      <c r="G34" s="44">
        <v>4.3814760166666661E-2</v>
      </c>
      <c r="H34" s="44">
        <v>5.4311910746666664E-2</v>
      </c>
      <c r="I34" s="44"/>
      <c r="J34" s="44">
        <v>2.1765285600000017E-3</v>
      </c>
      <c r="K34" s="44">
        <v>3.9782499706666669E-2</v>
      </c>
      <c r="L34" s="44">
        <v>1.5297122400000016E-3</v>
      </c>
      <c r="M34" s="44">
        <v>2.5025482199999907E-3</v>
      </c>
      <c r="N34" s="43">
        <v>1.0497150580000003E-2</v>
      </c>
    </row>
    <row r="35" spans="3:14" x14ac:dyDescent="0.15">
      <c r="C35" t="s">
        <v>122</v>
      </c>
      <c r="D35" s="42">
        <v>3.6856644746666667E-2</v>
      </c>
      <c r="E35" s="42">
        <v>4.0091805766666669E-2</v>
      </c>
      <c r="F35" s="42">
        <v>4.0396445946666665E-2</v>
      </c>
      <c r="G35" s="42">
        <v>4.140263948666667E-2</v>
      </c>
      <c r="H35" s="42">
        <v>4.3343192906666668E-2</v>
      </c>
      <c r="I35" s="42"/>
      <c r="J35" s="42">
        <v>3.2351610200000019E-3</v>
      </c>
      <c r="K35" s="42">
        <v>4.0091805766666669E-2</v>
      </c>
      <c r="L35" s="42">
        <v>3.0464017999999593E-4</v>
      </c>
      <c r="M35" s="42">
        <v>1.0061935400000055E-3</v>
      </c>
      <c r="N35">
        <v>1.9405534199999977E-3</v>
      </c>
    </row>
    <row r="36" spans="3:14" x14ac:dyDescent="0.15">
      <c r="C36" t="s">
        <v>51</v>
      </c>
      <c r="D36" s="42">
        <v>3.2437986746666668E-2</v>
      </c>
      <c r="E36" s="42">
        <v>4.0220047826666668E-2</v>
      </c>
      <c r="F36" s="42">
        <v>4.0386139226666666E-2</v>
      </c>
      <c r="G36" s="42">
        <v>4.0593753476666668E-2</v>
      </c>
      <c r="H36" s="42">
        <v>4.3036498346666667E-2</v>
      </c>
      <c r="I36" s="42"/>
      <c r="J36" s="42">
        <v>7.7820610799999995E-3</v>
      </c>
      <c r="K36" s="42">
        <v>4.0220047826666668E-2</v>
      </c>
      <c r="L36" s="42">
        <v>1.6609139999999856E-4</v>
      </c>
      <c r="M36" s="42">
        <v>2.0761425000000167E-4</v>
      </c>
      <c r="N36">
        <v>2.4427448699999993E-3</v>
      </c>
    </row>
    <row r="37" spans="3:14" x14ac:dyDescent="0.15">
      <c r="C37" t="s">
        <v>91</v>
      </c>
      <c r="D37" s="42">
        <v>4.0073316346666665E-2</v>
      </c>
      <c r="E37" s="42">
        <v>4.0920486946666668E-2</v>
      </c>
      <c r="F37" s="42">
        <v>4.1130451546666669E-2</v>
      </c>
      <c r="G37" s="42">
        <v>4.6903607546666663E-2</v>
      </c>
      <c r="H37" s="42">
        <v>7.4036047946666669E-2</v>
      </c>
      <c r="I37" s="42"/>
      <c r="J37" s="42">
        <v>8.4717060000000233E-4</v>
      </c>
      <c r="K37" s="42">
        <v>4.0920486946666668E-2</v>
      </c>
      <c r="L37" s="42">
        <v>2.0996460000000106E-4</v>
      </c>
      <c r="M37" s="42">
        <v>5.7731559999999946E-3</v>
      </c>
      <c r="N37">
        <v>2.7132440400000006E-2</v>
      </c>
    </row>
    <row r="38" spans="3:14" x14ac:dyDescent="0.15">
      <c r="C38" t="s">
        <v>58</v>
      </c>
      <c r="D38" s="42">
        <v>3.395404954666667E-2</v>
      </c>
      <c r="E38" s="42">
        <v>4.1132958586666664E-2</v>
      </c>
      <c r="F38" s="42">
        <v>4.3525928266666666E-2</v>
      </c>
      <c r="G38" s="42">
        <v>4.5408401926666668E-2</v>
      </c>
      <c r="H38" s="42">
        <v>4.7152222346666661E-2</v>
      </c>
      <c r="I38" s="42"/>
      <c r="J38" s="42">
        <v>7.1789090399999936E-3</v>
      </c>
      <c r="K38" s="42">
        <v>4.1132958586666664E-2</v>
      </c>
      <c r="L38" s="42">
        <v>2.3929696800000025E-3</v>
      </c>
      <c r="M38" s="42">
        <v>1.8824736600000017E-3</v>
      </c>
      <c r="N38">
        <v>1.7438204199999932E-3</v>
      </c>
    </row>
    <row r="39" spans="3:14" x14ac:dyDescent="0.15">
      <c r="C39" t="s">
        <v>89</v>
      </c>
      <c r="D39" s="42">
        <v>3.8349029946666668E-2</v>
      </c>
      <c r="E39" s="42">
        <v>4.184861404666667E-2</v>
      </c>
      <c r="F39" s="42">
        <v>4.4976668746666663E-2</v>
      </c>
      <c r="G39" s="42">
        <v>4.5039066186666664E-2</v>
      </c>
      <c r="H39" s="42">
        <v>4.8418973946666666E-2</v>
      </c>
      <c r="I39" s="42"/>
      <c r="J39" s="42">
        <v>3.4995841000000014E-3</v>
      </c>
      <c r="K39" s="42">
        <v>4.184861404666667E-2</v>
      </c>
      <c r="L39" s="42">
        <v>3.1280546999999936E-3</v>
      </c>
      <c r="M39" s="42">
        <v>6.239744000000047E-5</v>
      </c>
      <c r="N39">
        <v>3.3799077600000019E-3</v>
      </c>
    </row>
    <row r="40" spans="3:14" x14ac:dyDescent="0.15">
      <c r="C40" t="s">
        <v>69</v>
      </c>
      <c r="D40" s="42">
        <v>3.593321834666667E-2</v>
      </c>
      <c r="E40" s="42">
        <v>4.2442469146666668E-2</v>
      </c>
      <c r="F40" s="42">
        <v>4.3081137586666665E-2</v>
      </c>
      <c r="G40" s="42">
        <v>4.3400471806666667E-2</v>
      </c>
      <c r="H40" s="42">
        <v>4.4677216746666672E-2</v>
      </c>
      <c r="I40" s="42"/>
      <c r="J40" s="42">
        <v>6.5092507999999979E-3</v>
      </c>
      <c r="K40" s="42">
        <v>4.2442469146666668E-2</v>
      </c>
      <c r="L40" s="42">
        <v>6.3866843999999673E-4</v>
      </c>
      <c r="M40" s="42">
        <v>3.1933422000000183E-4</v>
      </c>
      <c r="N40">
        <v>1.2767449400000047E-3</v>
      </c>
    </row>
    <row r="41" spans="3:14" x14ac:dyDescent="0.15">
      <c r="C41" t="s">
        <v>118</v>
      </c>
      <c r="D41" s="42">
        <v>4.064575714666667E-2</v>
      </c>
      <c r="E41" s="42">
        <v>4.3131800686666666E-2</v>
      </c>
      <c r="F41" s="42">
        <v>4.3960481866666665E-2</v>
      </c>
      <c r="G41" s="42">
        <v>6.6517156426666668E-2</v>
      </c>
      <c r="H41" s="42">
        <v>7.4036047946666669E-2</v>
      </c>
      <c r="I41" s="42"/>
      <c r="J41" s="42">
        <v>2.4860435399999964E-3</v>
      </c>
      <c r="K41" s="42">
        <v>4.3131800686666666E-2</v>
      </c>
      <c r="L41" s="42">
        <v>8.286811799999988E-4</v>
      </c>
      <c r="M41" s="42">
        <v>2.2556674560000003E-2</v>
      </c>
      <c r="N41">
        <v>7.5188915200000012E-3</v>
      </c>
    </row>
    <row r="42" spans="3:14" x14ac:dyDescent="0.15">
      <c r="C42" t="s">
        <v>83</v>
      </c>
      <c r="D42" s="42">
        <v>3.8502934346666663E-2</v>
      </c>
      <c r="E42" s="42">
        <v>4.3343750026666662E-2</v>
      </c>
      <c r="F42" s="42">
        <v>4.4194332986666668E-2</v>
      </c>
      <c r="G42" s="42">
        <v>4.5864578746666669E-2</v>
      </c>
      <c r="H42" s="42">
        <v>5.0348001946666665E-2</v>
      </c>
      <c r="I42" s="42"/>
      <c r="J42" s="42">
        <v>4.8408156799999991E-3</v>
      </c>
      <c r="K42" s="42">
        <v>4.3343750026666662E-2</v>
      </c>
      <c r="L42" s="42">
        <v>8.5058296000000561E-4</v>
      </c>
      <c r="M42" s="42">
        <v>1.6702457600000012E-3</v>
      </c>
      <c r="N42">
        <v>4.483423199999996E-3</v>
      </c>
    </row>
    <row r="43" spans="3:14" x14ac:dyDescent="0.15">
      <c r="C43" t="s">
        <v>72</v>
      </c>
      <c r="D43" s="42">
        <v>3.668602674666667E-2</v>
      </c>
      <c r="E43" s="42">
        <v>4.3362378726666664E-2</v>
      </c>
      <c r="F43" s="42">
        <v>4.5587829386666667E-2</v>
      </c>
      <c r="G43" s="42">
        <v>4.9107818006666665E-2</v>
      </c>
      <c r="H43" s="42">
        <v>7.4036047946666669E-2</v>
      </c>
      <c r="I43" s="42"/>
      <c r="J43" s="42">
        <v>6.6763519799999949E-3</v>
      </c>
      <c r="K43" s="42">
        <v>4.3362378726666664E-2</v>
      </c>
      <c r="L43" s="42">
        <v>2.2254506600000029E-3</v>
      </c>
      <c r="M43" s="42">
        <v>3.5199886199999975E-3</v>
      </c>
      <c r="N43">
        <v>2.4928229940000005E-2</v>
      </c>
    </row>
    <row r="44" spans="3:14" x14ac:dyDescent="0.15">
      <c r="C44" t="s">
        <v>86</v>
      </c>
      <c r="D44" s="42">
        <v>3.978779234666667E-2</v>
      </c>
      <c r="E44" s="42">
        <v>4.3648111646666668E-2</v>
      </c>
      <c r="F44" s="42">
        <v>4.4934884746666667E-2</v>
      </c>
      <c r="G44" s="42">
        <v>4.728053404666667E-2</v>
      </c>
      <c r="H44" s="42">
        <v>5.0399117706666663E-2</v>
      </c>
      <c r="I44" s="42"/>
      <c r="J44" s="42">
        <v>3.860319299999998E-3</v>
      </c>
      <c r="K44" s="42">
        <v>4.3648111646666668E-2</v>
      </c>
      <c r="L44" s="42">
        <v>1.2867730999999993E-3</v>
      </c>
      <c r="M44" s="42">
        <v>2.3456493000000023E-3</v>
      </c>
      <c r="N44">
        <v>3.1185836599999933E-3</v>
      </c>
    </row>
    <row r="45" spans="3:14" x14ac:dyDescent="0.15">
      <c r="C45" t="s">
        <v>80</v>
      </c>
      <c r="D45" s="42">
        <v>3.7704163546666669E-2</v>
      </c>
      <c r="E45" s="42">
        <v>4.3834572746666668E-2</v>
      </c>
      <c r="F45" s="42">
        <v>4.8461802546666669E-2</v>
      </c>
      <c r="G45" s="42">
        <v>5.1641913146666663E-2</v>
      </c>
      <c r="H45" s="42">
        <v>6.5178536346666663E-2</v>
      </c>
      <c r="I45" s="42"/>
      <c r="J45" s="42">
        <v>6.1304091999999991E-3</v>
      </c>
      <c r="K45" s="42">
        <v>4.3834572746666668E-2</v>
      </c>
      <c r="L45" s="42">
        <v>4.6272298000000003E-3</v>
      </c>
      <c r="M45" s="42">
        <v>3.180110599999994E-3</v>
      </c>
      <c r="N45">
        <v>1.35366232E-2</v>
      </c>
    </row>
    <row r="46" spans="3:14" x14ac:dyDescent="0.15">
      <c r="C46" t="s">
        <v>98</v>
      </c>
      <c r="D46" s="42">
        <v>4.3179260346666665E-2</v>
      </c>
      <c r="E46" s="42">
        <v>4.3904909146666671E-2</v>
      </c>
      <c r="F46" s="42">
        <v>4.3904909146666671E-2</v>
      </c>
      <c r="G46" s="42">
        <v>4.3904909146666671E-2</v>
      </c>
      <c r="H46" s="42">
        <v>5.0456640346666665E-2</v>
      </c>
      <c r="I46" s="42"/>
      <c r="J46" s="42">
        <v>7.2564880000000609E-4</v>
      </c>
      <c r="K46" s="42">
        <v>4.3904909146666671E-2</v>
      </c>
      <c r="L46" s="42">
        <v>0</v>
      </c>
      <c r="M46" s="42">
        <v>0</v>
      </c>
      <c r="N46">
        <v>6.5517311999999939E-3</v>
      </c>
    </row>
    <row r="47" spans="3:14" x14ac:dyDescent="0.15">
      <c r="C47" t="s">
        <v>62</v>
      </c>
      <c r="D47" s="42">
        <v>3.4602397946666669E-2</v>
      </c>
      <c r="E47" s="42">
        <v>4.3984577306666668E-2</v>
      </c>
      <c r="F47" s="42">
        <v>4.9479591146666668E-2</v>
      </c>
      <c r="G47" s="42">
        <v>5.9558936546666663E-2</v>
      </c>
      <c r="H47" s="42">
        <v>7.4036047946666669E-2</v>
      </c>
      <c r="I47" s="42"/>
      <c r="J47" s="42">
        <v>9.3821793599999995E-3</v>
      </c>
      <c r="K47" s="42">
        <v>4.3984577306666668E-2</v>
      </c>
      <c r="L47" s="42">
        <v>5.4950138400000001E-3</v>
      </c>
      <c r="M47" s="42">
        <v>1.0079345399999995E-2</v>
      </c>
      <c r="N47">
        <v>1.4477111400000006E-2</v>
      </c>
    </row>
    <row r="48" spans="3:14" x14ac:dyDescent="0.15">
      <c r="C48" t="s">
        <v>66</v>
      </c>
      <c r="D48" s="42">
        <v>3.5516771146666667E-2</v>
      </c>
      <c r="E48" s="42">
        <v>4.5944316546666669E-2</v>
      </c>
      <c r="F48" s="42">
        <v>4.9189888746666667E-2</v>
      </c>
      <c r="G48" s="42">
        <v>5.0384771866666664E-2</v>
      </c>
      <c r="H48" s="42">
        <v>5.1839690746666667E-2</v>
      </c>
      <c r="I48" s="42"/>
      <c r="J48" s="42">
        <v>1.0427545400000002E-2</v>
      </c>
      <c r="K48" s="42">
        <v>4.5944316546666669E-2</v>
      </c>
      <c r="L48" s="42">
        <v>3.2455721999999979E-3</v>
      </c>
      <c r="M48" s="42">
        <v>1.1948831199999968E-3</v>
      </c>
      <c r="N48">
        <v>1.4549188800000029E-3</v>
      </c>
    </row>
    <row r="49" spans="3:14" x14ac:dyDescent="0.15">
      <c r="C49" t="s">
        <v>74</v>
      </c>
      <c r="D49">
        <v>3.6801629146666667E-2</v>
      </c>
      <c r="E49">
        <v>4.6110233846666661E-2</v>
      </c>
      <c r="F49">
        <v>3.6801629146666667E-2</v>
      </c>
      <c r="G49">
        <v>5.3091687371666661E-2</v>
      </c>
      <c r="H49">
        <v>7.4036047946666669E-2</v>
      </c>
      <c r="J49">
        <v>9.3086046999999936E-3</v>
      </c>
      <c r="K49">
        <v>4.6110233846666661E-2</v>
      </c>
      <c r="L49">
        <v>-9.3086046999999936E-3</v>
      </c>
      <c r="M49">
        <v>1.6290058224999994E-2</v>
      </c>
      <c r="N49">
        <v>2.0944360575000008E-2</v>
      </c>
    </row>
    <row r="50" spans="3:14" x14ac:dyDescent="0.15">
      <c r="C50" t="s">
        <v>75</v>
      </c>
      <c r="D50" s="42">
        <v>3.7044672746666667E-2</v>
      </c>
      <c r="E50" s="42">
        <v>4.7079100346666666E-2</v>
      </c>
      <c r="F50" s="42">
        <v>4.3734291146666666E-2</v>
      </c>
      <c r="G50" s="42">
        <v>4.7915302646666671E-2</v>
      </c>
      <c r="H50" s="42">
        <v>5.0423909546666666E-2</v>
      </c>
      <c r="I50" s="42"/>
      <c r="J50" s="42">
        <v>1.00344276E-2</v>
      </c>
      <c r="K50" s="42">
        <v>4.7079100346666666E-2</v>
      </c>
      <c r="L50" s="42">
        <v>-3.3448091999999999E-3</v>
      </c>
      <c r="M50" s="42">
        <v>4.181011500000005E-3</v>
      </c>
      <c r="N50">
        <v>2.5086068999999947E-3</v>
      </c>
    </row>
    <row r="51" spans="3:14" x14ac:dyDescent="0.15">
      <c r="C51" t="s">
        <v>135</v>
      </c>
      <c r="D51" s="42">
        <v>4.532695794666667E-2</v>
      </c>
      <c r="E51" s="42">
        <v>4.7161275546666666E-2</v>
      </c>
      <c r="F51" s="42">
        <v>4.7772714746666667E-2</v>
      </c>
      <c r="G51" s="42">
        <v>4.7772714746666667E-2</v>
      </c>
      <c r="H51" s="42">
        <v>5.1103874506666661E-2</v>
      </c>
      <c r="I51" s="42"/>
      <c r="J51" s="42">
        <v>1.8343175999999961E-3</v>
      </c>
      <c r="K51" s="42">
        <v>4.7161275546666666E-2</v>
      </c>
      <c r="L51" s="42">
        <v>6.1143920000000102E-4</v>
      </c>
      <c r="M51" s="42">
        <v>0</v>
      </c>
      <c r="N51">
        <v>3.3311597599999937E-3</v>
      </c>
    </row>
    <row r="52" spans="3:14" x14ac:dyDescent="0.15">
      <c r="C52" t="s">
        <v>78</v>
      </c>
      <c r="D52" s="42">
        <v>3.7635219946666666E-2</v>
      </c>
      <c r="E52" s="42">
        <v>4.7943750586666667E-2</v>
      </c>
      <c r="F52" s="42">
        <v>6.0538701706666663E-2</v>
      </c>
      <c r="G52" s="42">
        <v>6.2006712906666664E-2</v>
      </c>
      <c r="H52" s="42">
        <v>7.4036047946666669E-2</v>
      </c>
      <c r="I52" s="42"/>
      <c r="J52" s="42">
        <v>1.0308530640000001E-2</v>
      </c>
      <c r="K52" s="42">
        <v>4.7943750586666667E-2</v>
      </c>
      <c r="L52" s="42">
        <v>1.2594951119999996E-2</v>
      </c>
      <c r="M52" s="42">
        <v>1.4680112000000009E-3</v>
      </c>
      <c r="N52">
        <v>1.2029335040000005E-2</v>
      </c>
    </row>
    <row r="53" spans="3:14" x14ac:dyDescent="0.15">
      <c r="C53" t="s">
        <v>136</v>
      </c>
      <c r="D53">
        <v>4.8499756346666666E-2</v>
      </c>
      <c r="E53">
        <v>4.8499756346666666E-2</v>
      </c>
      <c r="F53">
        <v>4.8499756346666666E-2</v>
      </c>
      <c r="G53">
        <v>4.8499756346666666E-2</v>
      </c>
      <c r="H53">
        <v>4.8499756346666666E-2</v>
      </c>
      <c r="J53">
        <v>0</v>
      </c>
      <c r="K53">
        <v>4.8499756346666666E-2</v>
      </c>
      <c r="L53">
        <v>0</v>
      </c>
      <c r="M53">
        <v>0</v>
      </c>
      <c r="N53">
        <v>0</v>
      </c>
    </row>
    <row r="54" spans="3:14" x14ac:dyDescent="0.15">
      <c r="C54" t="s">
        <v>105</v>
      </c>
      <c r="D54" s="42">
        <v>4.6338827146666664E-2</v>
      </c>
      <c r="E54" s="42">
        <v>4.8947193346666668E-2</v>
      </c>
      <c r="F54" s="42">
        <v>5.0981029546666667E-2</v>
      </c>
      <c r="G54" s="42">
        <v>5.3523324796666667E-2</v>
      </c>
      <c r="H54" s="42">
        <v>5.5198706506666667E-2</v>
      </c>
      <c r="I54" s="42"/>
      <c r="J54" s="42">
        <v>2.6083662000000035E-3</v>
      </c>
      <c r="K54" s="42">
        <v>4.8947193346666668E-2</v>
      </c>
      <c r="L54" s="42">
        <v>2.0338361999999999E-3</v>
      </c>
      <c r="M54" s="42">
        <v>2.5422952499999998E-3</v>
      </c>
      <c r="N54">
        <v>1.6753817099999999E-3</v>
      </c>
    </row>
    <row r="55" spans="3:14" x14ac:dyDescent="0.15">
      <c r="C55" t="s">
        <v>137</v>
      </c>
      <c r="D55" s="42">
        <v>3.5552983946666665E-2</v>
      </c>
      <c r="E55" s="42">
        <v>5.4794515946666664E-2</v>
      </c>
      <c r="F55" s="42">
        <v>3.5552983946666665E-2</v>
      </c>
      <c r="G55" s="42">
        <v>4.5173749946666668E-2</v>
      </c>
      <c r="H55" s="42">
        <v>5.4794515946666664E-2</v>
      </c>
      <c r="I55" s="42"/>
      <c r="J55" s="42">
        <v>1.9241531999999999E-2</v>
      </c>
      <c r="K55" s="42">
        <v>5.4794515946666664E-2</v>
      </c>
      <c r="L55" s="42">
        <v>-1.9241531999999999E-2</v>
      </c>
      <c r="M55" s="42">
        <v>9.6207660000000028E-3</v>
      </c>
      <c r="N55">
        <v>9.6207659999999959E-3</v>
      </c>
    </row>
    <row r="56" spans="3:14" x14ac:dyDescent="0.15">
      <c r="C56" t="s">
        <v>138</v>
      </c>
      <c r="D56" s="42">
        <v>4.2404863546666664E-2</v>
      </c>
      <c r="E56" s="42">
        <v>5.8220455746666663E-2</v>
      </c>
      <c r="F56" s="42">
        <v>4.2404863546666664E-2</v>
      </c>
      <c r="G56" s="42">
        <v>5.031265964666666E-2</v>
      </c>
      <c r="H56" s="42">
        <v>5.8220455746666663E-2</v>
      </c>
      <c r="I56" s="42"/>
      <c r="J56" s="42">
        <v>1.5815592199999999E-2</v>
      </c>
      <c r="K56" s="42">
        <v>5.8220455746666663E-2</v>
      </c>
      <c r="L56" s="42">
        <v>-1.5815592199999999E-2</v>
      </c>
      <c r="M56" s="42">
        <v>7.9077960999999961E-3</v>
      </c>
      <c r="N56">
        <v>7.907796100000003E-3</v>
      </c>
    </row>
    <row r="57" spans="3:14" x14ac:dyDescent="0.15">
      <c r="C57" t="s">
        <v>139</v>
      </c>
      <c r="D57" s="42">
        <v>4.7457245546666665E-2</v>
      </c>
      <c r="E57" s="42">
        <v>6.0746646746666667E-2</v>
      </c>
      <c r="F57" s="42">
        <v>4.7457245546666665E-2</v>
      </c>
      <c r="G57" s="42">
        <v>5.4101946146666663E-2</v>
      </c>
      <c r="H57" s="42">
        <v>6.0746646746666667E-2</v>
      </c>
      <c r="I57" s="42"/>
      <c r="J57" s="42">
        <v>1.3289401200000002E-2</v>
      </c>
      <c r="K57" s="42">
        <v>6.0746646746666667E-2</v>
      </c>
      <c r="L57" s="42">
        <v>-1.3289401200000002E-2</v>
      </c>
      <c r="M57" s="42">
        <v>6.6447005999999975E-3</v>
      </c>
      <c r="N57">
        <v>6.6447006000000045E-3</v>
      </c>
    </row>
    <row r="58" spans="3:14" x14ac:dyDescent="0.15">
      <c r="C58" t="s">
        <v>140</v>
      </c>
      <c r="D58" s="42">
        <v>5.3394055546666666E-2</v>
      </c>
      <c r="E58" s="42">
        <v>6.3715051746666668E-2</v>
      </c>
      <c r="F58" s="42">
        <v>5.3394055546666666E-2</v>
      </c>
      <c r="G58" s="42">
        <v>5.8554553646666667E-2</v>
      </c>
      <c r="H58" s="42">
        <v>6.3715051746666668E-2</v>
      </c>
      <c r="I58" s="42"/>
      <c r="J58" s="42">
        <v>1.0320996200000002E-2</v>
      </c>
      <c r="K58" s="42">
        <v>6.3715051746666668E-2</v>
      </c>
      <c r="L58" s="42">
        <v>-1.0320996200000002E-2</v>
      </c>
      <c r="M58" s="42">
        <v>5.1604981000000008E-3</v>
      </c>
      <c r="N58">
        <v>5.1604981000000008E-3</v>
      </c>
    </row>
    <row r="59" spans="3:14" x14ac:dyDescent="0.15">
      <c r="C59">
        <v>0</v>
      </c>
    </row>
    <row r="60" spans="3:14" x14ac:dyDescent="0.15">
      <c r="C60">
        <v>0</v>
      </c>
    </row>
    <row r="61" spans="3:14" x14ac:dyDescent="0.15">
      <c r="C61">
        <v>0</v>
      </c>
    </row>
    <row r="62" spans="3:14" x14ac:dyDescent="0.15">
      <c r="C62">
        <v>0</v>
      </c>
    </row>
    <row r="63" spans="3:14" x14ac:dyDescent="0.15">
      <c r="C63">
        <v>0</v>
      </c>
    </row>
    <row r="64" spans="3:14" x14ac:dyDescent="0.15">
      <c r="C64">
        <v>0</v>
      </c>
    </row>
    <row r="65" spans="3:3" x14ac:dyDescent="0.15">
      <c r="C65">
        <v>0</v>
      </c>
    </row>
  </sheetData>
  <sortState ref="C2:N58">
    <sortCondition ref="E2:E58"/>
  </sortState>
  <phoneticPr fontId="3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tabSelected="1" topLeftCell="B23" workbookViewId="0">
      <selection activeCell="R41" sqref="P41:R58"/>
    </sheetView>
  </sheetViews>
  <sheetFormatPr defaultRowHeight="13.5" x14ac:dyDescent="0.15"/>
  <cols>
    <col min="2" max="2" width="17.375" customWidth="1"/>
    <col min="12" max="12" width="9.25" customWidth="1"/>
    <col min="16" max="16" width="12" customWidth="1"/>
  </cols>
  <sheetData>
    <row r="1" spans="2:17" ht="14.25" thickBot="1" x14ac:dyDescent="0.2">
      <c r="D1" t="s">
        <v>1085</v>
      </c>
      <c r="E1">
        <v>0.75</v>
      </c>
      <c r="F1" t="s">
        <v>1307</v>
      </c>
      <c r="G1">
        <v>0.25</v>
      </c>
      <c r="H1" t="s">
        <v>1308</v>
      </c>
      <c r="K1" s="40">
        <v>0.75</v>
      </c>
      <c r="L1" s="40">
        <v>0.5</v>
      </c>
      <c r="M1" s="40">
        <v>0.25</v>
      </c>
      <c r="P1" s="22" t="s">
        <v>897</v>
      </c>
      <c r="Q1" t="s">
        <v>1387</v>
      </c>
    </row>
    <row r="2" spans="2:17" x14ac:dyDescent="0.15">
      <c r="B2" t="s">
        <v>1313</v>
      </c>
      <c r="C2" t="s">
        <v>40</v>
      </c>
      <c r="D2" s="42">
        <v>2.3718919466666672E-2</v>
      </c>
      <c r="E2" s="42">
        <v>2.5989044186666671E-2</v>
      </c>
      <c r="F2" s="42">
        <v>2.7203844346666659E-2</v>
      </c>
      <c r="G2" s="42">
        <v>3.0059084346666667E-2</v>
      </c>
      <c r="H2" s="42">
        <v>4.452400874666667E-2</v>
      </c>
      <c r="I2" s="42"/>
      <c r="J2" s="42">
        <v>2.270124719999999E-3</v>
      </c>
      <c r="K2" s="42">
        <v>2.5989044186666671E-2</v>
      </c>
      <c r="L2" s="42">
        <v>1.2148001599999875E-3</v>
      </c>
      <c r="M2" s="42">
        <v>2.8552400000000089E-3</v>
      </c>
      <c r="N2" s="42">
        <v>1.4464924400000002E-2</v>
      </c>
      <c r="P2" t="s">
        <v>41</v>
      </c>
      <c r="Q2">
        <v>63.449999999999996</v>
      </c>
    </row>
    <row r="3" spans="2:17" x14ac:dyDescent="0.15">
      <c r="B3">
        <v>2.2916666666666669E-2</v>
      </c>
      <c r="C3" t="s">
        <v>42</v>
      </c>
      <c r="D3" s="42">
        <v>2.7501207146666665E-2</v>
      </c>
      <c r="E3" s="42">
        <v>2.9486852466666671E-2</v>
      </c>
      <c r="F3" s="42">
        <v>3.0736681546666669E-2</v>
      </c>
      <c r="G3" s="42">
        <v>3.4952130026666674E-2</v>
      </c>
      <c r="H3" s="42">
        <v>7.4036047946666669E-2</v>
      </c>
      <c r="I3" s="42"/>
      <c r="J3" s="42">
        <v>1.9856453200000068E-3</v>
      </c>
      <c r="K3" s="42">
        <v>2.9486852466666671E-2</v>
      </c>
      <c r="L3" s="42">
        <v>1.2498290799999971E-3</v>
      </c>
      <c r="M3" s="42">
        <v>4.2154484800000051E-3</v>
      </c>
      <c r="N3" s="42">
        <v>3.9083917919999996E-2</v>
      </c>
      <c r="P3" t="s">
        <v>132</v>
      </c>
      <c r="Q3">
        <v>64.106999999999999</v>
      </c>
    </row>
    <row r="4" spans="2:17" x14ac:dyDescent="0.15">
      <c r="B4">
        <v>73.405199999999994</v>
      </c>
      <c r="C4" t="s">
        <v>45</v>
      </c>
      <c r="D4" s="42">
        <v>2.2916666666666672E-2</v>
      </c>
      <c r="E4" s="42">
        <v>2.9674497446666663E-2</v>
      </c>
      <c r="F4" s="42">
        <v>3.0169115546666667E-2</v>
      </c>
      <c r="G4" s="42">
        <v>3.3142221246666666E-2</v>
      </c>
      <c r="H4" s="42">
        <v>3.5924165146666666E-2</v>
      </c>
      <c r="I4" s="42"/>
      <c r="J4" s="42">
        <v>6.7578307799999911E-3</v>
      </c>
      <c r="K4" s="42">
        <v>2.9674497446666663E-2</v>
      </c>
      <c r="L4" s="42">
        <v>4.9461810000000356E-4</v>
      </c>
      <c r="M4" s="42">
        <v>2.9731056999999991E-3</v>
      </c>
      <c r="N4" s="42">
        <v>2.7819439000000001E-3</v>
      </c>
      <c r="P4" t="s">
        <v>45</v>
      </c>
      <c r="Q4">
        <v>61.047999999999995</v>
      </c>
    </row>
    <row r="5" spans="2:17" x14ac:dyDescent="0.15">
      <c r="B5" t="s">
        <v>1312</v>
      </c>
      <c r="C5" t="s">
        <v>53</v>
      </c>
      <c r="D5" s="42">
        <v>2.9535391546666668E-2</v>
      </c>
      <c r="E5" s="42">
        <v>3.034217094666667E-2</v>
      </c>
      <c r="F5" s="42">
        <v>2.9535391546666668E-2</v>
      </c>
      <c r="G5" s="42">
        <v>3.0947255496666673E-2</v>
      </c>
      <c r="H5" s="42">
        <v>3.034217094666667E-2</v>
      </c>
      <c r="I5" s="42"/>
      <c r="J5" s="42">
        <v>8.0677940000000239E-4</v>
      </c>
      <c r="K5" s="42">
        <v>3.034217094666667E-2</v>
      </c>
      <c r="L5" s="42">
        <v>-8.0677940000000239E-4</v>
      </c>
      <c r="M5" s="42">
        <v>1.4118639500000051E-3</v>
      </c>
      <c r="N5" s="42">
        <v>-6.0508455000000266E-4</v>
      </c>
      <c r="P5" t="s">
        <v>53</v>
      </c>
      <c r="Q5">
        <v>52.604999999999997</v>
      </c>
    </row>
    <row r="6" spans="2:17" x14ac:dyDescent="0.15">
      <c r="B6">
        <v>6.9639999999999997E-3</v>
      </c>
      <c r="C6" t="s">
        <v>47</v>
      </c>
      <c r="D6" s="42">
        <v>2.8800689546666664E-2</v>
      </c>
      <c r="E6" s="42">
        <v>3.0542246666666668E-2</v>
      </c>
      <c r="F6" s="42">
        <v>3.0979725146666668E-2</v>
      </c>
      <c r="G6" s="42">
        <v>3.3344699546666669E-2</v>
      </c>
      <c r="H6" s="42">
        <v>3.7874502986666669E-2</v>
      </c>
      <c r="I6" s="42"/>
      <c r="J6" s="42">
        <v>1.7415571200000042E-3</v>
      </c>
      <c r="K6" s="42">
        <v>3.0542246666666668E-2</v>
      </c>
      <c r="L6" s="42">
        <v>4.3747847999999964E-4</v>
      </c>
      <c r="M6" s="42">
        <v>2.3649744000000007E-3</v>
      </c>
      <c r="N6" s="42">
        <v>4.5298034400000006E-3</v>
      </c>
      <c r="P6" t="s">
        <v>47</v>
      </c>
      <c r="Q6">
        <v>63.940999999999995</v>
      </c>
    </row>
    <row r="7" spans="2:17" x14ac:dyDescent="0.15">
      <c r="C7" t="s">
        <v>59</v>
      </c>
      <c r="D7" s="42">
        <v>2.972829434666667E-2</v>
      </c>
      <c r="E7" s="42">
        <v>3.1687963946666668E-2</v>
      </c>
      <c r="F7" s="42">
        <v>3.2148980746666667E-2</v>
      </c>
      <c r="G7" s="42">
        <v>3.2567691246666662E-2</v>
      </c>
      <c r="H7" s="42">
        <v>3.414068474666667E-2</v>
      </c>
      <c r="I7" s="42"/>
      <c r="J7" s="42">
        <v>1.9596695999999983E-3</v>
      </c>
      <c r="K7" s="42">
        <v>3.1687963946666668E-2</v>
      </c>
      <c r="L7" s="42">
        <v>4.6101679999999839E-4</v>
      </c>
      <c r="M7" s="42">
        <v>4.1871049999999549E-4</v>
      </c>
      <c r="N7" s="42">
        <v>1.5729935000000084E-3</v>
      </c>
      <c r="P7" t="s">
        <v>59</v>
      </c>
      <c r="Q7">
        <v>61.466999999999999</v>
      </c>
    </row>
    <row r="8" spans="2:17" x14ac:dyDescent="0.15">
      <c r="B8" t="s">
        <v>1311</v>
      </c>
      <c r="C8" t="s">
        <v>50</v>
      </c>
      <c r="D8" s="42">
        <v>2.8052059546666661E-2</v>
      </c>
      <c r="E8" s="42">
        <v>3.2178577746666666E-2</v>
      </c>
      <c r="F8" s="42">
        <v>3.2534089946666664E-2</v>
      </c>
      <c r="G8" s="42">
        <v>3.3707802506666669E-2</v>
      </c>
      <c r="H8" s="42">
        <v>3.879960074666667E-2</v>
      </c>
      <c r="I8" s="42"/>
      <c r="J8" s="42">
        <v>4.1265182000000053E-3</v>
      </c>
      <c r="K8" s="42">
        <v>3.2178577746666666E-2</v>
      </c>
      <c r="L8" s="42">
        <v>3.55512199999998E-4</v>
      </c>
      <c r="M8" s="42">
        <v>1.1737125600000051E-3</v>
      </c>
      <c r="N8" s="42">
        <v>5.0917982400000006E-3</v>
      </c>
      <c r="P8" t="s">
        <v>50</v>
      </c>
      <c r="Q8">
        <v>63.071999999999996</v>
      </c>
    </row>
    <row r="9" spans="2:17" x14ac:dyDescent="0.15">
      <c r="B9">
        <v>3.9216047946666666E-2</v>
      </c>
      <c r="C9" t="s">
        <v>56</v>
      </c>
      <c r="D9" s="42">
        <v>3.1299372746666665E-2</v>
      </c>
      <c r="E9" s="42">
        <v>3.3413120846666665E-2</v>
      </c>
      <c r="F9" s="42">
        <v>3.550528054666667E-2</v>
      </c>
      <c r="G9" s="42">
        <v>5.5925643646666662E-2</v>
      </c>
      <c r="H9" s="42">
        <v>7.4036047946666669E-2</v>
      </c>
      <c r="I9" s="42"/>
      <c r="J9" s="42">
        <v>2.1137481E-3</v>
      </c>
      <c r="K9" s="42">
        <v>3.3413120846666665E-2</v>
      </c>
      <c r="L9" s="42">
        <v>2.0921597000000056E-3</v>
      </c>
      <c r="M9" s="42">
        <v>2.0420363099999991E-2</v>
      </c>
      <c r="N9" s="42">
        <v>1.8110404300000008E-2</v>
      </c>
      <c r="P9" t="s">
        <v>56</v>
      </c>
      <c r="Q9">
        <v>59.473999999999997</v>
      </c>
    </row>
    <row r="10" spans="2:17" x14ac:dyDescent="0.15">
      <c r="C10" t="s">
        <v>123</v>
      </c>
      <c r="D10" s="42">
        <v>2.9557676346666666E-2</v>
      </c>
      <c r="E10" s="42">
        <v>3.371483614666667E-2</v>
      </c>
      <c r="F10" s="42">
        <v>3.8867847946666666E-2</v>
      </c>
      <c r="G10" s="42">
        <v>3.9631380906666666E-2</v>
      </c>
      <c r="H10" s="42">
        <v>4.2654174746666662E-2</v>
      </c>
      <c r="I10" s="42"/>
      <c r="J10" s="42">
        <v>4.1571598000000043E-3</v>
      </c>
      <c r="K10" s="42">
        <v>3.371483614666667E-2</v>
      </c>
      <c r="L10" s="42">
        <v>5.1530117999999958E-3</v>
      </c>
      <c r="M10" s="42">
        <v>7.6353296000000043E-4</v>
      </c>
      <c r="N10" s="42">
        <v>3.022793839999996E-3</v>
      </c>
      <c r="P10" t="s">
        <v>123</v>
      </c>
      <c r="Q10">
        <v>58.510999999999996</v>
      </c>
    </row>
    <row r="11" spans="2:17" x14ac:dyDescent="0.15">
      <c r="C11" t="s">
        <v>55</v>
      </c>
      <c r="D11" s="42">
        <v>3.3040372746666671E-2</v>
      </c>
      <c r="E11" s="42">
        <v>3.3775074746666668E-2</v>
      </c>
      <c r="F11" s="42">
        <v>3.4904983746666667E-2</v>
      </c>
      <c r="G11" s="42">
        <v>3.5762252146666666E-2</v>
      </c>
      <c r="H11" s="42">
        <v>3.9152675546666668E-2</v>
      </c>
      <c r="I11" s="42"/>
      <c r="J11" s="42">
        <v>7.347019999999968E-4</v>
      </c>
      <c r="K11" s="42">
        <v>3.3775074746666668E-2</v>
      </c>
      <c r="L11" s="42">
        <v>1.1299089999999984E-3</v>
      </c>
      <c r="M11" s="42">
        <v>8.5726839999999971E-4</v>
      </c>
      <c r="N11" s="42">
        <v>3.3904234000000019E-3</v>
      </c>
      <c r="P11" t="s">
        <v>55</v>
      </c>
      <c r="Q11">
        <v>0</v>
      </c>
    </row>
    <row r="12" spans="2:17" x14ac:dyDescent="0.15">
      <c r="C12" t="s">
        <v>119</v>
      </c>
      <c r="D12" s="42">
        <v>3.2905967546666665E-2</v>
      </c>
      <c r="E12" s="42">
        <v>3.4341944346666667E-2</v>
      </c>
      <c r="F12" s="42">
        <v>3.5576661546666666E-2</v>
      </c>
      <c r="G12" s="42">
        <v>3.6509141146666667E-2</v>
      </c>
      <c r="H12" s="42">
        <v>3.7831604746666664E-2</v>
      </c>
      <c r="I12" s="42"/>
      <c r="J12" s="42">
        <v>1.4359768000000023E-3</v>
      </c>
      <c r="K12" s="42">
        <v>3.4341944346666667E-2</v>
      </c>
      <c r="L12" s="42">
        <v>1.234717199999999E-3</v>
      </c>
      <c r="M12" s="42">
        <v>9.3247960000000102E-4</v>
      </c>
      <c r="N12" s="42">
        <v>1.322463599999997E-3</v>
      </c>
      <c r="P12" t="s">
        <v>119</v>
      </c>
      <c r="Q12">
        <v>57.320999999999998</v>
      </c>
    </row>
    <row r="13" spans="2:17" x14ac:dyDescent="0.15">
      <c r="C13" t="s">
        <v>54</v>
      </c>
      <c r="D13" s="42">
        <v>3.2808471546666662E-2</v>
      </c>
      <c r="E13" s="42">
        <v>3.4614933146666665E-2</v>
      </c>
      <c r="F13" s="42">
        <v>3.8132728106666666E-2</v>
      </c>
      <c r="G13" s="42">
        <v>4.3069786266666667E-2</v>
      </c>
      <c r="H13" s="42">
        <v>7.4036047946666669E-2</v>
      </c>
      <c r="I13" s="42"/>
      <c r="J13" s="42">
        <v>1.8064616000000033E-3</v>
      </c>
      <c r="K13" s="42">
        <v>3.4614933146666665E-2</v>
      </c>
      <c r="L13" s="42">
        <v>3.5177949600000008E-3</v>
      </c>
      <c r="M13" s="42">
        <v>4.9370581600000005E-3</v>
      </c>
      <c r="N13" s="42">
        <v>3.0966261680000003E-2</v>
      </c>
      <c r="P13" t="s">
        <v>54</v>
      </c>
      <c r="Q13">
        <v>57.853999999999999</v>
      </c>
    </row>
    <row r="14" spans="2:17" x14ac:dyDescent="0.15">
      <c r="C14" t="s">
        <v>61</v>
      </c>
      <c r="D14" s="42">
        <v>3.3397625946666669E-2</v>
      </c>
      <c r="E14" s="42">
        <v>3.4716085246666667E-2</v>
      </c>
      <c r="F14" s="42">
        <v>3.5120519546666666E-2</v>
      </c>
      <c r="G14" s="42">
        <v>3.5967864246666668E-2</v>
      </c>
      <c r="H14" s="42">
        <v>7.4036047946666669E-2</v>
      </c>
      <c r="I14" s="42"/>
      <c r="J14" s="42">
        <v>1.3184592999999981E-3</v>
      </c>
      <c r="K14" s="42">
        <v>3.4716085246666667E-2</v>
      </c>
      <c r="L14" s="42">
        <v>4.0443429999999919E-4</v>
      </c>
      <c r="M14" s="42">
        <v>8.4734470000000228E-4</v>
      </c>
      <c r="N14" s="42">
        <v>3.8068183700000001E-2</v>
      </c>
      <c r="P14" t="s">
        <v>61</v>
      </c>
      <c r="Q14">
        <v>57.491999999999997</v>
      </c>
    </row>
    <row r="15" spans="2:17" x14ac:dyDescent="0.15">
      <c r="C15" t="s">
        <v>124</v>
      </c>
      <c r="D15" s="42">
        <v>3.3515317546666666E-2</v>
      </c>
      <c r="E15" s="42">
        <v>3.4976364746666669E-2</v>
      </c>
      <c r="F15" s="42">
        <v>4.205067450666667E-2</v>
      </c>
      <c r="G15" s="42">
        <v>4.5183220986666668E-2</v>
      </c>
      <c r="H15" s="42">
        <v>4.7387326986666665E-2</v>
      </c>
      <c r="I15" s="42"/>
      <c r="J15" s="42">
        <v>1.4610472000000027E-3</v>
      </c>
      <c r="K15" s="42">
        <v>3.4976364746666669E-2</v>
      </c>
      <c r="L15" s="42">
        <v>7.0743097600000013E-3</v>
      </c>
      <c r="M15" s="42">
        <v>3.132546479999998E-3</v>
      </c>
      <c r="N15" s="42">
        <v>2.2041059999999973E-3</v>
      </c>
      <c r="P15" t="s">
        <v>124</v>
      </c>
      <c r="Q15">
        <v>58.971999999999994</v>
      </c>
    </row>
    <row r="16" spans="2:17" x14ac:dyDescent="0.15">
      <c r="C16" t="s">
        <v>46</v>
      </c>
      <c r="D16" s="42">
        <v>3.0644060346666668E-2</v>
      </c>
      <c r="E16" s="42">
        <v>3.9417481646666669E-2</v>
      </c>
      <c r="F16" s="42">
        <v>4.1262906826666668E-2</v>
      </c>
      <c r="G16" s="42">
        <v>4.5136492546666664E-2</v>
      </c>
      <c r="H16" s="42">
        <v>7.4036047946666669E-2</v>
      </c>
      <c r="I16" s="42"/>
      <c r="J16" s="42">
        <v>8.7734213000000005E-3</v>
      </c>
      <c r="K16" s="42">
        <v>3.9417481646666669E-2</v>
      </c>
      <c r="L16" s="42">
        <v>1.8454251799999988E-3</v>
      </c>
      <c r="M16" s="42">
        <v>3.873585719999996E-3</v>
      </c>
      <c r="N16" s="42">
        <v>2.8899555400000006E-2</v>
      </c>
      <c r="P16" t="s">
        <v>46</v>
      </c>
      <c r="Q16">
        <v>56.471999999999994</v>
      </c>
    </row>
    <row r="17" spans="3:17" x14ac:dyDescent="0.15">
      <c r="C17" t="s">
        <v>63</v>
      </c>
      <c r="D17" s="42">
        <v>3.3364895146666664E-2</v>
      </c>
      <c r="E17" s="42">
        <v>3.5151161146666665E-2</v>
      </c>
      <c r="F17" s="42">
        <v>3.6204466146666663E-2</v>
      </c>
      <c r="G17" s="42">
        <v>3.796923079666667E-2</v>
      </c>
      <c r="H17" s="42">
        <v>4.152739954666667E-2</v>
      </c>
      <c r="I17" s="42"/>
      <c r="J17" s="42">
        <v>1.7862660000000016E-3</v>
      </c>
      <c r="K17" s="42">
        <v>3.5151161146666665E-2</v>
      </c>
      <c r="L17" s="42">
        <v>1.0533049999999974E-3</v>
      </c>
      <c r="M17" s="42">
        <v>1.7647646500000072E-3</v>
      </c>
      <c r="N17" s="42">
        <v>3.55816875E-3</v>
      </c>
      <c r="P17" t="s">
        <v>63</v>
      </c>
      <c r="Q17">
        <v>58.241999999999997</v>
      </c>
    </row>
    <row r="18" spans="3:17" x14ac:dyDescent="0.15">
      <c r="C18" t="s">
        <v>48</v>
      </c>
      <c r="D18" s="42">
        <v>3.2033378346666669E-2</v>
      </c>
      <c r="E18" s="42">
        <v>3.6007907246666665E-2</v>
      </c>
      <c r="F18" s="42">
        <v>3.9012002746666663E-2</v>
      </c>
      <c r="G18" s="42">
        <v>4.6060963546666667E-2</v>
      </c>
      <c r="H18" s="42">
        <v>5.7757001546666666E-2</v>
      </c>
      <c r="I18" s="42"/>
      <c r="J18" s="42">
        <v>3.9745288999999961E-3</v>
      </c>
      <c r="K18" s="42">
        <v>3.6007907246666665E-2</v>
      </c>
      <c r="L18" s="42">
        <v>3.004095499999998E-3</v>
      </c>
      <c r="M18" s="42">
        <v>7.0489608000000037E-3</v>
      </c>
      <c r="N18" s="42">
        <v>1.1696037999999999E-2</v>
      </c>
      <c r="P18" t="s">
        <v>48</v>
      </c>
      <c r="Q18">
        <v>55.177999999999997</v>
      </c>
    </row>
    <row r="19" spans="3:17" x14ac:dyDescent="0.15">
      <c r="C19" t="s">
        <v>127</v>
      </c>
      <c r="D19" s="42">
        <v>3.4396959946666666E-2</v>
      </c>
      <c r="E19" s="42">
        <v>3.6128906746666668E-2</v>
      </c>
      <c r="F19" s="42">
        <v>4.0112175466666664E-2</v>
      </c>
      <c r="G19" s="42">
        <v>4.1596830626666664E-2</v>
      </c>
      <c r="H19" s="42">
        <v>4.706308314666667E-2</v>
      </c>
      <c r="I19" s="42"/>
      <c r="J19" s="42">
        <v>1.7319468000000018E-3</v>
      </c>
      <c r="K19" s="42">
        <v>3.6128906746666668E-2</v>
      </c>
      <c r="L19" s="42">
        <v>3.9832687199999953E-3</v>
      </c>
      <c r="M19" s="42">
        <v>1.4846551600000008E-3</v>
      </c>
      <c r="N19" s="42">
        <v>5.4662525200000062E-3</v>
      </c>
      <c r="P19" t="s">
        <v>127</v>
      </c>
      <c r="Q19">
        <v>57.29</v>
      </c>
    </row>
    <row r="20" spans="3:17" x14ac:dyDescent="0.15">
      <c r="C20" t="s">
        <v>70</v>
      </c>
      <c r="D20" s="42">
        <v>3.4245144746666664E-2</v>
      </c>
      <c r="E20" s="42">
        <v>3.6292560746666667E-2</v>
      </c>
      <c r="F20" s="42">
        <v>3.6512274946666666E-2</v>
      </c>
      <c r="G20" s="42">
        <v>3.6622132046666665E-2</v>
      </c>
      <c r="H20" s="42">
        <v>3.823621314666667E-2</v>
      </c>
      <c r="I20" s="42"/>
      <c r="J20" s="42">
        <v>2.0474160000000033E-3</v>
      </c>
      <c r="K20" s="42">
        <v>3.6292560746666667E-2</v>
      </c>
      <c r="L20" s="42">
        <v>2.1971419999999853E-4</v>
      </c>
      <c r="M20" s="42">
        <v>1.0985709999999926E-4</v>
      </c>
      <c r="N20" s="42">
        <v>1.6140811000000047E-3</v>
      </c>
      <c r="P20" t="s">
        <v>70</v>
      </c>
      <c r="Q20">
        <v>58.707999999999998</v>
      </c>
    </row>
    <row r="21" spans="3:17" x14ac:dyDescent="0.15">
      <c r="C21" t="s">
        <v>73</v>
      </c>
      <c r="D21" s="42">
        <v>3.5417185946666666E-2</v>
      </c>
      <c r="E21" s="42">
        <v>3.6429403346666674E-2</v>
      </c>
      <c r="F21" s="42">
        <v>3.6766809146666669E-2</v>
      </c>
      <c r="G21" s="42">
        <v>4.010900684666667E-2</v>
      </c>
      <c r="H21" s="42">
        <v>4.1879777946666669E-2</v>
      </c>
      <c r="I21" s="42"/>
      <c r="J21" s="42">
        <v>1.0122174000000081E-3</v>
      </c>
      <c r="K21" s="42">
        <v>3.6429403346666674E-2</v>
      </c>
      <c r="L21" s="42">
        <v>3.3740579999999576E-4</v>
      </c>
      <c r="M21" s="42">
        <v>3.3421977000000005E-3</v>
      </c>
      <c r="N21" s="42">
        <v>1.7707710999999987E-3</v>
      </c>
      <c r="P21" t="s">
        <v>73</v>
      </c>
      <c r="Q21">
        <v>48.893999999999998</v>
      </c>
    </row>
    <row r="22" spans="3:17" x14ac:dyDescent="0.15">
      <c r="C22" t="s">
        <v>71</v>
      </c>
      <c r="D22" s="42">
        <v>3.0645453146666668E-2</v>
      </c>
      <c r="E22" s="42">
        <v>3.6463178746666672E-2</v>
      </c>
      <c r="F22" s="42">
        <v>3.6928722146666669E-2</v>
      </c>
      <c r="G22" s="42">
        <v>4.0843012446666667E-2</v>
      </c>
      <c r="H22" s="42">
        <v>7.4036047946666669E-2</v>
      </c>
      <c r="I22" s="42"/>
      <c r="J22" s="42">
        <v>5.8177256000000038E-3</v>
      </c>
      <c r="K22" s="42">
        <v>3.6463178746666672E-2</v>
      </c>
      <c r="L22" s="42">
        <v>4.6554339999999722E-4</v>
      </c>
      <c r="M22" s="42">
        <v>3.9142902999999979E-3</v>
      </c>
      <c r="N22" s="42">
        <v>3.3193035500000002E-2</v>
      </c>
      <c r="P22" t="s">
        <v>71</v>
      </c>
      <c r="Q22">
        <v>55.53</v>
      </c>
    </row>
    <row r="23" spans="3:17" x14ac:dyDescent="0.15">
      <c r="C23" t="s">
        <v>49</v>
      </c>
      <c r="D23" s="42">
        <v>3.2102321946666672E-2</v>
      </c>
      <c r="E23" s="42">
        <v>3.6705003646666665E-2</v>
      </c>
      <c r="F23" s="42">
        <v>3.7906815946666672E-2</v>
      </c>
      <c r="G23" s="42">
        <v>4.2003040746666664E-2</v>
      </c>
      <c r="H23" s="42">
        <v>7.4036047946666669E-2</v>
      </c>
      <c r="I23" s="42"/>
      <c r="J23" s="42">
        <v>4.6026816999999928E-3</v>
      </c>
      <c r="K23" s="42">
        <v>3.6705003646666665E-2</v>
      </c>
      <c r="L23" s="42">
        <v>1.2018123000000075E-3</v>
      </c>
      <c r="M23" s="42">
        <v>4.0962247999999923E-3</v>
      </c>
      <c r="N23" s="42">
        <v>3.2033007200000005E-2</v>
      </c>
      <c r="P23" t="s">
        <v>49</v>
      </c>
      <c r="Q23">
        <v>59.214999999999996</v>
      </c>
    </row>
    <row r="24" spans="3:17" x14ac:dyDescent="0.15">
      <c r="C24" t="s">
        <v>67</v>
      </c>
      <c r="D24" s="42">
        <v>3.5320386346666663E-2</v>
      </c>
      <c r="E24" s="42">
        <v>3.6733556046666671E-2</v>
      </c>
      <c r="F24" s="42">
        <v>3.9863699946666664E-2</v>
      </c>
      <c r="G24" s="42">
        <v>4.1221819226666664E-2</v>
      </c>
      <c r="H24" s="42">
        <v>5.3354256286666665E-2</v>
      </c>
      <c r="I24" s="42"/>
      <c r="J24" s="42">
        <v>1.4131697000000082E-3</v>
      </c>
      <c r="K24" s="42">
        <v>3.6733556046666671E-2</v>
      </c>
      <c r="L24" s="42">
        <v>3.1301438999999931E-3</v>
      </c>
      <c r="M24" s="42">
        <v>1.3581192800000003E-3</v>
      </c>
      <c r="N24" s="42">
        <v>1.2132437060000001E-2</v>
      </c>
      <c r="P24" t="s">
        <v>67</v>
      </c>
      <c r="Q24">
        <v>50.083999999999996</v>
      </c>
    </row>
    <row r="25" spans="3:17" x14ac:dyDescent="0.15">
      <c r="C25" t="s">
        <v>77</v>
      </c>
      <c r="D25" s="42">
        <v>3.7357356346666669E-2</v>
      </c>
      <c r="E25" s="42">
        <v>3.7498725546666667E-2</v>
      </c>
      <c r="F25" s="42">
        <v>4.0368311386666668E-2</v>
      </c>
      <c r="G25" s="42">
        <v>4.1803104306666665E-2</v>
      </c>
      <c r="H25" s="42">
        <v>4.4655628346666663E-2</v>
      </c>
      <c r="I25" s="42"/>
      <c r="J25" s="42">
        <v>1.4136919999999803E-4</v>
      </c>
      <c r="K25" s="42">
        <v>3.7498725546666667E-2</v>
      </c>
      <c r="L25" s="42">
        <v>2.869585840000001E-3</v>
      </c>
      <c r="M25" s="42">
        <v>1.434792919999997E-3</v>
      </c>
      <c r="N25" s="42">
        <v>2.8525240399999985E-3</v>
      </c>
      <c r="P25" t="s">
        <v>77</v>
      </c>
      <c r="Q25">
        <v>52.796999999999997</v>
      </c>
    </row>
    <row r="26" spans="3:17" x14ac:dyDescent="0.15">
      <c r="C26" t="s">
        <v>68</v>
      </c>
      <c r="D26" s="42">
        <v>3.3236061146666669E-2</v>
      </c>
      <c r="E26" s="42">
        <v>3.7955563946666666E-2</v>
      </c>
      <c r="F26" s="42">
        <v>3.8041917546666665E-2</v>
      </c>
      <c r="G26" s="42">
        <v>3.9860914346666665E-2</v>
      </c>
      <c r="H26" s="42">
        <v>4.6779648346666668E-2</v>
      </c>
      <c r="I26" s="42"/>
      <c r="J26" s="42">
        <v>4.7195027999999972E-3</v>
      </c>
      <c r="K26" s="42">
        <v>3.7955563946666666E-2</v>
      </c>
      <c r="L26" s="42">
        <v>8.6353599999998421E-5</v>
      </c>
      <c r="M26" s="42">
        <v>1.8189968000000001E-3</v>
      </c>
      <c r="N26" s="42">
        <v>6.9187340000000028E-3</v>
      </c>
      <c r="P26" t="s">
        <v>68</v>
      </c>
      <c r="Q26">
        <v>51.714999999999996</v>
      </c>
    </row>
    <row r="27" spans="3:17" x14ac:dyDescent="0.15">
      <c r="C27" t="s">
        <v>81</v>
      </c>
      <c r="D27" s="42">
        <v>3.6544657546666665E-2</v>
      </c>
      <c r="E27" s="42">
        <v>3.8455405046666669E-2</v>
      </c>
      <c r="F27" s="42">
        <v>4.053572594666667E-2</v>
      </c>
      <c r="G27" s="42">
        <v>4.238905526666667E-2</v>
      </c>
      <c r="H27" s="42">
        <v>4.5495904586666663E-2</v>
      </c>
      <c r="I27" s="42"/>
      <c r="J27" s="42">
        <v>1.910747500000004E-3</v>
      </c>
      <c r="K27" s="42">
        <v>3.8455405046666669E-2</v>
      </c>
      <c r="L27" s="42">
        <v>2.0803209000000017E-3</v>
      </c>
      <c r="M27" s="42">
        <v>1.8533293199999995E-3</v>
      </c>
      <c r="N27" s="42">
        <v>3.1068493199999936E-3</v>
      </c>
      <c r="P27" t="s">
        <v>81</v>
      </c>
      <c r="Q27">
        <v>0</v>
      </c>
    </row>
    <row r="28" spans="3:17" x14ac:dyDescent="0.15">
      <c r="C28" t="s">
        <v>65</v>
      </c>
      <c r="D28" s="42">
        <v>3.5413007546666667E-2</v>
      </c>
      <c r="E28" s="42">
        <v>3.9177745946666669E-2</v>
      </c>
      <c r="F28" s="42">
        <v>4.1411100746666665E-2</v>
      </c>
      <c r="G28" s="42">
        <v>4.273760346666667E-2</v>
      </c>
      <c r="H28" s="42">
        <v>4.6740649946666664E-2</v>
      </c>
      <c r="I28" s="42"/>
      <c r="J28" s="42">
        <v>3.764738400000002E-3</v>
      </c>
      <c r="K28" s="42">
        <v>3.9177745946666669E-2</v>
      </c>
      <c r="L28" s="42">
        <v>2.2333547999999967E-3</v>
      </c>
      <c r="M28" s="42">
        <v>1.3265027200000043E-3</v>
      </c>
      <c r="N28" s="42">
        <v>4.0030464799999943E-3</v>
      </c>
      <c r="P28" t="s">
        <v>65</v>
      </c>
      <c r="Q28">
        <v>50.887</v>
      </c>
    </row>
    <row r="29" spans="3:17" x14ac:dyDescent="0.15">
      <c r="C29" t="s">
        <v>90</v>
      </c>
      <c r="D29" s="42">
        <v>3.8264765546666663E-2</v>
      </c>
      <c r="E29" s="42">
        <v>3.9362640146666669E-2</v>
      </c>
      <c r="F29" s="42">
        <v>4.378582474666666E-2</v>
      </c>
      <c r="G29" s="42">
        <v>4.8360998646666667E-2</v>
      </c>
      <c r="H29" s="42">
        <v>6.9854862346666671E-2</v>
      </c>
      <c r="I29" s="42"/>
      <c r="J29" s="42">
        <v>1.0978746000000067E-3</v>
      </c>
      <c r="K29" s="42">
        <v>3.9362640146666669E-2</v>
      </c>
      <c r="L29" s="42">
        <v>4.4231845999999908E-3</v>
      </c>
      <c r="M29" s="42">
        <v>4.5751739000000069E-3</v>
      </c>
      <c r="N29" s="42">
        <v>2.1493863700000004E-2</v>
      </c>
      <c r="P29" t="s">
        <v>90</v>
      </c>
      <c r="Q29">
        <v>50.747</v>
      </c>
    </row>
    <row r="30" spans="3:17" x14ac:dyDescent="0.15">
      <c r="C30" t="s">
        <v>76</v>
      </c>
      <c r="D30" s="42">
        <v>3.7264735146666665E-2</v>
      </c>
      <c r="E30" s="42">
        <v>3.9782221146666664E-2</v>
      </c>
      <c r="F30" s="42">
        <v>4.2477985546666666E-2</v>
      </c>
      <c r="G30" s="42">
        <v>4.5822794746666666E-2</v>
      </c>
      <c r="H30" s="42">
        <v>7.4036047946666669E-2</v>
      </c>
      <c r="I30" s="42"/>
      <c r="J30" s="42">
        <v>2.5174859999999993E-3</v>
      </c>
      <c r="K30" s="42">
        <v>3.9782221146666664E-2</v>
      </c>
      <c r="L30" s="42">
        <v>2.6957644000000017E-3</v>
      </c>
      <c r="M30" s="42">
        <v>3.3448091999999999E-3</v>
      </c>
      <c r="N30" s="42">
        <v>2.8213253200000003E-2</v>
      </c>
      <c r="P30" t="s">
        <v>76</v>
      </c>
      <c r="Q30">
        <v>53.873999999999995</v>
      </c>
    </row>
    <row r="31" spans="3:17" x14ac:dyDescent="0.15">
      <c r="C31" t="s">
        <v>133</v>
      </c>
      <c r="D31" s="42">
        <v>3.7605971146666667E-2</v>
      </c>
      <c r="E31" s="42">
        <v>3.9782499706666669E-2</v>
      </c>
      <c r="F31" s="42">
        <v>4.131221194666667E-2</v>
      </c>
      <c r="G31" s="42">
        <v>4.3814760166666661E-2</v>
      </c>
      <c r="H31" s="42">
        <v>5.4311910746666664E-2</v>
      </c>
      <c r="I31" s="42"/>
      <c r="J31" s="42">
        <v>2.1765285600000017E-3</v>
      </c>
      <c r="K31" s="42">
        <v>3.9782499706666669E-2</v>
      </c>
      <c r="L31" s="42">
        <v>1.5297122400000016E-3</v>
      </c>
      <c r="M31" s="42">
        <v>2.5025482199999907E-3</v>
      </c>
      <c r="N31" s="42">
        <v>1.0497150580000003E-2</v>
      </c>
      <c r="P31" t="s">
        <v>133</v>
      </c>
      <c r="Q31">
        <v>59.836999999999996</v>
      </c>
    </row>
    <row r="32" spans="3:17" x14ac:dyDescent="0.15">
      <c r="C32" t="s">
        <v>122</v>
      </c>
      <c r="D32" s="42">
        <v>3.6856644746666667E-2</v>
      </c>
      <c r="E32" s="42">
        <v>4.0091805766666669E-2</v>
      </c>
      <c r="F32" s="42">
        <v>4.0396445946666665E-2</v>
      </c>
      <c r="G32" s="42">
        <v>4.140263948666667E-2</v>
      </c>
      <c r="H32" s="42">
        <v>4.3343192906666668E-2</v>
      </c>
      <c r="I32" s="42"/>
      <c r="J32" s="42">
        <v>3.2351610200000019E-3</v>
      </c>
      <c r="K32" s="42">
        <v>4.0091805766666669E-2</v>
      </c>
      <c r="L32" s="42">
        <v>3.0464017999999593E-4</v>
      </c>
      <c r="M32" s="42">
        <v>1.0061935400000055E-3</v>
      </c>
      <c r="N32" s="42">
        <v>1.9405534199999977E-3</v>
      </c>
      <c r="P32" t="s">
        <v>122</v>
      </c>
      <c r="Q32">
        <v>57.346999999999994</v>
      </c>
    </row>
    <row r="33" spans="3:17" x14ac:dyDescent="0.15">
      <c r="C33" t="s">
        <v>51</v>
      </c>
      <c r="D33" s="42">
        <v>3.2437986746666668E-2</v>
      </c>
      <c r="E33" s="42">
        <v>4.0220047826666668E-2</v>
      </c>
      <c r="F33" s="42">
        <v>4.0386139226666666E-2</v>
      </c>
      <c r="G33" s="42">
        <v>4.0593753476666668E-2</v>
      </c>
      <c r="H33" s="42">
        <v>4.3036498346666667E-2</v>
      </c>
      <c r="I33" s="42"/>
      <c r="J33" s="42">
        <v>7.7820610799999995E-3</v>
      </c>
      <c r="K33" s="42">
        <v>4.0220047826666668E-2</v>
      </c>
      <c r="L33" s="42">
        <v>1.6609139999999856E-4</v>
      </c>
      <c r="M33" s="42">
        <v>2.0761425000000167E-4</v>
      </c>
      <c r="N33" s="42">
        <v>2.4427448699999993E-3</v>
      </c>
      <c r="P33" t="s">
        <v>51</v>
      </c>
      <c r="Q33">
        <v>44.561</v>
      </c>
    </row>
    <row r="34" spans="3:17" x14ac:dyDescent="0.15">
      <c r="C34" t="s">
        <v>91</v>
      </c>
      <c r="D34" s="42">
        <v>4.0073316346666665E-2</v>
      </c>
      <c r="E34" s="42">
        <v>4.0920486946666668E-2</v>
      </c>
      <c r="F34" s="42">
        <v>4.1130451546666669E-2</v>
      </c>
      <c r="G34" s="42">
        <v>4.6903607546666663E-2</v>
      </c>
      <c r="H34" s="42">
        <v>7.4036047946666669E-2</v>
      </c>
      <c r="I34" s="42"/>
      <c r="J34" s="42">
        <v>8.4717060000000233E-4</v>
      </c>
      <c r="K34" s="42">
        <v>4.0920486946666668E-2</v>
      </c>
      <c r="L34" s="42">
        <v>2.0996460000000106E-4</v>
      </c>
      <c r="M34" s="42">
        <v>5.7731559999999946E-3</v>
      </c>
      <c r="N34" s="42">
        <v>2.7132440400000006E-2</v>
      </c>
      <c r="P34" t="s">
        <v>91</v>
      </c>
      <c r="Q34">
        <v>0</v>
      </c>
    </row>
    <row r="35" spans="3:17" x14ac:dyDescent="0.15">
      <c r="C35" t="s">
        <v>58</v>
      </c>
      <c r="D35" s="42">
        <v>3.395404954666667E-2</v>
      </c>
      <c r="E35" s="42">
        <v>4.1132958586666664E-2</v>
      </c>
      <c r="F35" s="42">
        <v>4.3525928266666666E-2</v>
      </c>
      <c r="G35" s="42">
        <v>4.5408401926666668E-2</v>
      </c>
      <c r="H35" s="42">
        <v>4.7152222346666661E-2</v>
      </c>
      <c r="I35" s="42"/>
      <c r="J35" s="42">
        <v>7.1789090399999936E-3</v>
      </c>
      <c r="K35" s="42">
        <v>4.1132958586666664E-2</v>
      </c>
      <c r="L35" s="42">
        <v>2.3929696800000025E-3</v>
      </c>
      <c r="M35" s="42">
        <v>1.8824736600000017E-3</v>
      </c>
      <c r="N35" s="42">
        <v>1.7438204199999932E-3</v>
      </c>
      <c r="P35" t="s">
        <v>58</v>
      </c>
      <c r="Q35">
        <v>47.356999999999999</v>
      </c>
    </row>
    <row r="36" spans="3:17" x14ac:dyDescent="0.15">
      <c r="C36" t="s">
        <v>89</v>
      </c>
      <c r="D36" s="42">
        <v>3.8349029946666668E-2</v>
      </c>
      <c r="E36" s="42">
        <v>4.184861404666667E-2</v>
      </c>
      <c r="F36" s="42">
        <v>4.4976668746666663E-2</v>
      </c>
      <c r="G36" s="42">
        <v>4.5039066186666664E-2</v>
      </c>
      <c r="H36" s="42">
        <v>4.8418973946666666E-2</v>
      </c>
      <c r="I36" s="42"/>
      <c r="J36" s="42">
        <v>3.4995841000000014E-3</v>
      </c>
      <c r="K36" s="42">
        <v>4.184861404666667E-2</v>
      </c>
      <c r="L36" s="42">
        <v>3.1280546999999936E-3</v>
      </c>
      <c r="M36" s="42">
        <v>6.239744000000047E-5</v>
      </c>
      <c r="N36" s="42">
        <v>3.3799077600000019E-3</v>
      </c>
      <c r="P36" t="s">
        <v>89</v>
      </c>
      <c r="Q36">
        <v>50.939</v>
      </c>
    </row>
    <row r="37" spans="3:17" x14ac:dyDescent="0.15">
      <c r="C37" t="s">
        <v>69</v>
      </c>
      <c r="D37" s="42">
        <v>3.593321834666667E-2</v>
      </c>
      <c r="E37" s="42">
        <v>4.2442469146666668E-2</v>
      </c>
      <c r="F37" s="42">
        <v>4.3081137586666665E-2</v>
      </c>
      <c r="G37" s="42">
        <v>4.3400471806666667E-2</v>
      </c>
      <c r="H37" s="42">
        <v>4.4677216746666672E-2</v>
      </c>
      <c r="I37" s="42"/>
      <c r="J37" s="42">
        <v>6.5092507999999979E-3</v>
      </c>
      <c r="K37" s="42">
        <v>4.2442469146666668E-2</v>
      </c>
      <c r="L37" s="42">
        <v>6.3866843999999673E-4</v>
      </c>
      <c r="M37" s="42">
        <v>3.1933422000000183E-4</v>
      </c>
      <c r="N37" s="42">
        <v>1.2767449400000047E-3</v>
      </c>
      <c r="P37" t="s">
        <v>69</v>
      </c>
      <c r="Q37">
        <v>50.446999999999996</v>
      </c>
    </row>
    <row r="38" spans="3:17" x14ac:dyDescent="0.15">
      <c r="C38" t="s">
        <v>118</v>
      </c>
      <c r="D38" s="42">
        <v>4.064575714666667E-2</v>
      </c>
      <c r="E38" s="42">
        <v>4.3131800686666666E-2</v>
      </c>
      <c r="F38" s="42">
        <v>4.3960481866666665E-2</v>
      </c>
      <c r="G38" s="42">
        <v>6.6517156426666668E-2</v>
      </c>
      <c r="H38" s="42">
        <v>7.4036047946666669E-2</v>
      </c>
      <c r="I38" s="42"/>
      <c r="J38" s="42">
        <v>2.4860435399999964E-3</v>
      </c>
      <c r="K38" s="42">
        <v>4.3131800686666666E-2</v>
      </c>
      <c r="L38" s="42">
        <v>8.286811799999988E-4</v>
      </c>
      <c r="M38" s="42">
        <v>2.2556674560000003E-2</v>
      </c>
      <c r="N38" s="42">
        <v>7.5188915200000012E-3</v>
      </c>
      <c r="P38" t="s">
        <v>118</v>
      </c>
      <c r="Q38">
        <v>0</v>
      </c>
    </row>
    <row r="39" spans="3:17" x14ac:dyDescent="0.15">
      <c r="C39" t="s">
        <v>83</v>
      </c>
      <c r="D39" s="42">
        <v>3.8502934346666663E-2</v>
      </c>
      <c r="E39" s="42">
        <v>4.3343750026666662E-2</v>
      </c>
      <c r="F39" s="42">
        <v>4.4194332986666668E-2</v>
      </c>
      <c r="G39" s="42">
        <v>4.5864578746666669E-2</v>
      </c>
      <c r="H39" s="42">
        <v>5.0348001946666665E-2</v>
      </c>
      <c r="I39" s="42"/>
      <c r="J39" s="42">
        <v>4.8408156799999991E-3</v>
      </c>
      <c r="K39" s="42">
        <v>4.3343750026666662E-2</v>
      </c>
      <c r="L39" s="42">
        <v>8.5058296000000561E-4</v>
      </c>
      <c r="M39" s="42">
        <v>1.6702457600000012E-3</v>
      </c>
      <c r="N39" s="42">
        <v>4.483423199999996E-3</v>
      </c>
      <c r="P39" t="s">
        <v>83</v>
      </c>
      <c r="Q39">
        <v>53.355999999999995</v>
      </c>
    </row>
    <row r="40" spans="3:17" x14ac:dyDescent="0.15">
      <c r="C40" t="s">
        <v>72</v>
      </c>
      <c r="D40" s="42">
        <v>3.668602674666667E-2</v>
      </c>
      <c r="E40" s="42">
        <v>4.3362378726666664E-2</v>
      </c>
      <c r="F40" s="42">
        <v>4.5587829386666667E-2</v>
      </c>
      <c r="G40" s="42">
        <v>4.9107818006666665E-2</v>
      </c>
      <c r="H40" s="42">
        <v>7.4036047946666669E-2</v>
      </c>
      <c r="I40" s="42"/>
      <c r="J40" s="42">
        <v>6.6763519799999949E-3</v>
      </c>
      <c r="K40" s="42">
        <v>4.3362378726666664E-2</v>
      </c>
      <c r="L40" s="42">
        <v>2.2254506600000029E-3</v>
      </c>
      <c r="M40" s="42">
        <v>3.5199886199999975E-3</v>
      </c>
      <c r="N40" s="42">
        <v>2.4928229940000005E-2</v>
      </c>
      <c r="P40" t="s">
        <v>72</v>
      </c>
      <c r="Q40">
        <v>35.637</v>
      </c>
    </row>
    <row r="41" spans="3:17" x14ac:dyDescent="0.15">
      <c r="C41" t="s">
        <v>86</v>
      </c>
      <c r="D41" s="42">
        <v>3.978779234666667E-2</v>
      </c>
      <c r="E41" s="42">
        <v>4.3648111646666668E-2</v>
      </c>
      <c r="F41" s="42">
        <v>4.4934884746666667E-2</v>
      </c>
      <c r="G41" s="42">
        <v>4.728053404666667E-2</v>
      </c>
      <c r="H41" s="42">
        <v>5.0399117706666663E-2</v>
      </c>
      <c r="I41" s="42"/>
      <c r="J41" s="42">
        <v>3.860319299999998E-3</v>
      </c>
      <c r="K41" s="42">
        <v>4.3648111646666668E-2</v>
      </c>
      <c r="L41" s="42">
        <v>1.2867730999999993E-3</v>
      </c>
      <c r="M41" s="42">
        <v>2.3456493000000023E-3</v>
      </c>
      <c r="N41" s="42">
        <v>3.1185836599999933E-3</v>
      </c>
    </row>
    <row r="42" spans="3:17" x14ac:dyDescent="0.15">
      <c r="C42" t="s">
        <v>80</v>
      </c>
      <c r="D42" s="42">
        <v>3.7704163546666669E-2</v>
      </c>
      <c r="E42" s="42">
        <v>4.3834572746666668E-2</v>
      </c>
      <c r="F42" s="42">
        <v>4.8461802546666669E-2</v>
      </c>
      <c r="G42" s="42">
        <v>5.1641913146666663E-2</v>
      </c>
      <c r="H42" s="42">
        <v>6.5178536346666663E-2</v>
      </c>
      <c r="I42" s="42"/>
      <c r="J42" s="42">
        <v>6.1304091999999991E-3</v>
      </c>
      <c r="K42" s="42">
        <v>4.3834572746666668E-2</v>
      </c>
      <c r="L42" s="42">
        <v>4.6272298000000003E-3</v>
      </c>
      <c r="M42" s="42">
        <v>3.180110599999994E-3</v>
      </c>
      <c r="N42" s="42">
        <v>1.35366232E-2</v>
      </c>
    </row>
    <row r="43" spans="3:17" x14ac:dyDescent="0.15">
      <c r="C43" t="s">
        <v>98</v>
      </c>
      <c r="D43" s="42">
        <v>4.3179260346666665E-2</v>
      </c>
      <c r="E43" s="42">
        <v>4.3904909146666671E-2</v>
      </c>
      <c r="F43" s="42">
        <v>4.3904909146666671E-2</v>
      </c>
      <c r="G43" s="42">
        <v>4.3904909146666671E-2</v>
      </c>
      <c r="H43" s="42">
        <v>5.0456640346666665E-2</v>
      </c>
      <c r="I43" s="42"/>
      <c r="J43" s="42">
        <v>7.2564880000000609E-4</v>
      </c>
      <c r="K43" s="42">
        <v>4.3904909146666671E-2</v>
      </c>
      <c r="L43" s="42">
        <v>0</v>
      </c>
      <c r="M43" s="42">
        <v>0</v>
      </c>
      <c r="N43" s="42">
        <v>6.5517311999999939E-3</v>
      </c>
    </row>
    <row r="44" spans="3:17" x14ac:dyDescent="0.15">
      <c r="C44" t="s">
        <v>62</v>
      </c>
      <c r="D44" s="42">
        <v>3.4602397946666669E-2</v>
      </c>
      <c r="E44" s="42">
        <v>4.3984577306666668E-2</v>
      </c>
      <c r="F44" s="42">
        <v>4.9479591146666668E-2</v>
      </c>
      <c r="G44" s="42">
        <v>5.9558936546666663E-2</v>
      </c>
      <c r="H44" s="42">
        <v>7.4036047946666669E-2</v>
      </c>
      <c r="I44" s="42"/>
      <c r="J44" s="42">
        <v>9.3821793599999995E-3</v>
      </c>
      <c r="K44" s="42">
        <v>4.3984577306666668E-2</v>
      </c>
      <c r="L44" s="42">
        <v>5.4950138400000001E-3</v>
      </c>
      <c r="M44" s="42">
        <v>1.0079345399999995E-2</v>
      </c>
      <c r="N44" s="42">
        <v>1.4477111400000006E-2</v>
      </c>
    </row>
    <row r="45" spans="3:17" x14ac:dyDescent="0.15">
      <c r="C45" t="s">
        <v>66</v>
      </c>
      <c r="D45" s="42">
        <v>3.5516771146666667E-2</v>
      </c>
      <c r="E45" s="42">
        <v>4.5944316546666669E-2</v>
      </c>
      <c r="F45" s="42">
        <v>4.9189888746666667E-2</v>
      </c>
      <c r="G45" s="42">
        <v>5.0384771866666664E-2</v>
      </c>
      <c r="H45" s="42">
        <v>5.1839690746666667E-2</v>
      </c>
      <c r="I45" s="42"/>
      <c r="J45" s="42">
        <v>1.0427545400000002E-2</v>
      </c>
      <c r="K45" s="42">
        <v>4.5944316546666669E-2</v>
      </c>
      <c r="L45" s="42">
        <v>3.2455721999999979E-3</v>
      </c>
      <c r="M45" s="42">
        <v>1.1948831199999968E-3</v>
      </c>
      <c r="N45" s="42">
        <v>1.4549188800000029E-3</v>
      </c>
    </row>
    <row r="46" spans="3:17" x14ac:dyDescent="0.15">
      <c r="C46" t="s">
        <v>74</v>
      </c>
      <c r="D46" s="42">
        <v>3.6801629146666667E-2</v>
      </c>
      <c r="E46" s="42">
        <v>4.6110233846666661E-2</v>
      </c>
      <c r="F46" s="42">
        <v>3.6801629146666667E-2</v>
      </c>
      <c r="G46" s="42">
        <v>5.3091687371666661E-2</v>
      </c>
      <c r="H46" s="42">
        <v>7.4036047946666669E-2</v>
      </c>
      <c r="I46" s="42"/>
      <c r="J46" s="42">
        <v>9.3086046999999936E-3</v>
      </c>
      <c r="K46" s="42">
        <v>4.6110233846666661E-2</v>
      </c>
      <c r="L46" s="42">
        <v>-9.3086046999999936E-3</v>
      </c>
      <c r="M46" s="42">
        <v>1.6290058224999994E-2</v>
      </c>
      <c r="N46" s="42">
        <v>2.0944360575000008E-2</v>
      </c>
    </row>
    <row r="47" spans="3:17" x14ac:dyDescent="0.15">
      <c r="C47" t="s">
        <v>75</v>
      </c>
      <c r="D47" s="42">
        <v>3.7044672746666667E-2</v>
      </c>
      <c r="E47" s="42">
        <v>4.7079100346666666E-2</v>
      </c>
      <c r="F47" s="42">
        <v>4.3734291146666666E-2</v>
      </c>
      <c r="G47" s="42">
        <v>4.7915302646666671E-2</v>
      </c>
      <c r="H47" s="42">
        <v>5.0423909546666666E-2</v>
      </c>
      <c r="I47" s="42"/>
      <c r="J47" s="42">
        <v>1.00344276E-2</v>
      </c>
      <c r="K47" s="42">
        <v>4.7079100346666666E-2</v>
      </c>
      <c r="L47" s="42">
        <v>-3.3448091999999999E-3</v>
      </c>
      <c r="M47" s="42">
        <v>4.181011500000005E-3</v>
      </c>
      <c r="N47" s="42">
        <v>2.5086068999999947E-3</v>
      </c>
    </row>
    <row r="48" spans="3:17" x14ac:dyDescent="0.15">
      <c r="C48" t="s">
        <v>135</v>
      </c>
      <c r="D48" s="42">
        <v>4.532695794666667E-2</v>
      </c>
      <c r="E48" s="42">
        <v>4.7161275546666666E-2</v>
      </c>
      <c r="F48" s="42">
        <v>4.7772714746666667E-2</v>
      </c>
      <c r="G48" s="42">
        <v>4.7772714746666667E-2</v>
      </c>
      <c r="H48" s="42">
        <v>5.1103874506666661E-2</v>
      </c>
      <c r="I48" s="42"/>
      <c r="J48" s="42">
        <v>1.8343175999999961E-3</v>
      </c>
      <c r="K48" s="42">
        <v>4.7161275546666666E-2</v>
      </c>
      <c r="L48" s="42">
        <v>6.1143920000000102E-4</v>
      </c>
      <c r="M48" s="42">
        <v>0</v>
      </c>
      <c r="N48" s="42">
        <v>3.3311597599999937E-3</v>
      </c>
    </row>
    <row r="49" spans="3:14" x14ac:dyDescent="0.15">
      <c r="C49" t="s">
        <v>78</v>
      </c>
      <c r="D49">
        <v>3.7635219946666666E-2</v>
      </c>
      <c r="E49">
        <v>4.7943750586666667E-2</v>
      </c>
      <c r="F49">
        <v>6.0538701706666663E-2</v>
      </c>
      <c r="G49">
        <v>6.2006712906666664E-2</v>
      </c>
      <c r="H49">
        <v>7.4036047946666669E-2</v>
      </c>
      <c r="J49">
        <v>1.0308530640000001E-2</v>
      </c>
      <c r="K49">
        <v>4.7943750586666667E-2</v>
      </c>
      <c r="L49">
        <v>1.2594951119999996E-2</v>
      </c>
      <c r="M49">
        <v>1.4680112000000009E-3</v>
      </c>
      <c r="N49">
        <v>1.2029335040000005E-2</v>
      </c>
    </row>
    <row r="50" spans="3:14" x14ac:dyDescent="0.15">
      <c r="C50" t="s">
        <v>136</v>
      </c>
      <c r="D50" s="42">
        <v>4.8499756346666666E-2</v>
      </c>
      <c r="E50" s="42">
        <v>4.8499756346666666E-2</v>
      </c>
      <c r="F50" s="42">
        <v>4.8499756346666666E-2</v>
      </c>
      <c r="G50" s="42">
        <v>4.8499756346666666E-2</v>
      </c>
      <c r="H50" s="42">
        <v>4.8499756346666666E-2</v>
      </c>
      <c r="I50" s="42"/>
      <c r="J50" s="42">
        <v>0</v>
      </c>
      <c r="K50" s="42">
        <v>4.8499756346666666E-2</v>
      </c>
      <c r="L50" s="42">
        <v>0</v>
      </c>
      <c r="M50" s="42">
        <v>0</v>
      </c>
      <c r="N50" s="42">
        <v>0</v>
      </c>
    </row>
    <row r="51" spans="3:14" x14ac:dyDescent="0.15">
      <c r="C51" t="s">
        <v>105</v>
      </c>
      <c r="D51" s="42">
        <v>4.6338827146666664E-2</v>
      </c>
      <c r="E51" s="42">
        <v>4.8947193346666668E-2</v>
      </c>
      <c r="F51" s="42">
        <v>5.0981029546666667E-2</v>
      </c>
      <c r="G51" s="42">
        <v>5.3523324796666667E-2</v>
      </c>
      <c r="H51" s="42">
        <v>5.5198706506666667E-2</v>
      </c>
      <c r="I51" s="42"/>
      <c r="J51" s="42">
        <v>2.6083662000000035E-3</v>
      </c>
      <c r="K51" s="42">
        <v>4.8947193346666668E-2</v>
      </c>
      <c r="L51" s="42">
        <v>2.0338361999999999E-3</v>
      </c>
      <c r="M51" s="42">
        <v>2.5422952499999998E-3</v>
      </c>
      <c r="N51" s="42">
        <v>1.6753817099999999E-3</v>
      </c>
    </row>
    <row r="52" spans="3:14" x14ac:dyDescent="0.15">
      <c r="C52" t="s">
        <v>137</v>
      </c>
      <c r="D52" s="42">
        <v>3.5552983946666665E-2</v>
      </c>
      <c r="E52" s="42">
        <v>5.4794515946666664E-2</v>
      </c>
      <c r="F52" s="42">
        <v>3.5552983946666665E-2</v>
      </c>
      <c r="G52" s="42">
        <v>4.5173749946666668E-2</v>
      </c>
      <c r="H52" s="42">
        <v>5.4794515946666664E-2</v>
      </c>
      <c r="I52" s="42"/>
      <c r="J52" s="42">
        <v>1.9241531999999999E-2</v>
      </c>
      <c r="K52" s="42">
        <v>5.4794515946666664E-2</v>
      </c>
      <c r="L52" s="42">
        <v>-1.9241531999999999E-2</v>
      </c>
      <c r="M52" s="42">
        <v>9.6207660000000028E-3</v>
      </c>
      <c r="N52" s="42">
        <v>9.6207659999999959E-3</v>
      </c>
    </row>
    <row r="53" spans="3:14" x14ac:dyDescent="0.15">
      <c r="C53" t="s">
        <v>138</v>
      </c>
      <c r="D53" s="42">
        <v>4.2404863546666664E-2</v>
      </c>
      <c r="E53" s="42">
        <v>5.8220455746666663E-2</v>
      </c>
      <c r="F53" s="42">
        <v>4.2404863546666664E-2</v>
      </c>
      <c r="G53" s="42">
        <v>5.031265964666666E-2</v>
      </c>
      <c r="H53" s="42">
        <v>5.8220455746666663E-2</v>
      </c>
      <c r="I53" s="42"/>
      <c r="J53" s="42">
        <v>1.5815592199999999E-2</v>
      </c>
      <c r="K53" s="42">
        <v>5.8220455746666663E-2</v>
      </c>
      <c r="L53" s="42">
        <v>-1.5815592199999999E-2</v>
      </c>
      <c r="M53" s="42">
        <v>7.9077960999999961E-3</v>
      </c>
      <c r="N53" s="42">
        <v>7.907796100000003E-3</v>
      </c>
    </row>
    <row r="54" spans="3:14" x14ac:dyDescent="0.15">
      <c r="C54" t="s">
        <v>139</v>
      </c>
      <c r="D54" s="42">
        <v>4.7457245546666665E-2</v>
      </c>
      <c r="E54" s="42">
        <v>6.0746646746666667E-2</v>
      </c>
      <c r="F54" s="42">
        <v>4.7457245546666665E-2</v>
      </c>
      <c r="G54" s="42">
        <v>5.4101946146666663E-2</v>
      </c>
      <c r="H54" s="42">
        <v>6.0746646746666667E-2</v>
      </c>
      <c r="I54" s="42"/>
      <c r="J54" s="42">
        <v>1.3289401200000002E-2</v>
      </c>
      <c r="K54" s="42">
        <v>6.0746646746666667E-2</v>
      </c>
      <c r="L54" s="42">
        <v>-1.3289401200000002E-2</v>
      </c>
      <c r="M54" s="42">
        <v>6.6447005999999975E-3</v>
      </c>
      <c r="N54" s="42">
        <v>6.6447006000000045E-3</v>
      </c>
    </row>
    <row r="55" spans="3:14" x14ac:dyDescent="0.15">
      <c r="C55" t="s">
        <v>140</v>
      </c>
      <c r="D55">
        <v>5.3394055546666666E-2</v>
      </c>
      <c r="E55">
        <v>6.3715051746666668E-2</v>
      </c>
      <c r="F55">
        <v>5.3394055546666666E-2</v>
      </c>
      <c r="G55">
        <v>5.8554553646666667E-2</v>
      </c>
      <c r="H55">
        <v>6.3715051746666668E-2</v>
      </c>
      <c r="J55">
        <v>1.0320996200000002E-2</v>
      </c>
      <c r="K55">
        <v>6.3715051746666668E-2</v>
      </c>
      <c r="L55">
        <v>-1.0320996200000002E-2</v>
      </c>
      <c r="M55">
        <v>5.1604981000000008E-3</v>
      </c>
      <c r="N55">
        <v>5.1604981000000008E-3</v>
      </c>
    </row>
    <row r="56" spans="3:14" x14ac:dyDescent="0.15">
      <c r="C56">
        <v>0</v>
      </c>
    </row>
    <row r="57" spans="3:14" x14ac:dyDescent="0.15">
      <c r="C57">
        <v>0</v>
      </c>
    </row>
    <row r="58" spans="3:14" x14ac:dyDescent="0.15">
      <c r="C58">
        <v>0</v>
      </c>
    </row>
    <row r="59" spans="3:14" x14ac:dyDescent="0.15">
      <c r="C59">
        <v>0</v>
      </c>
    </row>
    <row r="60" spans="3:14" x14ac:dyDescent="0.15">
      <c r="C60">
        <v>0</v>
      </c>
    </row>
    <row r="61" spans="3:14" x14ac:dyDescent="0.15">
      <c r="C61">
        <v>0</v>
      </c>
    </row>
    <row r="62" spans="3:14" x14ac:dyDescent="0.15">
      <c r="C62">
        <v>0</v>
      </c>
    </row>
  </sheetData>
  <phoneticPr fontId="3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workbookViewId="0">
      <selection activeCell="A16" sqref="A16:XFD16"/>
    </sheetView>
  </sheetViews>
  <sheetFormatPr defaultRowHeight="13.5" x14ac:dyDescent="0.15"/>
  <cols>
    <col min="2" max="2" width="17.375" customWidth="1"/>
    <col min="12" max="12" width="9.25" customWidth="1"/>
  </cols>
  <sheetData>
    <row r="1" spans="2:14" x14ac:dyDescent="0.15">
      <c r="B1" t="s">
        <v>1313</v>
      </c>
      <c r="D1" t="s">
        <v>1085</v>
      </c>
      <c r="E1">
        <v>0.75</v>
      </c>
      <c r="F1" t="s">
        <v>1307</v>
      </c>
      <c r="G1">
        <v>0.25</v>
      </c>
      <c r="H1" t="s">
        <v>1308</v>
      </c>
      <c r="K1" s="40">
        <v>0.75</v>
      </c>
      <c r="L1" s="40">
        <v>0.5</v>
      </c>
      <c r="M1" s="40">
        <v>0.25</v>
      </c>
    </row>
    <row r="2" spans="2:14" x14ac:dyDescent="0.15">
      <c r="B2">
        <v>2.2222222222222223E-2</v>
      </c>
      <c r="C2" t="s">
        <v>40</v>
      </c>
      <c r="D2" s="42">
        <v>2.064654194666667E-2</v>
      </c>
      <c r="E2" s="42">
        <v>2.2916666666666669E-2</v>
      </c>
      <c r="F2" s="42">
        <v>2.4131466826666656E-2</v>
      </c>
      <c r="G2" s="42">
        <v>2.6986706826666665E-2</v>
      </c>
      <c r="H2" s="42">
        <v>4.1451631226666667E-2</v>
      </c>
      <c r="I2" s="42"/>
      <c r="J2" s="42">
        <v>2.270124719999999E-3</v>
      </c>
      <c r="K2" s="42">
        <v>2.2916666666666669E-2</v>
      </c>
      <c r="L2" s="42">
        <v>1.2148001599999875E-3</v>
      </c>
      <c r="M2" s="42">
        <v>2.8552400000000089E-3</v>
      </c>
      <c r="N2" s="42">
        <v>1.4464924400000002E-2</v>
      </c>
    </row>
    <row r="3" spans="2:14" x14ac:dyDescent="0.15">
      <c r="B3">
        <v>73.405199999999994</v>
      </c>
      <c r="C3" t="s">
        <v>42</v>
      </c>
      <c r="D3" s="42">
        <v>2.4428829626666662E-2</v>
      </c>
      <c r="E3" s="42">
        <v>2.6414474946666669E-2</v>
      </c>
      <c r="F3" s="42">
        <v>2.7664304026666666E-2</v>
      </c>
      <c r="G3" s="42">
        <v>3.1879752506666671E-2</v>
      </c>
      <c r="H3" s="42">
        <v>7.0963670426666667E-2</v>
      </c>
      <c r="I3" s="42"/>
      <c r="J3" s="42">
        <v>1.9856453200000068E-3</v>
      </c>
      <c r="K3" s="42">
        <v>2.6414474946666669E-2</v>
      </c>
      <c r="L3" s="42">
        <v>1.2498290799999971E-3</v>
      </c>
      <c r="M3" s="42">
        <v>4.2154484800000051E-3</v>
      </c>
      <c r="N3" s="42">
        <v>3.9083917919999996E-2</v>
      </c>
    </row>
    <row r="4" spans="2:14" x14ac:dyDescent="0.15">
      <c r="B4" t="s">
        <v>1312</v>
      </c>
      <c r="C4" t="s">
        <v>45</v>
      </c>
      <c r="D4" s="42">
        <v>1.9844289146666669E-2</v>
      </c>
      <c r="E4" s="42">
        <v>2.6602119926666661E-2</v>
      </c>
      <c r="F4" s="42">
        <v>2.7096738026666664E-2</v>
      </c>
      <c r="G4" s="42">
        <v>3.0069843726666663E-2</v>
      </c>
      <c r="H4" s="42">
        <v>3.2851787626666663E-2</v>
      </c>
      <c r="I4" s="42"/>
      <c r="J4" s="42">
        <v>6.7578307799999911E-3</v>
      </c>
      <c r="K4" s="42">
        <v>2.6602119926666661E-2</v>
      </c>
      <c r="L4" s="42">
        <v>4.9461810000000356E-4</v>
      </c>
      <c r="M4" s="42">
        <v>2.9731056999999991E-3</v>
      </c>
      <c r="N4" s="42">
        <v>2.7819439000000001E-3</v>
      </c>
    </row>
    <row r="5" spans="2:14" x14ac:dyDescent="0.15">
      <c r="B5">
        <v>6.9639999999999997E-3</v>
      </c>
      <c r="C5" t="s">
        <v>53</v>
      </c>
      <c r="D5" s="42">
        <v>2.6463014026666665E-2</v>
      </c>
      <c r="E5" s="42">
        <v>2.7269793426666668E-2</v>
      </c>
      <c r="F5" s="42">
        <v>2.6463014026666665E-2</v>
      </c>
      <c r="G5" s="42">
        <v>2.787487797666667E-2</v>
      </c>
      <c r="H5" s="42">
        <v>2.7269793426666668E-2</v>
      </c>
      <c r="I5" s="42"/>
      <c r="J5" s="42">
        <v>8.0677940000000239E-4</v>
      </c>
      <c r="K5" s="42">
        <v>2.7269793426666668E-2</v>
      </c>
      <c r="L5" s="42">
        <v>-8.0677940000000239E-4</v>
      </c>
      <c r="M5" s="42">
        <v>1.4118639500000051E-3</v>
      </c>
      <c r="N5" s="42">
        <v>-6.0508455000000266E-4</v>
      </c>
    </row>
    <row r="6" spans="2:14" x14ac:dyDescent="0.15">
      <c r="C6" t="s">
        <v>47</v>
      </c>
      <c r="D6" s="42">
        <v>2.5728312026666662E-2</v>
      </c>
      <c r="E6" s="42">
        <v>2.7469869146666666E-2</v>
      </c>
      <c r="F6" s="42">
        <v>2.7907347626666665E-2</v>
      </c>
      <c r="G6" s="42">
        <v>3.0272322026666666E-2</v>
      </c>
      <c r="H6" s="42">
        <v>3.4802125466666667E-2</v>
      </c>
      <c r="I6" s="42"/>
      <c r="J6" s="42">
        <v>1.7415571200000042E-3</v>
      </c>
      <c r="K6" s="42">
        <v>2.7469869146666666E-2</v>
      </c>
      <c r="L6" s="42">
        <v>4.3747847999999964E-4</v>
      </c>
      <c r="M6" s="42">
        <v>2.3649744000000007E-3</v>
      </c>
      <c r="N6" s="42">
        <v>4.5298034400000006E-3</v>
      </c>
    </row>
    <row r="7" spans="2:14" x14ac:dyDescent="0.15">
      <c r="B7" t="s">
        <v>1311</v>
      </c>
      <c r="C7" t="s">
        <v>59</v>
      </c>
      <c r="D7" s="42">
        <v>2.6655916826666667E-2</v>
      </c>
      <c r="E7" s="42">
        <v>2.8615586426666666E-2</v>
      </c>
      <c r="F7" s="42">
        <v>2.9076603226666664E-2</v>
      </c>
      <c r="G7" s="42">
        <v>2.949531372666666E-2</v>
      </c>
      <c r="H7" s="42">
        <v>3.1068307226666668E-2</v>
      </c>
      <c r="I7" s="42"/>
      <c r="J7" s="42">
        <v>1.9596695999999983E-3</v>
      </c>
      <c r="K7" s="42">
        <v>2.8615586426666666E-2</v>
      </c>
      <c r="L7" s="42">
        <v>4.6101679999999839E-4</v>
      </c>
      <c r="M7" s="42">
        <v>4.1871049999999549E-4</v>
      </c>
      <c r="N7" s="42">
        <v>1.5729935000000084E-3</v>
      </c>
    </row>
    <row r="8" spans="2:14" x14ac:dyDescent="0.15">
      <c r="B8">
        <v>3.8521603502222217E-2</v>
      </c>
      <c r="C8" t="s">
        <v>50</v>
      </c>
      <c r="D8" s="42">
        <v>2.4979682026666658E-2</v>
      </c>
      <c r="E8" s="42">
        <v>2.9106200226666663E-2</v>
      </c>
      <c r="F8" s="42">
        <v>2.9461712426666665E-2</v>
      </c>
      <c r="G8" s="42">
        <v>3.0635424986666666E-2</v>
      </c>
      <c r="H8" s="42">
        <v>3.5727223226666667E-2</v>
      </c>
      <c r="I8" s="42"/>
      <c r="J8" s="42">
        <v>4.1265182000000053E-3</v>
      </c>
      <c r="K8" s="42">
        <v>2.9106200226666663E-2</v>
      </c>
      <c r="L8" s="42">
        <v>3.5551220000000147E-4</v>
      </c>
      <c r="M8" s="42">
        <v>1.1737125600000016E-3</v>
      </c>
      <c r="N8" s="42">
        <v>5.0917982400000006E-3</v>
      </c>
    </row>
    <row r="9" spans="2:14" x14ac:dyDescent="0.15">
      <c r="C9" t="s">
        <v>56</v>
      </c>
      <c r="D9" s="42">
        <v>2.8226995226666666E-2</v>
      </c>
      <c r="E9" s="42">
        <v>3.0340743326666666E-2</v>
      </c>
      <c r="F9" s="42">
        <v>3.2432903026666668E-2</v>
      </c>
      <c r="G9" s="42">
        <v>5.2853266126666659E-2</v>
      </c>
      <c r="H9" s="42">
        <v>7.0963670426666667E-2</v>
      </c>
      <c r="I9" s="42"/>
      <c r="J9" s="42">
        <v>2.1137481E-3</v>
      </c>
      <c r="K9" s="42">
        <v>3.0340743326666666E-2</v>
      </c>
      <c r="L9" s="42">
        <v>2.0921597000000021E-3</v>
      </c>
      <c r="M9" s="42">
        <v>2.0420363099999991E-2</v>
      </c>
      <c r="N9" s="42">
        <v>1.8110404300000008E-2</v>
      </c>
    </row>
    <row r="10" spans="2:14" x14ac:dyDescent="0.15">
      <c r="C10" t="s">
        <v>123</v>
      </c>
      <c r="D10" s="42">
        <v>2.6485298826666663E-2</v>
      </c>
      <c r="E10" s="42">
        <v>3.0642458626666667E-2</v>
      </c>
      <c r="F10" s="42">
        <v>3.5795470426666663E-2</v>
      </c>
      <c r="G10" s="42">
        <v>3.6559003386666664E-2</v>
      </c>
      <c r="H10" s="42">
        <v>3.958179722666666E-2</v>
      </c>
      <c r="I10" s="42"/>
      <c r="J10" s="42">
        <v>4.1571598000000043E-3</v>
      </c>
      <c r="K10" s="42">
        <v>3.0642458626666667E-2</v>
      </c>
      <c r="L10" s="42">
        <v>5.1530117999999958E-3</v>
      </c>
      <c r="M10" s="42">
        <v>7.6353296000000043E-4</v>
      </c>
      <c r="N10" s="42">
        <v>3.022793839999996E-3</v>
      </c>
    </row>
    <row r="11" spans="2:14" x14ac:dyDescent="0.15">
      <c r="C11" t="s">
        <v>55</v>
      </c>
      <c r="D11" s="42">
        <v>2.9967995226666669E-2</v>
      </c>
      <c r="E11" s="42">
        <v>3.0702697226666666E-2</v>
      </c>
      <c r="F11" s="42">
        <v>3.1832606226666664E-2</v>
      </c>
      <c r="G11" s="42">
        <v>3.2689874626666664E-2</v>
      </c>
      <c r="H11" s="42">
        <v>3.6080298026666666E-2</v>
      </c>
      <c r="I11" s="42"/>
      <c r="J11" s="42">
        <v>7.347019999999968E-4</v>
      </c>
      <c r="K11" s="42">
        <v>3.0702697226666666E-2</v>
      </c>
      <c r="L11" s="42">
        <v>1.1299089999999984E-3</v>
      </c>
      <c r="M11" s="42">
        <v>8.5726839999999971E-4</v>
      </c>
      <c r="N11" s="42">
        <v>3.3904234000000019E-3</v>
      </c>
    </row>
    <row r="12" spans="2:14" x14ac:dyDescent="0.15">
      <c r="C12" t="s">
        <v>119</v>
      </c>
      <c r="D12" s="42">
        <v>2.9833590026666662E-2</v>
      </c>
      <c r="E12" s="42">
        <v>3.1269566826666664E-2</v>
      </c>
      <c r="F12" s="42">
        <v>3.2504284026666663E-2</v>
      </c>
      <c r="G12" s="42">
        <v>3.3436763626666664E-2</v>
      </c>
      <c r="H12" s="42">
        <v>3.4759227226666661E-2</v>
      </c>
      <c r="I12" s="42"/>
      <c r="J12" s="42">
        <v>1.4359768000000023E-3</v>
      </c>
      <c r="K12" s="42">
        <v>3.1269566826666664E-2</v>
      </c>
      <c r="L12" s="42">
        <v>1.234717199999999E-3</v>
      </c>
      <c r="M12" s="42">
        <v>9.3247960000000102E-4</v>
      </c>
      <c r="N12" s="42">
        <v>1.322463599999997E-3</v>
      </c>
    </row>
    <row r="13" spans="2:14" x14ac:dyDescent="0.15">
      <c r="C13" t="s">
        <v>54</v>
      </c>
      <c r="D13" s="42">
        <v>2.9736094026666663E-2</v>
      </c>
      <c r="E13" s="42">
        <v>3.1542555626666663E-2</v>
      </c>
      <c r="F13" s="42">
        <v>3.5060350586666664E-2</v>
      </c>
      <c r="G13" s="42">
        <v>3.9997408746666664E-2</v>
      </c>
      <c r="H13" s="42">
        <v>7.0963670426666667E-2</v>
      </c>
      <c r="I13" s="42"/>
      <c r="J13" s="42">
        <v>1.8064615999999999E-3</v>
      </c>
      <c r="K13" s="42">
        <v>3.1542555626666663E-2</v>
      </c>
      <c r="L13" s="42">
        <v>3.5177949600000008E-3</v>
      </c>
      <c r="M13" s="42">
        <v>4.9370581600000005E-3</v>
      </c>
      <c r="N13" s="42">
        <v>3.0966261680000003E-2</v>
      </c>
    </row>
    <row r="14" spans="2:14" x14ac:dyDescent="0.15">
      <c r="C14" t="s">
        <v>61</v>
      </c>
      <c r="D14" s="42">
        <v>3.0325248426666666E-2</v>
      </c>
      <c r="E14" s="42">
        <v>3.1643707726666664E-2</v>
      </c>
      <c r="F14" s="42">
        <v>3.2048142026666664E-2</v>
      </c>
      <c r="G14" s="42">
        <v>3.2895486726666666E-2</v>
      </c>
      <c r="H14" s="42">
        <v>7.0963670426666667E-2</v>
      </c>
      <c r="I14" s="42"/>
      <c r="J14" s="42">
        <v>1.3184592999999981E-3</v>
      </c>
      <c r="K14" s="42">
        <v>3.1643707726666664E-2</v>
      </c>
      <c r="L14" s="42">
        <v>4.0443429999999919E-4</v>
      </c>
      <c r="M14" s="42">
        <v>8.4734470000000228E-4</v>
      </c>
      <c r="N14" s="42">
        <v>3.8068183700000001E-2</v>
      </c>
    </row>
    <row r="15" spans="2:14" x14ac:dyDescent="0.15">
      <c r="C15" t="s">
        <v>124</v>
      </c>
      <c r="D15" s="42">
        <v>3.0442940026666664E-2</v>
      </c>
      <c r="E15" s="42">
        <v>3.1903987226666666E-2</v>
      </c>
      <c r="F15" s="42">
        <v>3.8978296986666668E-2</v>
      </c>
      <c r="G15" s="42">
        <v>4.2110843466666666E-2</v>
      </c>
      <c r="H15" s="42">
        <v>4.4314949466666663E-2</v>
      </c>
      <c r="I15" s="42"/>
      <c r="J15" s="42">
        <v>1.4610472000000027E-3</v>
      </c>
      <c r="K15" s="42">
        <v>3.1903987226666666E-2</v>
      </c>
      <c r="L15" s="42">
        <v>7.0743097600000013E-3</v>
      </c>
      <c r="M15" s="42">
        <v>3.132546479999998E-3</v>
      </c>
      <c r="N15" s="42">
        <v>2.2041059999999973E-3</v>
      </c>
    </row>
    <row r="16" spans="2:14" x14ac:dyDescent="0.15">
      <c r="C16" t="s">
        <v>46</v>
      </c>
      <c r="D16" s="42">
        <v>2.7571682826666666E-2</v>
      </c>
      <c r="E16" s="42">
        <v>3.6345104126666666E-2</v>
      </c>
      <c r="F16" s="42">
        <v>3.8190529306666665E-2</v>
      </c>
      <c r="G16" s="42">
        <v>4.2064115026666661E-2</v>
      </c>
      <c r="H16" s="42">
        <v>7.0963670426666667E-2</v>
      </c>
      <c r="I16" s="42"/>
      <c r="J16" s="42">
        <v>8.7734213000000005E-3</v>
      </c>
      <c r="K16" s="42">
        <v>3.6345104126666666E-2</v>
      </c>
      <c r="L16" s="42">
        <v>1.8454251799999988E-3</v>
      </c>
      <c r="M16" s="42">
        <v>3.873585719999996E-3</v>
      </c>
      <c r="N16" s="42">
        <v>2.8899555400000006E-2</v>
      </c>
    </row>
    <row r="17" spans="3:14" x14ac:dyDescent="0.15">
      <c r="C17" t="s">
        <v>63</v>
      </c>
      <c r="D17" s="42">
        <v>3.0292517626666661E-2</v>
      </c>
      <c r="E17" s="42">
        <v>3.2078783626666663E-2</v>
      </c>
      <c r="F17" s="42">
        <v>3.313208862666666E-2</v>
      </c>
      <c r="G17" s="42">
        <v>3.4896853276666667E-2</v>
      </c>
      <c r="H17" s="42">
        <v>3.8455022026666667E-2</v>
      </c>
      <c r="I17" s="42"/>
      <c r="J17" s="42">
        <v>1.7862660000000016E-3</v>
      </c>
      <c r="K17" s="42">
        <v>3.2078783626666663E-2</v>
      </c>
      <c r="L17" s="42">
        <v>1.0533049999999974E-3</v>
      </c>
      <c r="M17" s="42">
        <v>1.7647646500000072E-3</v>
      </c>
      <c r="N17" s="42">
        <v>3.55816875E-3</v>
      </c>
    </row>
    <row r="18" spans="3:14" x14ac:dyDescent="0.15">
      <c r="C18" t="s">
        <v>57</v>
      </c>
      <c r="D18" s="42">
        <v>3.0361461226666664E-2</v>
      </c>
      <c r="E18" s="42">
        <v>3.2799035326666663E-2</v>
      </c>
      <c r="F18" s="42">
        <v>3.3611560026666668E-2</v>
      </c>
      <c r="G18" s="42">
        <v>3.3611560026666668E-2</v>
      </c>
      <c r="H18" s="42">
        <v>7.0963670426666667E-2</v>
      </c>
      <c r="I18" s="42"/>
      <c r="J18" s="42">
        <v>2.4375740999999992E-3</v>
      </c>
      <c r="K18" s="42">
        <v>3.2799035326666663E-2</v>
      </c>
      <c r="L18" s="42">
        <v>8.1252470000000437E-4</v>
      </c>
      <c r="M18" s="42">
        <v>0</v>
      </c>
      <c r="N18" s="42">
        <v>3.7352110399999999E-2</v>
      </c>
    </row>
    <row r="19" spans="3:14" x14ac:dyDescent="0.15">
      <c r="C19" t="s">
        <v>48</v>
      </c>
      <c r="D19" s="42">
        <v>2.8961000826666663E-2</v>
      </c>
      <c r="E19" s="42">
        <v>3.2935529726666662E-2</v>
      </c>
      <c r="F19" s="42">
        <v>3.593962522666666E-2</v>
      </c>
      <c r="G19" s="42">
        <v>4.2988586026666664E-2</v>
      </c>
      <c r="H19" s="42">
        <v>5.4684624026666663E-2</v>
      </c>
      <c r="I19" s="42"/>
      <c r="J19" s="42">
        <v>3.9745288999999996E-3</v>
      </c>
      <c r="K19" s="42">
        <v>3.2935529726666662E-2</v>
      </c>
      <c r="L19" s="42">
        <v>3.004095499999998E-3</v>
      </c>
      <c r="M19" s="42">
        <v>7.0489608000000037E-3</v>
      </c>
      <c r="N19" s="42">
        <v>1.1696037999999999E-2</v>
      </c>
    </row>
    <row r="20" spans="3:14" x14ac:dyDescent="0.15">
      <c r="C20" t="s">
        <v>127</v>
      </c>
      <c r="D20" s="42">
        <v>3.1324582426666664E-2</v>
      </c>
      <c r="E20" s="42">
        <v>3.3056529226666666E-2</v>
      </c>
      <c r="F20" s="42">
        <v>3.7039797946666661E-2</v>
      </c>
      <c r="G20" s="42">
        <v>3.8524453106666662E-2</v>
      </c>
      <c r="H20" s="42">
        <v>4.3990705626666668E-2</v>
      </c>
      <c r="I20" s="42"/>
      <c r="J20" s="42">
        <v>1.7319468000000018E-3</v>
      </c>
      <c r="K20" s="42">
        <v>3.3056529226666666E-2</v>
      </c>
      <c r="L20" s="42">
        <v>3.9832687199999953E-3</v>
      </c>
      <c r="M20" s="42">
        <v>1.4846551600000008E-3</v>
      </c>
      <c r="N20" s="42">
        <v>5.4662525200000062E-3</v>
      </c>
    </row>
    <row r="21" spans="3:14" x14ac:dyDescent="0.15">
      <c r="C21" t="s">
        <v>70</v>
      </c>
      <c r="D21" s="42">
        <v>3.1172767226666665E-2</v>
      </c>
      <c r="E21" s="42">
        <v>3.3220183226666665E-2</v>
      </c>
      <c r="F21" s="42">
        <v>3.3439897426666663E-2</v>
      </c>
      <c r="G21" s="42">
        <v>3.3549754526666663E-2</v>
      </c>
      <c r="H21" s="42">
        <v>3.5163835626666667E-2</v>
      </c>
      <c r="I21" s="42"/>
      <c r="J21" s="42">
        <v>2.0474159999999998E-3</v>
      </c>
      <c r="K21" s="42">
        <v>3.3220183226666665E-2</v>
      </c>
      <c r="L21" s="42">
        <v>2.1971419999999853E-4</v>
      </c>
      <c r="M21" s="42">
        <v>1.0985709999999926E-4</v>
      </c>
      <c r="N21" s="42">
        <v>1.6140811000000047E-3</v>
      </c>
    </row>
    <row r="22" spans="3:14" x14ac:dyDescent="0.15">
      <c r="C22" t="s">
        <v>73</v>
      </c>
      <c r="D22" s="42">
        <v>3.2344808426666663E-2</v>
      </c>
      <c r="E22" s="42">
        <v>3.3357025826666671E-2</v>
      </c>
      <c r="F22" s="42">
        <v>3.3694431626666667E-2</v>
      </c>
      <c r="G22" s="42">
        <v>3.7036629326666667E-2</v>
      </c>
      <c r="H22" s="42">
        <v>3.8807400426666666E-2</v>
      </c>
      <c r="I22" s="42"/>
      <c r="J22" s="42">
        <v>1.0122174000000081E-3</v>
      </c>
      <c r="K22" s="42">
        <v>3.3357025826666671E-2</v>
      </c>
      <c r="L22" s="42">
        <v>3.3740579999999576E-4</v>
      </c>
      <c r="M22" s="42">
        <v>3.3421977000000005E-3</v>
      </c>
      <c r="N22" s="42">
        <v>1.7707710999999987E-3</v>
      </c>
    </row>
    <row r="23" spans="3:14" x14ac:dyDescent="0.15">
      <c r="C23" t="s">
        <v>71</v>
      </c>
      <c r="D23" s="42">
        <v>2.7573075626666665E-2</v>
      </c>
      <c r="E23" s="42">
        <v>3.3390801226666669E-2</v>
      </c>
      <c r="F23" s="42">
        <v>3.3856344626666666E-2</v>
      </c>
      <c r="G23" s="42">
        <v>3.7770634926666664E-2</v>
      </c>
      <c r="H23" s="42">
        <v>7.0963670426666667E-2</v>
      </c>
      <c r="I23" s="42"/>
      <c r="J23" s="42">
        <v>5.8177256000000038E-3</v>
      </c>
      <c r="K23" s="42">
        <v>3.3390801226666669E-2</v>
      </c>
      <c r="L23" s="42">
        <v>4.6554339999999722E-4</v>
      </c>
      <c r="M23" s="42">
        <v>3.9142902999999979E-3</v>
      </c>
      <c r="N23" s="42">
        <v>3.3193035500000002E-2</v>
      </c>
    </row>
    <row r="24" spans="3:14" x14ac:dyDescent="0.15">
      <c r="C24" t="s">
        <v>49</v>
      </c>
      <c r="D24" s="42">
        <v>2.9029944426666666E-2</v>
      </c>
      <c r="E24" s="42">
        <v>3.3632626126666662E-2</v>
      </c>
      <c r="F24" s="42">
        <v>3.483443842666667E-2</v>
      </c>
      <c r="G24" s="42">
        <v>3.8930663226666662E-2</v>
      </c>
      <c r="H24" s="42">
        <v>7.0963670426666667E-2</v>
      </c>
      <c r="I24" s="42"/>
      <c r="J24" s="42">
        <v>4.6026816999999963E-3</v>
      </c>
      <c r="K24" s="42">
        <v>3.3632626126666662E-2</v>
      </c>
      <c r="L24" s="42">
        <v>1.2018123000000075E-3</v>
      </c>
      <c r="M24" s="42">
        <v>4.0962247999999923E-3</v>
      </c>
      <c r="N24" s="42">
        <v>3.2033007200000005E-2</v>
      </c>
    </row>
    <row r="25" spans="3:14" x14ac:dyDescent="0.15">
      <c r="C25" t="s">
        <v>67</v>
      </c>
      <c r="D25" s="42">
        <v>3.224800882666666E-2</v>
      </c>
      <c r="E25" s="42">
        <v>3.3661178526666669E-2</v>
      </c>
      <c r="F25" s="42">
        <v>3.6791322426666662E-2</v>
      </c>
      <c r="G25" s="42">
        <v>3.8149441706666662E-2</v>
      </c>
      <c r="H25" s="42">
        <v>5.0281878766666663E-2</v>
      </c>
      <c r="I25" s="42"/>
      <c r="J25" s="42">
        <v>1.4131697000000082E-3</v>
      </c>
      <c r="K25" s="42">
        <v>3.3661178526666669E-2</v>
      </c>
      <c r="L25" s="42">
        <v>3.1301438999999931E-3</v>
      </c>
      <c r="M25" s="42">
        <v>1.3581192800000003E-3</v>
      </c>
      <c r="N25" s="42">
        <v>1.2132437060000001E-2</v>
      </c>
    </row>
    <row r="26" spans="3:14" x14ac:dyDescent="0.15">
      <c r="C26" t="s">
        <v>77</v>
      </c>
      <c r="D26" s="42">
        <v>3.4284978826666666E-2</v>
      </c>
      <c r="E26" s="42">
        <v>3.4426348026666664E-2</v>
      </c>
      <c r="F26" s="42">
        <v>3.7295933866666665E-2</v>
      </c>
      <c r="G26" s="42">
        <v>3.8730726786666662E-2</v>
      </c>
      <c r="H26" s="42">
        <v>4.1583250826666661E-2</v>
      </c>
      <c r="I26" s="42"/>
      <c r="J26" s="42">
        <v>1.4136919999999803E-4</v>
      </c>
      <c r="K26" s="42">
        <v>3.4426348026666664E-2</v>
      </c>
      <c r="L26" s="42">
        <v>2.869585840000001E-3</v>
      </c>
      <c r="M26" s="42">
        <v>1.434792919999997E-3</v>
      </c>
      <c r="N26" s="42">
        <v>2.8525240399999985E-3</v>
      </c>
    </row>
    <row r="27" spans="3:14" x14ac:dyDescent="0.15">
      <c r="C27" t="s">
        <v>68</v>
      </c>
      <c r="D27" s="42">
        <v>3.0163683626666667E-2</v>
      </c>
      <c r="E27" s="42">
        <v>3.4883186426666664E-2</v>
      </c>
      <c r="F27" s="42">
        <v>3.4969540026666662E-2</v>
      </c>
      <c r="G27" s="42">
        <v>3.6788536826666662E-2</v>
      </c>
      <c r="H27" s="42">
        <v>4.3707270826666665E-2</v>
      </c>
      <c r="I27" s="42"/>
      <c r="J27" s="42">
        <v>4.7195027999999972E-3</v>
      </c>
      <c r="K27" s="42">
        <v>3.4883186426666664E-2</v>
      </c>
      <c r="L27" s="42">
        <v>8.6353599999998421E-5</v>
      </c>
      <c r="M27" s="42">
        <v>1.8189968000000001E-3</v>
      </c>
      <c r="N27" s="42">
        <v>6.9187340000000028E-3</v>
      </c>
    </row>
    <row r="28" spans="3:14" x14ac:dyDescent="0.15">
      <c r="C28" t="s">
        <v>81</v>
      </c>
      <c r="D28" s="42">
        <v>3.3472280026666662E-2</v>
      </c>
      <c r="E28" s="42">
        <v>3.5383027526666666E-2</v>
      </c>
      <c r="F28" s="42">
        <v>3.7463348426666668E-2</v>
      </c>
      <c r="G28" s="42">
        <v>3.9316677746666667E-2</v>
      </c>
      <c r="H28" s="42">
        <v>4.2423527066666661E-2</v>
      </c>
      <c r="I28" s="42"/>
      <c r="J28" s="42">
        <v>1.910747500000004E-3</v>
      </c>
      <c r="K28" s="42">
        <v>3.5383027526666666E-2</v>
      </c>
      <c r="L28" s="42">
        <v>2.0803209000000017E-3</v>
      </c>
      <c r="M28" s="42">
        <v>1.8533293199999995E-3</v>
      </c>
      <c r="N28" s="42">
        <v>3.1068493199999936E-3</v>
      </c>
    </row>
    <row r="29" spans="3:14" x14ac:dyDescent="0.15">
      <c r="C29" t="s">
        <v>134</v>
      </c>
      <c r="D29" s="42">
        <v>3.5928482826666663E-2</v>
      </c>
      <c r="E29" s="42">
        <v>3.5928482826666663E-2</v>
      </c>
      <c r="F29" s="42">
        <v>3.5928482826666663E-2</v>
      </c>
      <c r="G29" s="42">
        <v>3.5928482826666663E-2</v>
      </c>
      <c r="H29" s="42">
        <v>3.5928482826666663E-2</v>
      </c>
      <c r="I29" s="42"/>
      <c r="J29" s="42">
        <v>0</v>
      </c>
      <c r="K29" s="42">
        <v>3.5928482826666663E-2</v>
      </c>
      <c r="L29" s="42">
        <v>0</v>
      </c>
      <c r="M29" s="42">
        <v>0</v>
      </c>
      <c r="N29" s="42">
        <v>0</v>
      </c>
    </row>
    <row r="30" spans="3:14" x14ac:dyDescent="0.15">
      <c r="C30" t="s">
        <v>65</v>
      </c>
      <c r="D30" s="42">
        <v>3.2340630026666664E-2</v>
      </c>
      <c r="E30" s="42">
        <v>3.6105368426666666E-2</v>
      </c>
      <c r="F30" s="42">
        <v>3.8338723226666663E-2</v>
      </c>
      <c r="G30" s="42">
        <v>3.9665225946666667E-2</v>
      </c>
      <c r="H30" s="42">
        <v>4.3668272426666661E-2</v>
      </c>
      <c r="I30" s="42"/>
      <c r="J30" s="42">
        <v>3.764738400000002E-3</v>
      </c>
      <c r="K30" s="42">
        <v>3.6105368426666666E-2</v>
      </c>
      <c r="L30" s="42">
        <v>2.2333547999999967E-3</v>
      </c>
      <c r="M30" s="42">
        <v>1.3265027200000043E-3</v>
      </c>
      <c r="N30" s="42">
        <v>4.0030464799999943E-3</v>
      </c>
    </row>
    <row r="31" spans="3:14" x14ac:dyDescent="0.15">
      <c r="C31" t="s">
        <v>90</v>
      </c>
      <c r="D31" s="42">
        <v>3.519238802666666E-2</v>
      </c>
      <c r="E31" s="42">
        <v>3.6290262626666667E-2</v>
      </c>
      <c r="F31" s="42">
        <v>4.0713447226666657E-2</v>
      </c>
      <c r="G31" s="42">
        <v>4.5288621126666664E-2</v>
      </c>
      <c r="H31" s="42">
        <v>6.6782484826666669E-2</v>
      </c>
      <c r="I31" s="42"/>
      <c r="J31" s="42">
        <v>1.0978746000000067E-3</v>
      </c>
      <c r="K31" s="42">
        <v>3.6290262626666667E-2</v>
      </c>
      <c r="L31" s="42">
        <v>4.4231845999999908E-3</v>
      </c>
      <c r="M31" s="42">
        <v>4.5751739000000069E-3</v>
      </c>
      <c r="N31" s="42">
        <v>2.1493863700000004E-2</v>
      </c>
    </row>
    <row r="32" spans="3:14" x14ac:dyDescent="0.15">
      <c r="C32" t="s">
        <v>76</v>
      </c>
      <c r="D32" s="42">
        <v>3.4192357626666663E-2</v>
      </c>
      <c r="E32" s="42">
        <v>3.6709843626666662E-2</v>
      </c>
      <c r="F32" s="42">
        <v>3.9405608026666664E-2</v>
      </c>
      <c r="G32" s="42">
        <v>4.2750417226666663E-2</v>
      </c>
      <c r="H32" s="42">
        <v>7.0963670426666667E-2</v>
      </c>
      <c r="I32" s="42"/>
      <c r="J32" s="42">
        <v>2.5174859999999993E-3</v>
      </c>
      <c r="K32" s="42">
        <v>3.6709843626666662E-2</v>
      </c>
      <c r="L32" s="42">
        <v>2.6957644000000017E-3</v>
      </c>
      <c r="M32" s="42">
        <v>3.3448091999999999E-3</v>
      </c>
      <c r="N32" s="42">
        <v>2.8213253200000003E-2</v>
      </c>
    </row>
    <row r="33" spans="3:14" x14ac:dyDescent="0.15">
      <c r="C33" t="s">
        <v>133</v>
      </c>
      <c r="D33" s="42">
        <v>3.4533593626666664E-2</v>
      </c>
      <c r="E33" s="42">
        <v>3.6710122186666666E-2</v>
      </c>
      <c r="F33" s="42">
        <v>3.8239834426666668E-2</v>
      </c>
      <c r="G33" s="42">
        <v>4.0742382646666658E-2</v>
      </c>
      <c r="H33" s="42">
        <v>5.1239533226666661E-2</v>
      </c>
      <c r="I33" s="42"/>
      <c r="J33" s="42">
        <v>2.1765285600000017E-3</v>
      </c>
      <c r="K33" s="42">
        <v>3.6710122186666666E-2</v>
      </c>
      <c r="L33" s="42">
        <v>1.5297122400000016E-3</v>
      </c>
      <c r="M33" s="42">
        <v>2.5025482199999907E-3</v>
      </c>
      <c r="N33" s="42">
        <v>1.0497150580000003E-2</v>
      </c>
    </row>
    <row r="34" spans="3:14" x14ac:dyDescent="0.15">
      <c r="C34" t="s">
        <v>122</v>
      </c>
      <c r="D34" s="42">
        <v>3.3784267226666664E-2</v>
      </c>
      <c r="E34" s="42">
        <v>3.7019428246666666E-2</v>
      </c>
      <c r="F34" s="42">
        <v>3.7324068426666662E-2</v>
      </c>
      <c r="G34" s="42">
        <v>3.8330261966666668E-2</v>
      </c>
      <c r="H34" s="42">
        <v>4.0270815386666665E-2</v>
      </c>
      <c r="I34" s="42"/>
      <c r="J34" s="42">
        <v>3.2351610200000019E-3</v>
      </c>
      <c r="K34" s="42">
        <v>3.7019428246666666E-2</v>
      </c>
      <c r="L34" s="42">
        <v>3.0464017999999593E-4</v>
      </c>
      <c r="M34" s="42">
        <v>1.0061935400000055E-3</v>
      </c>
      <c r="N34" s="42">
        <v>1.9405534199999977E-3</v>
      </c>
    </row>
    <row r="35" spans="3:14" x14ac:dyDescent="0.15">
      <c r="C35" t="s">
        <v>51</v>
      </c>
      <c r="D35" s="42">
        <v>2.9365609226666665E-2</v>
      </c>
      <c r="E35" s="42">
        <v>3.7147670306666665E-2</v>
      </c>
      <c r="F35" s="42">
        <v>3.7313761706666664E-2</v>
      </c>
      <c r="G35" s="42">
        <v>3.7521375956666665E-2</v>
      </c>
      <c r="H35" s="42">
        <v>3.9964120826666664E-2</v>
      </c>
      <c r="I35" s="42"/>
      <c r="J35" s="42">
        <v>7.7820610799999995E-3</v>
      </c>
      <c r="K35" s="42">
        <v>3.7147670306666665E-2</v>
      </c>
      <c r="L35" s="42">
        <v>1.6609139999999856E-4</v>
      </c>
      <c r="M35" s="42">
        <v>2.0761425000000167E-4</v>
      </c>
      <c r="N35" s="42">
        <v>2.4427448699999993E-3</v>
      </c>
    </row>
    <row r="36" spans="3:14" x14ac:dyDescent="0.15">
      <c r="C36" t="s">
        <v>91</v>
      </c>
      <c r="D36" s="42">
        <v>3.7000938826666663E-2</v>
      </c>
      <c r="E36" s="42">
        <v>3.7848109426666665E-2</v>
      </c>
      <c r="F36" s="42">
        <v>3.8058074026666666E-2</v>
      </c>
      <c r="G36" s="42">
        <v>4.3831230026666661E-2</v>
      </c>
      <c r="H36" s="42">
        <v>7.0963670426666667E-2</v>
      </c>
      <c r="I36" s="42"/>
      <c r="J36" s="42">
        <v>8.4717060000000233E-4</v>
      </c>
      <c r="K36" s="42">
        <v>3.7848109426666665E-2</v>
      </c>
      <c r="L36" s="42">
        <v>2.0996460000000106E-4</v>
      </c>
      <c r="M36" s="42">
        <v>5.7731559999999946E-3</v>
      </c>
      <c r="N36" s="42">
        <v>2.7132440400000006E-2</v>
      </c>
    </row>
    <row r="37" spans="3:14" x14ac:dyDescent="0.15">
      <c r="C37" t="s">
        <v>58</v>
      </c>
      <c r="D37" s="42">
        <v>3.0881672026666664E-2</v>
      </c>
      <c r="E37" s="42">
        <v>3.8060581066666661E-2</v>
      </c>
      <c r="F37" s="42">
        <v>4.0453550746666664E-2</v>
      </c>
      <c r="G37" s="42">
        <v>4.2336024406666665E-2</v>
      </c>
      <c r="H37" s="42">
        <v>4.4079844826666659E-2</v>
      </c>
      <c r="I37" s="42"/>
      <c r="J37" s="42">
        <v>7.178909039999997E-3</v>
      </c>
      <c r="K37" s="42">
        <v>3.8060581066666661E-2</v>
      </c>
      <c r="L37" s="42">
        <v>2.3929696800000025E-3</v>
      </c>
      <c r="M37" s="42">
        <v>1.8824736600000017E-3</v>
      </c>
      <c r="N37" s="42">
        <v>1.7438204199999932E-3</v>
      </c>
    </row>
    <row r="38" spans="3:14" x14ac:dyDescent="0.15">
      <c r="C38" t="s">
        <v>89</v>
      </c>
      <c r="D38" s="42">
        <v>3.5276652426666666E-2</v>
      </c>
      <c r="E38" s="42">
        <v>3.8776236526666667E-2</v>
      </c>
      <c r="F38" s="42">
        <v>4.1904291226666661E-2</v>
      </c>
      <c r="G38" s="42">
        <v>4.1966688666666661E-2</v>
      </c>
      <c r="H38" s="42">
        <v>4.5346596426666663E-2</v>
      </c>
      <c r="I38" s="42"/>
      <c r="J38" s="42">
        <v>3.4995841000000014E-3</v>
      </c>
      <c r="K38" s="42">
        <v>3.8776236526666667E-2</v>
      </c>
      <c r="L38" s="42">
        <v>3.1280546999999936E-3</v>
      </c>
      <c r="M38" s="42">
        <v>6.239744000000047E-5</v>
      </c>
      <c r="N38" s="42">
        <v>3.3799077600000019E-3</v>
      </c>
    </row>
    <row r="39" spans="3:14" x14ac:dyDescent="0.15">
      <c r="C39" t="s">
        <v>69</v>
      </c>
      <c r="D39" s="42">
        <v>3.2860840826666668E-2</v>
      </c>
      <c r="E39" s="42">
        <v>3.9370091626666666E-2</v>
      </c>
      <c r="F39" s="42">
        <v>4.0008760066666663E-2</v>
      </c>
      <c r="G39" s="42">
        <v>4.0328094286666664E-2</v>
      </c>
      <c r="H39" s="42">
        <v>4.1604839226666669E-2</v>
      </c>
      <c r="I39" s="42"/>
      <c r="J39" s="42">
        <v>6.5092507999999979E-3</v>
      </c>
      <c r="K39" s="42">
        <v>3.9370091626666666E-2</v>
      </c>
      <c r="L39" s="42">
        <v>6.3866843999999673E-4</v>
      </c>
      <c r="M39" s="42">
        <v>3.1933422000000183E-4</v>
      </c>
      <c r="N39" s="42">
        <v>1.2767449400000047E-3</v>
      </c>
    </row>
    <row r="40" spans="3:14" x14ac:dyDescent="0.15">
      <c r="C40" t="s">
        <v>118</v>
      </c>
      <c r="D40" s="42">
        <v>3.7573379626666667E-2</v>
      </c>
      <c r="E40" s="42">
        <v>4.0059423166666663E-2</v>
      </c>
      <c r="F40" s="42">
        <v>4.0888104346666662E-2</v>
      </c>
      <c r="G40" s="42">
        <v>6.3444778906666666E-2</v>
      </c>
      <c r="H40" s="42">
        <v>7.0963670426666667E-2</v>
      </c>
      <c r="I40" s="42"/>
      <c r="J40" s="42">
        <v>2.4860435399999964E-3</v>
      </c>
      <c r="K40" s="42">
        <v>4.0059423166666663E-2</v>
      </c>
      <c r="L40" s="42">
        <v>8.286811799999988E-4</v>
      </c>
      <c r="M40" s="42">
        <v>2.2556674560000003E-2</v>
      </c>
      <c r="N40" s="42">
        <v>7.5188915200000012E-3</v>
      </c>
    </row>
    <row r="41" spans="3:14" x14ac:dyDescent="0.15">
      <c r="C41" t="s">
        <v>83</v>
      </c>
      <c r="D41" s="42">
        <v>3.5430556826666661E-2</v>
      </c>
      <c r="E41" s="42">
        <v>4.027137250666666E-2</v>
      </c>
      <c r="F41" s="42">
        <v>4.1121955466666665E-2</v>
      </c>
      <c r="G41" s="42">
        <v>4.2792201226666667E-2</v>
      </c>
      <c r="H41" s="42">
        <v>4.7275624426666663E-2</v>
      </c>
      <c r="I41" s="42"/>
      <c r="J41" s="42">
        <v>4.8408156799999991E-3</v>
      </c>
      <c r="K41" s="42">
        <v>4.027137250666666E-2</v>
      </c>
      <c r="L41" s="42">
        <v>8.5058296000000561E-4</v>
      </c>
      <c r="M41" s="42">
        <v>1.6702457600000012E-3</v>
      </c>
      <c r="N41" s="42">
        <v>4.483423199999996E-3</v>
      </c>
    </row>
    <row r="42" spans="3:14" x14ac:dyDescent="0.15">
      <c r="C42" t="s">
        <v>72</v>
      </c>
      <c r="D42" s="42">
        <v>3.3613649226666667E-2</v>
      </c>
      <c r="E42" s="42">
        <v>4.0290001206666662E-2</v>
      </c>
      <c r="F42" s="42">
        <v>4.2515451866666665E-2</v>
      </c>
      <c r="G42" s="42">
        <v>4.6035440486666662E-2</v>
      </c>
      <c r="H42" s="42">
        <v>7.0963670426666667E-2</v>
      </c>
      <c r="I42" s="42"/>
      <c r="J42" s="42">
        <v>6.6763519799999949E-3</v>
      </c>
      <c r="K42" s="42">
        <v>4.0290001206666662E-2</v>
      </c>
      <c r="L42" s="42">
        <v>2.2254506600000029E-3</v>
      </c>
      <c r="M42" s="42">
        <v>3.5199886199999975E-3</v>
      </c>
      <c r="N42" s="42">
        <v>2.4928229940000005E-2</v>
      </c>
    </row>
    <row r="43" spans="3:14" x14ac:dyDescent="0.15">
      <c r="C43" t="s">
        <v>86</v>
      </c>
      <c r="D43" s="42">
        <v>3.6715414826666667E-2</v>
      </c>
      <c r="E43" s="42">
        <v>4.0575734126666665E-2</v>
      </c>
      <c r="F43" s="42">
        <v>4.1862507226666665E-2</v>
      </c>
      <c r="G43" s="42">
        <v>4.4208156526666667E-2</v>
      </c>
      <c r="H43" s="42">
        <v>4.732674018666666E-2</v>
      </c>
      <c r="I43" s="42"/>
      <c r="J43" s="42">
        <v>3.860319299999998E-3</v>
      </c>
      <c r="K43" s="42">
        <v>4.0575734126666665E-2</v>
      </c>
      <c r="L43" s="42">
        <v>1.2867730999999993E-3</v>
      </c>
      <c r="M43" s="42">
        <v>2.3456493000000023E-3</v>
      </c>
      <c r="N43" s="42">
        <v>3.1185836599999933E-3</v>
      </c>
    </row>
    <row r="44" spans="3:14" x14ac:dyDescent="0.15">
      <c r="C44" t="s">
        <v>80</v>
      </c>
      <c r="D44" s="42">
        <v>3.4631786026666667E-2</v>
      </c>
      <c r="E44" s="42">
        <v>4.0762195226666666E-2</v>
      </c>
      <c r="F44" s="42">
        <v>4.5389425026666666E-2</v>
      </c>
      <c r="G44" s="42">
        <v>4.856953562666666E-2</v>
      </c>
      <c r="H44" s="42">
        <v>6.210615882666666E-2</v>
      </c>
      <c r="I44" s="42"/>
      <c r="J44" s="42">
        <v>6.1304091999999991E-3</v>
      </c>
      <c r="K44" s="42">
        <v>4.0762195226666666E-2</v>
      </c>
      <c r="L44" s="42">
        <v>4.6272298000000003E-3</v>
      </c>
      <c r="M44" s="42">
        <v>3.180110599999994E-3</v>
      </c>
      <c r="N44" s="42">
        <v>1.35366232E-2</v>
      </c>
    </row>
    <row r="45" spans="3:14" x14ac:dyDescent="0.15">
      <c r="C45" t="s">
        <v>98</v>
      </c>
      <c r="D45" s="42">
        <v>4.0106882826666662E-2</v>
      </c>
      <c r="E45" s="42">
        <v>4.0832531626666668E-2</v>
      </c>
      <c r="F45" s="42">
        <v>4.0832531626666668E-2</v>
      </c>
      <c r="G45" s="42">
        <v>4.0832531626666668E-2</v>
      </c>
      <c r="H45" s="42">
        <v>4.7384262826666662E-2</v>
      </c>
      <c r="I45" s="42"/>
      <c r="J45" s="42">
        <v>7.2564880000000609E-4</v>
      </c>
      <c r="K45" s="42">
        <v>4.0832531626666668E-2</v>
      </c>
      <c r="L45" s="42">
        <v>0</v>
      </c>
      <c r="M45" s="42">
        <v>0</v>
      </c>
      <c r="N45" s="42">
        <v>6.5517311999999939E-3</v>
      </c>
    </row>
    <row r="46" spans="3:14" x14ac:dyDescent="0.15">
      <c r="C46" t="s">
        <v>62</v>
      </c>
      <c r="D46" s="42">
        <v>3.1530020426666666E-2</v>
      </c>
      <c r="E46" s="42">
        <v>4.0912199786666666E-2</v>
      </c>
      <c r="F46" s="42">
        <v>4.6407213626666666E-2</v>
      </c>
      <c r="G46" s="42">
        <v>5.6486559026666661E-2</v>
      </c>
      <c r="H46" s="42">
        <v>7.0963670426666667E-2</v>
      </c>
      <c r="I46" s="42"/>
      <c r="J46" s="42">
        <v>9.3821793599999995E-3</v>
      </c>
      <c r="K46" s="42">
        <v>4.0912199786666666E-2</v>
      </c>
      <c r="L46" s="42">
        <v>5.4950138400000001E-3</v>
      </c>
      <c r="M46" s="42">
        <v>1.0079345399999995E-2</v>
      </c>
      <c r="N46" s="42">
        <v>1.4477111400000006E-2</v>
      </c>
    </row>
    <row r="47" spans="3:14" x14ac:dyDescent="0.15">
      <c r="C47" t="s">
        <v>66</v>
      </c>
      <c r="D47" s="42">
        <v>3.2444393626666665E-2</v>
      </c>
      <c r="E47" s="42">
        <v>4.2871939026666667E-2</v>
      </c>
      <c r="F47" s="42">
        <v>4.6117511226666665E-2</v>
      </c>
      <c r="G47" s="42">
        <v>4.7312394346666661E-2</v>
      </c>
      <c r="H47" s="42">
        <v>4.8767313226666664E-2</v>
      </c>
      <c r="I47" s="42"/>
      <c r="J47" s="42">
        <v>1.0427545400000002E-2</v>
      </c>
      <c r="K47" s="42">
        <v>4.2871939026666667E-2</v>
      </c>
      <c r="L47" s="42">
        <v>3.2455721999999979E-3</v>
      </c>
      <c r="M47" s="42">
        <v>1.1948831199999968E-3</v>
      </c>
      <c r="N47" s="42">
        <v>1.4549188800000029E-3</v>
      </c>
    </row>
    <row r="48" spans="3:14" x14ac:dyDescent="0.15">
      <c r="C48" t="s">
        <v>74</v>
      </c>
      <c r="D48" s="42">
        <v>3.3729251626666665E-2</v>
      </c>
      <c r="E48" s="42">
        <v>4.3037856326666658E-2</v>
      </c>
      <c r="F48" s="42">
        <v>3.3729251626666665E-2</v>
      </c>
      <c r="G48" s="42">
        <v>5.0019309851666659E-2</v>
      </c>
      <c r="H48" s="42">
        <v>7.0963670426666667E-2</v>
      </c>
      <c r="I48" s="42"/>
      <c r="J48" s="42">
        <v>9.3086046999999936E-3</v>
      </c>
      <c r="K48" s="42">
        <v>4.3037856326666658E-2</v>
      </c>
      <c r="L48" s="42">
        <v>-9.3086046999999936E-3</v>
      </c>
      <c r="M48" s="42">
        <v>1.6290058224999994E-2</v>
      </c>
      <c r="N48" s="42">
        <v>2.0944360575000008E-2</v>
      </c>
    </row>
    <row r="49" spans="3:14" x14ac:dyDescent="0.15">
      <c r="C49" t="s">
        <v>75</v>
      </c>
      <c r="D49" s="42">
        <v>3.3972295226666664E-2</v>
      </c>
      <c r="E49" s="42">
        <v>4.4006722826666664E-2</v>
      </c>
      <c r="F49" s="42">
        <v>4.0661913626666664E-2</v>
      </c>
      <c r="G49" s="42">
        <v>4.4842925126666669E-2</v>
      </c>
      <c r="H49" s="42">
        <v>4.7351532026666664E-2</v>
      </c>
      <c r="I49" s="42"/>
      <c r="J49" s="42">
        <v>1.00344276E-2</v>
      </c>
      <c r="K49" s="42">
        <v>4.4006722826666664E-2</v>
      </c>
      <c r="L49" s="42">
        <v>-3.3448091999999999E-3</v>
      </c>
      <c r="M49" s="42">
        <v>4.181011500000005E-3</v>
      </c>
      <c r="N49" s="42">
        <v>2.5086068999999947E-3</v>
      </c>
    </row>
    <row r="50" spans="3:14" x14ac:dyDescent="0.15">
      <c r="C50" t="s">
        <v>135</v>
      </c>
      <c r="D50" s="42">
        <v>4.2254580426666667E-2</v>
      </c>
      <c r="E50" s="42">
        <v>4.4088898026666663E-2</v>
      </c>
      <c r="F50" s="42">
        <v>4.4700337226666664E-2</v>
      </c>
      <c r="G50" s="42">
        <v>4.4700337226666664E-2</v>
      </c>
      <c r="H50" s="42">
        <v>4.8031496986666658E-2</v>
      </c>
      <c r="I50" s="42"/>
      <c r="J50" s="42">
        <v>1.8343175999999961E-3</v>
      </c>
      <c r="K50" s="42">
        <v>4.4088898026666663E-2</v>
      </c>
      <c r="L50" s="42">
        <v>6.1143920000000102E-4</v>
      </c>
      <c r="M50" s="42">
        <v>0</v>
      </c>
      <c r="N50" s="42">
        <v>3.3311597599999937E-3</v>
      </c>
    </row>
    <row r="51" spans="3:14" x14ac:dyDescent="0.15">
      <c r="C51" t="s">
        <v>78</v>
      </c>
      <c r="D51" s="42">
        <v>3.4562842426666664E-2</v>
      </c>
      <c r="E51" s="42">
        <v>4.4871373066666664E-2</v>
      </c>
      <c r="F51" s="42">
        <v>5.746632418666666E-2</v>
      </c>
      <c r="G51" s="42">
        <v>5.8934335386666661E-2</v>
      </c>
      <c r="H51" s="42">
        <v>7.0963670426666667E-2</v>
      </c>
      <c r="I51" s="42"/>
      <c r="J51" s="42">
        <v>1.0308530640000001E-2</v>
      </c>
      <c r="K51" s="42">
        <v>4.4871373066666664E-2</v>
      </c>
      <c r="L51" s="42">
        <v>1.2594951119999996E-2</v>
      </c>
      <c r="M51" s="42">
        <v>1.4680112000000009E-3</v>
      </c>
      <c r="N51" s="42">
        <v>1.2029335040000005E-2</v>
      </c>
    </row>
    <row r="52" spans="3:14" x14ac:dyDescent="0.15">
      <c r="C52" t="s">
        <v>136</v>
      </c>
      <c r="D52">
        <v>4.5427378826666663E-2</v>
      </c>
      <c r="E52">
        <v>4.5427378826666663E-2</v>
      </c>
      <c r="F52">
        <v>4.5427378826666663E-2</v>
      </c>
      <c r="G52">
        <v>4.5427378826666663E-2</v>
      </c>
      <c r="H52">
        <v>4.5427378826666663E-2</v>
      </c>
      <c r="J52">
        <v>0</v>
      </c>
      <c r="K52">
        <v>4.5427378826666663E-2</v>
      </c>
      <c r="L52">
        <v>0</v>
      </c>
      <c r="M52">
        <v>0</v>
      </c>
      <c r="N52">
        <v>0</v>
      </c>
    </row>
    <row r="53" spans="3:14" x14ac:dyDescent="0.15">
      <c r="C53" t="s">
        <v>105</v>
      </c>
      <c r="D53" s="42">
        <v>4.3266449626666661E-2</v>
      </c>
      <c r="E53" s="42">
        <v>4.5874815826666665E-2</v>
      </c>
      <c r="F53" s="42">
        <v>4.7908652026666665E-2</v>
      </c>
      <c r="G53" s="42">
        <v>5.0450947276666665E-2</v>
      </c>
      <c r="H53" s="42">
        <v>5.2126328986666665E-2</v>
      </c>
      <c r="I53" s="42"/>
      <c r="J53" s="42">
        <v>2.6083662000000035E-3</v>
      </c>
      <c r="K53" s="42">
        <v>4.5874815826666665E-2</v>
      </c>
      <c r="L53" s="42">
        <v>2.0338361999999999E-3</v>
      </c>
      <c r="M53" s="42">
        <v>2.5422952499999998E-3</v>
      </c>
      <c r="N53" s="42">
        <v>1.6753817099999999E-3</v>
      </c>
    </row>
    <row r="54" spans="3:14" x14ac:dyDescent="0.15">
      <c r="C54" t="s">
        <v>137</v>
      </c>
      <c r="D54" s="42">
        <v>3.2480606426666662E-2</v>
      </c>
      <c r="E54" s="42">
        <v>5.1722138426666661E-2</v>
      </c>
      <c r="F54" s="42">
        <v>3.2480606426666662E-2</v>
      </c>
      <c r="G54" s="42">
        <v>4.2101372426666665E-2</v>
      </c>
      <c r="H54" s="42">
        <v>5.1722138426666661E-2</v>
      </c>
      <c r="I54" s="42"/>
      <c r="J54" s="42">
        <v>1.9241531999999999E-2</v>
      </c>
      <c r="K54" s="42">
        <v>5.1722138426666661E-2</v>
      </c>
      <c r="L54" s="42">
        <v>-1.9241531999999999E-2</v>
      </c>
      <c r="M54" s="42">
        <v>9.6207660000000028E-3</v>
      </c>
      <c r="N54" s="42">
        <v>9.6207659999999959E-3</v>
      </c>
    </row>
    <row r="55" spans="3:14" x14ac:dyDescent="0.15">
      <c r="C55" t="s">
        <v>138</v>
      </c>
      <c r="D55" s="42">
        <v>3.9332486026666662E-2</v>
      </c>
      <c r="E55" s="42">
        <v>5.5148078226666661E-2</v>
      </c>
      <c r="F55" s="42">
        <v>3.9332486026666662E-2</v>
      </c>
      <c r="G55" s="42">
        <v>4.7240282126666658E-2</v>
      </c>
      <c r="H55" s="42">
        <v>5.5148078226666661E-2</v>
      </c>
      <c r="I55" s="42"/>
      <c r="J55" s="42">
        <v>1.5815592199999999E-2</v>
      </c>
      <c r="K55" s="42">
        <v>5.5148078226666661E-2</v>
      </c>
      <c r="L55" s="42">
        <v>-1.5815592199999999E-2</v>
      </c>
      <c r="M55" s="42">
        <v>7.9077960999999961E-3</v>
      </c>
      <c r="N55" s="42">
        <v>7.907796100000003E-3</v>
      </c>
    </row>
    <row r="56" spans="3:14" x14ac:dyDescent="0.15">
      <c r="C56" t="s">
        <v>139</v>
      </c>
      <c r="D56" s="42">
        <v>4.4384868026666663E-2</v>
      </c>
      <c r="E56" s="42">
        <v>5.7674269226666665E-2</v>
      </c>
      <c r="F56" s="42">
        <v>4.4384868026666663E-2</v>
      </c>
      <c r="G56" s="42">
        <v>5.102956862666666E-2</v>
      </c>
      <c r="H56" s="42">
        <v>5.7674269226666665E-2</v>
      </c>
      <c r="I56" s="42"/>
      <c r="J56" s="42">
        <v>1.3289401200000002E-2</v>
      </c>
      <c r="K56" s="42">
        <v>5.7674269226666665E-2</v>
      </c>
      <c r="L56" s="42">
        <v>-1.3289401200000002E-2</v>
      </c>
      <c r="M56" s="42">
        <v>6.6447005999999975E-3</v>
      </c>
      <c r="N56" s="42">
        <v>6.6447006000000045E-3</v>
      </c>
    </row>
    <row r="57" spans="3:14" x14ac:dyDescent="0.15">
      <c r="C57" t="s">
        <v>140</v>
      </c>
      <c r="D57" s="42">
        <v>5.0321678026666664E-2</v>
      </c>
      <c r="E57" s="42">
        <v>6.0642674226666658E-2</v>
      </c>
      <c r="F57" s="42">
        <v>5.0321678026666664E-2</v>
      </c>
      <c r="G57" s="42">
        <v>5.5482176126666664E-2</v>
      </c>
      <c r="H57" s="42">
        <v>6.0642674226666658E-2</v>
      </c>
      <c r="I57" s="42"/>
      <c r="J57" s="42">
        <v>1.0320996199999995E-2</v>
      </c>
      <c r="K57" s="42">
        <v>6.0642674226666658E-2</v>
      </c>
      <c r="L57" s="42">
        <v>-1.0320996199999995E-2</v>
      </c>
      <c r="M57" s="42">
        <v>5.1604981000000008E-3</v>
      </c>
      <c r="N57" s="42">
        <v>5.1604980999999939E-3</v>
      </c>
    </row>
    <row r="58" spans="3:14" x14ac:dyDescent="0.15">
      <c r="C58">
        <v>0</v>
      </c>
    </row>
    <row r="59" spans="3:14" x14ac:dyDescent="0.15">
      <c r="C59">
        <v>0</v>
      </c>
    </row>
    <row r="60" spans="3:14" x14ac:dyDescent="0.15">
      <c r="C60">
        <v>0</v>
      </c>
    </row>
    <row r="61" spans="3:14" x14ac:dyDescent="0.15">
      <c r="C61">
        <v>0</v>
      </c>
    </row>
    <row r="62" spans="3:14" x14ac:dyDescent="0.15">
      <c r="C62">
        <v>0</v>
      </c>
    </row>
    <row r="63" spans="3:14" x14ac:dyDescent="0.15">
      <c r="C63">
        <v>0</v>
      </c>
    </row>
    <row r="64" spans="3:14" x14ac:dyDescent="0.15">
      <c r="C64">
        <v>0</v>
      </c>
    </row>
  </sheetData>
  <sortState ref="C3:N57">
    <sortCondition ref="E3:E57"/>
  </sortState>
  <phoneticPr fontId="3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42"/>
  <sheetViews>
    <sheetView workbookViewId="0">
      <pane xSplit="4" topLeftCell="AC1" activePane="topRight" state="frozen"/>
      <selection pane="topRight" activeCell="AS17" sqref="AS17"/>
    </sheetView>
  </sheetViews>
  <sheetFormatPr defaultRowHeight="13.5" x14ac:dyDescent="0.15"/>
  <cols>
    <col min="1" max="1" width="3.75" customWidth="1"/>
    <col min="2" max="2" width="11.25" customWidth="1"/>
    <col min="3" max="3" width="15" customWidth="1"/>
    <col min="4" max="4" width="4.75" style="20" customWidth="1"/>
    <col min="5" max="5" width="7.25" style="9" customWidth="1"/>
    <col min="6" max="6" width="5.875" style="10" customWidth="1"/>
    <col min="7" max="7" width="7.875" customWidth="1"/>
    <col min="8" max="8" width="7.25" style="9" customWidth="1"/>
    <col min="9" max="9" width="6.875" customWidth="1"/>
    <col min="10" max="10" width="8.125" customWidth="1"/>
    <col min="11" max="11" width="8.75" style="9" customWidth="1"/>
    <col min="12" max="12" width="6" customWidth="1"/>
    <col min="13" max="13" width="7.625" customWidth="1"/>
    <col min="14" max="14" width="7.25" style="9" customWidth="1"/>
    <col min="15" max="15" width="5.875" style="10" customWidth="1"/>
    <col min="16" max="16" width="7.875" customWidth="1"/>
    <col min="17" max="17" width="7.25" style="9" customWidth="1"/>
    <col min="18" max="18" width="5.875" style="10" customWidth="1"/>
    <col min="19" max="19" width="10.625" customWidth="1"/>
    <col min="20" max="20" width="5.875" style="9" customWidth="1"/>
    <col min="21" max="21" width="5.75" style="10" customWidth="1"/>
    <col min="22" max="22" width="7.125" customWidth="1"/>
    <col min="23" max="23" width="5.625" style="9" customWidth="1"/>
    <col min="24" max="24" width="5.625" customWidth="1"/>
    <col min="25" max="25" width="7.75" customWidth="1"/>
    <col min="26" max="26" width="5.625" style="9" customWidth="1"/>
    <col min="27" max="27" width="5.625" customWidth="1"/>
    <col min="29" max="29" width="7.125" style="9" customWidth="1"/>
    <col min="30" max="30" width="5.625" customWidth="1"/>
    <col min="31" max="31" width="10.625" customWidth="1"/>
    <col min="32" max="32" width="5.625" style="9" customWidth="1"/>
    <col min="33" max="33" width="5.625" customWidth="1"/>
    <col min="34" max="34" width="10.625" customWidth="1"/>
    <col min="35" max="35" width="5.625" style="9" customWidth="1"/>
    <col min="36" max="36" width="5.625" customWidth="1"/>
    <col min="37" max="37" width="10.625" customWidth="1"/>
    <col min="38" max="38" width="5.625" style="9" customWidth="1"/>
    <col min="39" max="39" width="5.625" customWidth="1"/>
    <col min="40" max="40" width="10.625" customWidth="1"/>
    <col min="41" max="41" width="5.625" style="9" customWidth="1"/>
    <col min="42" max="42" width="5.625" customWidth="1"/>
    <col min="43" max="43" width="12.375" customWidth="1"/>
    <col min="44" max="44" width="10.625" customWidth="1"/>
    <col min="46" max="46" width="9.625" style="9" customWidth="1"/>
    <col min="47" max="47" width="9.125" customWidth="1"/>
    <col min="48" max="48" width="11.5" customWidth="1"/>
    <col min="55" max="55" width="9.625" style="9" customWidth="1"/>
    <col min="56" max="56" width="9.125" customWidth="1"/>
    <col min="57" max="57" width="9.25" customWidth="1"/>
  </cols>
  <sheetData>
    <row r="2" spans="2:55" s="22" customFormat="1" ht="14.25" thickBot="1" x14ac:dyDescent="0.2">
      <c r="D2" s="32"/>
      <c r="E2" s="24"/>
      <c r="G2" s="22" t="s">
        <v>486</v>
      </c>
      <c r="H2" s="24"/>
      <c r="J2" s="22" t="s">
        <v>553</v>
      </c>
      <c r="K2" s="24"/>
      <c r="M2" s="22" t="s">
        <v>441</v>
      </c>
      <c r="N2" s="24"/>
      <c r="P2" s="22" t="s">
        <v>997</v>
      </c>
      <c r="Q2" s="24"/>
      <c r="S2" s="22" t="s">
        <v>1079</v>
      </c>
      <c r="T2" s="33"/>
      <c r="U2" s="34"/>
      <c r="V2" s="34" t="s">
        <v>438</v>
      </c>
      <c r="W2" s="33"/>
      <c r="Y2" s="34" t="s">
        <v>439</v>
      </c>
      <c r="Z2" s="33"/>
      <c r="AB2" s="34" t="s">
        <v>1109</v>
      </c>
      <c r="AC2" s="33"/>
      <c r="AE2" s="34" t="s">
        <v>1195</v>
      </c>
      <c r="AF2" s="33"/>
      <c r="AH2" s="34" t="s">
        <v>1276</v>
      </c>
      <c r="AI2" s="33"/>
      <c r="AK2" s="34" t="s">
        <v>1278</v>
      </c>
      <c r="AL2" s="33"/>
      <c r="AN2" s="34" t="s">
        <v>1306</v>
      </c>
      <c r="AO2" s="12"/>
      <c r="AP2"/>
      <c r="AQ2" s="13" t="s">
        <v>1389</v>
      </c>
      <c r="AR2" s="34"/>
      <c r="AT2" s="24"/>
      <c r="BC2" s="24"/>
    </row>
    <row r="3" spans="2:55" s="35" customFormat="1" ht="14.25" thickBot="1" x14ac:dyDescent="0.2">
      <c r="B3" s="35" t="s">
        <v>1</v>
      </c>
      <c r="C3" s="35" t="s">
        <v>3</v>
      </c>
      <c r="D3" s="36" t="s">
        <v>991</v>
      </c>
      <c r="E3" s="37" t="s">
        <v>448</v>
      </c>
      <c r="F3" s="35" t="s">
        <v>435</v>
      </c>
      <c r="G3" s="35" t="s">
        <v>440</v>
      </c>
      <c r="H3" s="37" t="s">
        <v>448</v>
      </c>
      <c r="I3" s="38" t="s">
        <v>435</v>
      </c>
      <c r="J3" s="38" t="s">
        <v>440</v>
      </c>
      <c r="K3" s="37" t="s">
        <v>448</v>
      </c>
      <c r="L3" s="35" t="s">
        <v>435</v>
      </c>
      <c r="M3" s="35" t="s">
        <v>440</v>
      </c>
      <c r="N3" s="37" t="s">
        <v>448</v>
      </c>
      <c r="O3" s="35" t="s">
        <v>435</v>
      </c>
      <c r="P3" s="35" t="s">
        <v>440</v>
      </c>
      <c r="Q3" s="37" t="s">
        <v>448</v>
      </c>
      <c r="R3" s="35" t="s">
        <v>435</v>
      </c>
      <c r="S3" s="35" t="s">
        <v>440</v>
      </c>
      <c r="T3" s="37" t="s">
        <v>448</v>
      </c>
      <c r="U3" s="38" t="s">
        <v>435</v>
      </c>
      <c r="V3" s="35" t="s">
        <v>440</v>
      </c>
      <c r="W3" s="37" t="s">
        <v>448</v>
      </c>
      <c r="X3" s="38" t="s">
        <v>435</v>
      </c>
      <c r="Y3" s="35" t="s">
        <v>440</v>
      </c>
      <c r="Z3" s="37" t="s">
        <v>448</v>
      </c>
      <c r="AA3" s="38" t="s">
        <v>435</v>
      </c>
      <c r="AB3" s="35" t="s">
        <v>440</v>
      </c>
      <c r="AC3" s="37" t="s">
        <v>448</v>
      </c>
      <c r="AD3" s="38" t="s">
        <v>435</v>
      </c>
      <c r="AE3" s="35" t="s">
        <v>440</v>
      </c>
      <c r="AF3" s="37" t="s">
        <v>448</v>
      </c>
      <c r="AG3" s="38" t="s">
        <v>435</v>
      </c>
      <c r="AH3" s="35" t="s">
        <v>440</v>
      </c>
      <c r="AI3" s="37" t="s">
        <v>448</v>
      </c>
      <c r="AJ3" s="38" t="s">
        <v>435</v>
      </c>
      <c r="AK3" s="35" t="s">
        <v>440</v>
      </c>
      <c r="AL3" s="37" t="s">
        <v>448</v>
      </c>
      <c r="AM3" s="38" t="s">
        <v>435</v>
      </c>
      <c r="AN3" s="35" t="s">
        <v>440</v>
      </c>
      <c r="AO3" s="24" t="s">
        <v>448</v>
      </c>
      <c r="AP3" s="25" t="s">
        <v>435</v>
      </c>
      <c r="AQ3" s="22" t="s">
        <v>440</v>
      </c>
      <c r="AT3" s="37" t="s">
        <v>768</v>
      </c>
      <c r="AU3" s="35" t="s">
        <v>446</v>
      </c>
      <c r="AV3" s="35" t="s">
        <v>447</v>
      </c>
      <c r="AW3" s="35" t="s">
        <v>1086</v>
      </c>
      <c r="BC3" s="37"/>
    </row>
    <row r="4" spans="2:55" x14ac:dyDescent="0.15">
      <c r="B4" t="s">
        <v>144</v>
      </c>
      <c r="C4" t="s">
        <v>6</v>
      </c>
      <c r="E4" s="9" t="str">
        <f>IFERROR(VLOOKUP($B4,根ノ上高原!$B$5:$G$338,6,FALSE),"")</f>
        <v/>
      </c>
      <c r="F4" s="10" t="str">
        <f>IFERROR(VLOOKUP($B4,根ノ上高原!$B$5:$G$338,2,FALSE),"")</f>
        <v/>
      </c>
      <c r="G4" s="10" t="str">
        <f>IFERROR(VLOOKUP($B4,根ノ上高原!$B$5:$G$338,5,FALSE)*VLOOKUP(E4,大会ごとのスコア!$D$4:$E$5,2,FALSE),"")</f>
        <v/>
      </c>
      <c r="H4" s="9" t="str">
        <f>IFERROR(VLOOKUP($B4,東大OLK大会!$B$5:$G$338,6,FALSE),"")</f>
        <v>M21E</v>
      </c>
      <c r="I4" s="10">
        <f>IFERROR(VLOOKUP($B4,東大OLK大会!$B$5:$G$338,2,FALSE),"")</f>
        <v>3</v>
      </c>
      <c r="J4" s="10">
        <f>IFERROR(VLOOKUP($B4,東大OLK大会!$B$5:$G$338,5,FALSE)*VLOOKUP(H4,大会ごとのスコア!$D$7:$E$11,2,FALSE),"")</f>
        <v>77.014799999999994</v>
      </c>
      <c r="K4" s="9" t="str">
        <f>IFERROR(VLOOKUP($B4,全日本ロング!$B$5:$G$338,6,FALSE),"")</f>
        <v>M21E</v>
      </c>
      <c r="L4" s="10">
        <f>IFERROR(VLOOKUP($B4,全日本ロング!$B$5:$G$338,2,FALSE),"")</f>
        <v>0</v>
      </c>
      <c r="M4" s="10">
        <f>IFERROR(VLOOKUP($B4,全日本ロング!$B$5:$G$338,5,FALSE)*VLOOKUP(K4,大会ごとのスコア!$D$12:$E$17,2,FALSE),"")</f>
        <v>39.466700000000003</v>
      </c>
      <c r="N4" s="9" t="str">
        <f>IFERROR(VLOOKUP($B4,関東スプリントセレ!$B$5:$G$338,6,FALSE),"")</f>
        <v>Ms2</v>
      </c>
      <c r="O4" s="10">
        <f>IFERROR(VLOOKUP($B4,関東スプリントセレ!$B$5:$G$338,2,FALSE),"")</f>
        <v>1</v>
      </c>
      <c r="P4" s="10">
        <f>IFERROR(VLOOKUP($B4,関東スプリントセレ!$B$5:$G$338,5,FALSE)*VLOOKUP(N4,大会ごとのスコア!$D$19:$E$21,2,FALSE),"")</f>
        <v>63.107999999999997</v>
      </c>
      <c r="Q4" s="9" t="str">
        <f>IFERROR(VLOOKUP($B4,名椙大会2日目!$B$5:$G$338,6,FALSE),"")</f>
        <v/>
      </c>
      <c r="R4" s="10" t="str">
        <f>IFERROR(VLOOKUP($B4,名椙大会2日目!$B$5:$G$338,2,FALSE),"")</f>
        <v/>
      </c>
      <c r="S4" s="10" t="str">
        <f>IFERROR(VLOOKUP($B4,名椙大会2日目!$B$5:$G$338,5,FALSE)*VLOOKUP(Q4,大会ごとのスコア!$D$28:$E$31,2,FALSE),"")</f>
        <v/>
      </c>
      <c r="T4" s="9" t="str">
        <f>IFERROR(VLOOKUP($B4,インカレスプリント2018!$B$5:$G$400,6,FALSE),"")</f>
        <v>ME</v>
      </c>
      <c r="U4" s="10">
        <f>IFERROR(VLOOKUP($B4,インカレスプリント2018!$B$5:$G$400,2,FALSE),"")</f>
        <v>3</v>
      </c>
      <c r="V4" s="10">
        <f>IFERROR(VLOOKUP($B4,インカレスプリント2018!$B$5:$G$400,5,FALSE)*VLOOKUP(T4,大会ごとのスコア!$D$33:$E$36,2,FALSE),"")</f>
        <v>78.210000000000008</v>
      </c>
      <c r="W4" s="9" t="str">
        <f>IFERROR(VLOOKUP($B4,インカレロング2018!$B$5:$G$400,6,FALSE),"")</f>
        <v>ME</v>
      </c>
      <c r="X4" s="10">
        <f>IFERROR(VLOOKUP($B4,インカレロング2018!$B$5:$G$400,2,FALSE),"")</f>
        <v>13</v>
      </c>
      <c r="Y4" s="10">
        <f ca="1">IFERROR(VLOOKUP($B4,インカレロング2018!$B$5:$G$400,5,FALSE)*VLOOKUP(W4,大会ごとのスコア!$D$38:$E$42,2,FALSE),"")</f>
        <v>69.036000000000001</v>
      </c>
      <c r="Z4" s="9" t="str">
        <f>IFERROR(VLOOKUP($B4,クラブカップミドル!$B$4:$G$400,6,FALSE),"")</f>
        <v>ME</v>
      </c>
      <c r="AA4" s="10">
        <f>IFERROR(VLOOKUP($B4,クラブカップミドル!$B$4:$G$400,2,FALSE),"")</f>
        <v>1</v>
      </c>
      <c r="AB4" s="10">
        <f>IFERROR(VLOOKUP($B4,クラブカップミドル!$B$4:$G$400,5,FALSE)*VLOOKUP(Z4,大会ごとのスコア!$D$44:$E$55,2,FALSE),"")</f>
        <v>73.986000000000004</v>
      </c>
      <c r="AC4" s="9" t="str">
        <f>IFERROR(VLOOKUP($B4,全日本ミドル!$B$4:$G$400,6,FALSE),"")</f>
        <v>M21E</v>
      </c>
      <c r="AD4" s="10">
        <f>IFERROR(VLOOKUP($B4,全日本ミドル!$B$4:$G$400,2,FALSE),"")</f>
        <v>2</v>
      </c>
      <c r="AE4" s="10">
        <f>IFERROR(VLOOKUP($B4,全日本ミドル!$B$4:$G$400,5,FALSE)*VLOOKUP(AC4,大会ごとのスコア!$D$62:$E$69,2,FALSE),"")</f>
        <v>78.382199999999997</v>
      </c>
      <c r="AF4" s="9" t="str">
        <f>IFERROR(VLOOKUP($B4,KOLC大会!$B$4:$G$400,6,FALSE),"")</f>
        <v/>
      </c>
      <c r="AG4" s="10" t="str">
        <f>IFERROR(VLOOKUP($B4,KOLC大会!$B$4:$G$400,2,FALSE),"")</f>
        <v/>
      </c>
      <c r="AH4" s="10" t="str">
        <f>IFERROR(VLOOKUP($B4,KOLC大会!$B$4:$G$400,5,FALSE)*VLOOKUP(AF4,大会ごとのスコア!$D$44:$E$55,2,FALSE),"")</f>
        <v/>
      </c>
      <c r="AI4" s="9" t="str">
        <f>IFERROR(VLOOKUP($B4,早大OC大会!$B$4:$G$400,6,FALSE),"")</f>
        <v>M21E</v>
      </c>
      <c r="AJ4" s="10">
        <f>IFERROR(VLOOKUP($B4,早大OC大会!$B$4:$G$400,2,FALSE),"")</f>
        <v>4</v>
      </c>
      <c r="AK4" s="10">
        <f>IFERROR(VLOOKUP($B4,早大OC大会!$B$4:$G$400,5,FALSE)*VLOOKUP(AI4,大会ごとのスコア!$D$44:$E$55,2,FALSE),"")</f>
        <v>73.011599999999987</v>
      </c>
      <c r="AL4" s="9" t="str">
        <f>IFERROR(VLOOKUP($B4,京大京女大会!$B$4:$G$400,6,FALSE),"")</f>
        <v/>
      </c>
      <c r="AM4" s="10" t="str">
        <f>IFERROR(VLOOKUP($B4,京大京女大会!$B$4:$G$400,2,FALSE),"")</f>
        <v/>
      </c>
      <c r="AN4" s="10" t="str">
        <f>IFERROR(VLOOKUP($B4,京大京女大会!$B$4:$G$400,5,FALSE)*VLOOKUP(AL4,大会ごとのスコア!$D$44:$E$55,2,FALSE),"")</f>
        <v/>
      </c>
      <c r="AO4" s="9" t="str">
        <f>IFERROR(VLOOKUP($B4,東海ミドルセレ!$B$4:$G$400,6,FALSE),"")</f>
        <v/>
      </c>
      <c r="AP4" s="10" t="str">
        <f>IFERROR(VLOOKUP($B4,東海ミドルセレ!$B$4:$G$400,2,FALSE),"")</f>
        <v/>
      </c>
      <c r="AQ4" s="10" t="str">
        <f>IFERROR(VLOOKUP($B4,東海ミドルセレ!$B$4:$G$400,5,FALSE)*VLOOKUP(AO4,大会ごとのスコア!$D$44:$E$60,2,FALSE),"")</f>
        <v/>
      </c>
      <c r="AR4" s="10"/>
      <c r="AT4" s="9">
        <f t="array" aca="1" ref="AT4" ca="1">IFERROR(ROUNDUP(AVERAGE(LARGE(IF($A$3:$AS$3="スコア",$A4:$AS4,""),{1,2,3})),2),0)</f>
        <v>77.87</v>
      </c>
      <c r="AU4">
        <f t="array" aca="1" ref="AU4" ca="1">IFERROR(LARGE(IF($A$3:$AS$3="スコア",$A4:$AS4,""),1),"")</f>
        <v>78.382199999999997</v>
      </c>
      <c r="AV4" t="str">
        <f t="shared" ref="AV4:AV67" ca="1" si="0">IFERROR(INDEX($B$2:$AS$3,1,MATCH(AU4,B4:AS4,0)),"")</f>
        <v>全日本ミドル</v>
      </c>
      <c r="AW4" t="str">
        <f t="shared" ref="AW4:AW67" ca="1" si="1">IFERROR(INDEX($A4:$AU4,1,-2+MATCH(AU4,A4:AS4,0)),"")</f>
        <v>M21E</v>
      </c>
    </row>
    <row r="5" spans="2:55" x14ac:dyDescent="0.15">
      <c r="B5" t="s">
        <v>1081</v>
      </c>
      <c r="C5" t="s">
        <v>1082</v>
      </c>
      <c r="D5" s="20">
        <v>3</v>
      </c>
      <c r="E5" s="9" t="str">
        <f>IFERROR(VLOOKUP($B5,根ノ上高原!$B$5:$G$338,6,FALSE),"")</f>
        <v/>
      </c>
      <c r="F5" s="10" t="str">
        <f>IFERROR(VLOOKUP($B5,根ノ上高原!$B$5:$G$338,2,FALSE),"")</f>
        <v/>
      </c>
      <c r="G5" s="10" t="str">
        <f>IFERROR(VLOOKUP($B5,根ノ上高原!$B$5:$G$338,5,FALSE)*VLOOKUP(E5,大会ごとのスコア!$D$4:$E$5,2,FALSE),"")</f>
        <v/>
      </c>
      <c r="H5" s="9" t="str">
        <f>IFERROR(VLOOKUP($B5,東大OLK大会!$B$5:$G$338,6,FALSE),"")</f>
        <v/>
      </c>
      <c r="I5" s="10" t="str">
        <f>IFERROR(VLOOKUP($B5,東大OLK大会!$B$5:$G$338,2,FALSE),"")</f>
        <v/>
      </c>
      <c r="J5" s="10" t="str">
        <f>IFERROR(VLOOKUP($B5,東大OLK大会!$B$5:$G$338,5,FALSE)*VLOOKUP(H5,大会ごとのスコア!$D$7:$E$11,2,FALSE),"")</f>
        <v/>
      </c>
      <c r="K5" s="9" t="str">
        <f>IFERROR(VLOOKUP($B5,全日本ロング!$B$5:$G$338,6,FALSE),"")</f>
        <v>M21E</v>
      </c>
      <c r="L5" s="10">
        <f>IFERROR(VLOOKUP($B5,全日本ロング!$B$5:$G$338,2,FALSE),"")</f>
        <v>19</v>
      </c>
      <c r="M5" s="10">
        <f>IFERROR(VLOOKUP($B5,全日本ロング!$B$5:$G$338,5,FALSE)*VLOOKUP(K5,大会ごとのスコア!$D$12:$E$17,2,FALSE),"")</f>
        <v>67.009799999999998</v>
      </c>
      <c r="N5" s="9" t="str">
        <f>IFERROR(VLOOKUP($B5,関東スプリントセレ!$B$5:$G$338,6,FALSE),"")</f>
        <v/>
      </c>
      <c r="O5" s="10" t="str">
        <f>IFERROR(VLOOKUP($B5,関東スプリントセレ!$B$5:$G$338,2,FALSE),"")</f>
        <v/>
      </c>
      <c r="P5" s="10" t="str">
        <f>IFERROR(VLOOKUP($B5,関東スプリントセレ!$B$5:$G$338,5,FALSE)*VLOOKUP(N5,大会ごとのスコア!$D$19:$E$21,2,FALSE),"")</f>
        <v/>
      </c>
      <c r="Q5" s="9" t="str">
        <f>IFERROR(VLOOKUP($B5,名椙大会2日目!$B$5:$G$338,6,FALSE),"")</f>
        <v/>
      </c>
      <c r="R5" s="10" t="str">
        <f>IFERROR(VLOOKUP($B5,名椙大会2日目!$B$5:$G$338,2,FALSE),"")</f>
        <v/>
      </c>
      <c r="S5" s="10" t="str">
        <f>IFERROR(VLOOKUP($B5,名椙大会2日目!$B$5:$G$338,5,FALSE)*VLOOKUP(Q5,大会ごとのスコア!$D$28:$E$31,2,FALSE),"")</f>
        <v/>
      </c>
      <c r="T5" s="9" t="str">
        <f>IFERROR(VLOOKUP($B5,インカレスプリント2018!$B$5:$G$400,6,FALSE),"")</f>
        <v>ME</v>
      </c>
      <c r="U5" s="10">
        <f>IFERROR(VLOOKUP($B5,インカレスプリント2018!$B$5:$G$400,2,FALSE),"")</f>
        <v>2</v>
      </c>
      <c r="V5" s="10">
        <f>IFERROR(VLOOKUP($B5,インカレスプリント2018!$B$5:$G$400,5,FALSE)*VLOOKUP(T5,大会ごとのスコア!$D$33:$E$36,2,FALSE),"")</f>
        <v>79.403999999999996</v>
      </c>
      <c r="W5" s="9" t="str">
        <f>IFERROR(VLOOKUP($B5,インカレロング2018!$B$5:$G$400,6,FALSE),"")</f>
        <v>ME</v>
      </c>
      <c r="X5" s="10">
        <f>IFERROR(VLOOKUP($B5,インカレロング2018!$B$5:$G$400,2,FALSE),"")</f>
        <v>2</v>
      </c>
      <c r="Y5" s="10">
        <f ca="1">IFERROR(VLOOKUP($B5,インカレロング2018!$B$5:$G$400,5,FALSE)*VLOOKUP(W5,大会ごとのスコア!$D$38:$E$42,2,FALSE),"")</f>
        <v>78.142799999999994</v>
      </c>
      <c r="Z5" s="9" t="str">
        <f>IFERROR(VLOOKUP($B5,クラブカップミドル!$B$4:$G$400,6,FALSE),"")</f>
        <v>ME</v>
      </c>
      <c r="AA5" s="10">
        <f>IFERROR(VLOOKUP($B5,クラブカップミドル!$B$4:$G$400,2,FALSE),"")</f>
        <v>9</v>
      </c>
      <c r="AB5" s="10">
        <f>IFERROR(VLOOKUP($B5,クラブカップミドル!$B$4:$G$400,5,FALSE)*VLOOKUP(Z5,大会ごとのスコア!$D$44:$E$55,2,FALSE),"")</f>
        <v>69.289199999999994</v>
      </c>
      <c r="AC5" s="9" t="str">
        <f>IFERROR(VLOOKUP($B5,全日本ミドル!$B$4:$G$400,6,FALSE),"")</f>
        <v>M21E</v>
      </c>
      <c r="AD5" s="10">
        <f>IFERROR(VLOOKUP($B5,全日本ミドル!$B$4:$G$400,2,FALSE),"")</f>
        <v>8</v>
      </c>
      <c r="AE5" s="10">
        <f>IFERROR(VLOOKUP($B5,全日本ミドル!$B$4:$G$400,5,FALSE)*VLOOKUP(AC5,大会ごとのスコア!$D$62:$E$69,2,FALSE),"")</f>
        <v>74.506900000000002</v>
      </c>
      <c r="AF5" s="9" t="str">
        <f>IFERROR(VLOOKUP($B5,KOLC大会!$B$4:$G$400,6,FALSE),"")</f>
        <v>M21E</v>
      </c>
      <c r="AG5" s="10">
        <f>IFERROR(VLOOKUP($B5,KOLC大会!$B$4:$G$400,2,FALSE),"")</f>
        <v>0</v>
      </c>
      <c r="AH5" s="10">
        <f>IFERROR(VLOOKUP($B5,KOLC大会!$B$4:$G$400,5,FALSE)*VLOOKUP(AF5,大会ごとのスコア!$D$44:$E$55,2,FALSE),"")</f>
        <v>0</v>
      </c>
      <c r="AI5" s="9" t="str">
        <f>IFERROR(VLOOKUP($B5,早大OC大会!$B$4:$G$400,6,FALSE),"")</f>
        <v/>
      </c>
      <c r="AJ5" s="10" t="str">
        <f>IFERROR(VLOOKUP($B5,早大OC大会!$B$4:$G$400,2,FALSE),"")</f>
        <v/>
      </c>
      <c r="AK5" s="10" t="str">
        <f>IFERROR(VLOOKUP($B5,早大OC大会!$B$4:$G$400,5,FALSE)*VLOOKUP(AI5,大会ごとのスコア!$D$44:$E$55,2,FALSE),"")</f>
        <v/>
      </c>
      <c r="AL5" s="9" t="str">
        <f>IFERROR(VLOOKUP($B5,京大京女大会!$B$4:$G$400,6,FALSE),"")</f>
        <v/>
      </c>
      <c r="AM5" s="10" t="str">
        <f>IFERROR(VLOOKUP($B5,京大京女大会!$B$4:$G$400,2,FALSE),"")</f>
        <v/>
      </c>
      <c r="AN5" s="10" t="str">
        <f>IFERROR(VLOOKUP($B5,京大京女大会!$B$4:$G$400,5,FALSE)*VLOOKUP(AL5,大会ごとのスコア!$D$44:$E$55,2,FALSE),"")</f>
        <v/>
      </c>
      <c r="AO5" s="9" t="str">
        <f>IFERROR(VLOOKUP($B5,東海ミドルセレ!$B$4:$G$400,6,FALSE),"")</f>
        <v>MO</v>
      </c>
      <c r="AP5" s="10">
        <f>IFERROR(VLOOKUP($B5,東海ミドルセレ!$B$4:$G$400,2,FALSE),"")</f>
        <v>2</v>
      </c>
      <c r="AQ5" s="10">
        <f>IFERROR(VLOOKUP($B5,東海ミドルセレ!$B$4:$G$400,5,FALSE)*VLOOKUP(AO5,大会ごとのスコア!$D$44:$E$60,2,FALSE),"")</f>
        <v>63.047999999999995</v>
      </c>
      <c r="AR5" s="10"/>
      <c r="AT5" s="9">
        <f t="array" aca="1" ref="AT5" ca="1">IFERROR(ROUNDUP(AVERAGE(LARGE(IF($A$3:$AS$3="スコア",$A5:$AS5,""),{1,2,3})),2),0)</f>
        <v>77.36</v>
      </c>
      <c r="AU5">
        <f t="array" aca="1" ref="AU5" ca="1">IFERROR(LARGE(IF($A$3:$AS$3="スコア",$A5:$AS5,""),1),"")</f>
        <v>79.403999999999996</v>
      </c>
      <c r="AV5" t="str">
        <f t="shared" ca="1" si="0"/>
        <v>ICS</v>
      </c>
      <c r="AW5" t="str">
        <f t="shared" ca="1" si="1"/>
        <v>ME</v>
      </c>
    </row>
    <row r="6" spans="2:55" x14ac:dyDescent="0.15">
      <c r="B6" t="s">
        <v>146</v>
      </c>
      <c r="C6" t="s">
        <v>28</v>
      </c>
      <c r="E6" s="9" t="str">
        <f>IFERROR(VLOOKUP($B6,根ノ上高原!$B$5:$G$338,6,FALSE),"")</f>
        <v>ME</v>
      </c>
      <c r="F6" s="10">
        <f>IFERROR(VLOOKUP($B6,根ノ上高原!$B$5:$G$338,2,FALSE),"")</f>
        <v>10</v>
      </c>
      <c r="G6" s="10">
        <f>IFERROR(VLOOKUP($B6,根ノ上高原!$B$5:$G$338,5,FALSE)*VLOOKUP(E6,大会ごとのスコア!$D$4:$E$5,2,FALSE),"")</f>
        <v>66.396000000000001</v>
      </c>
      <c r="H6" s="9" t="str">
        <f>IFERROR(VLOOKUP($B6,東大OLK大会!$B$5:$G$338,6,FALSE),"")</f>
        <v>M21E</v>
      </c>
      <c r="I6" s="10">
        <f>IFERROR(VLOOKUP($B6,東大OLK大会!$B$5:$G$338,2,FALSE),"")</f>
        <v>5</v>
      </c>
      <c r="J6" s="10">
        <f>IFERROR(VLOOKUP($B6,東大OLK大会!$B$5:$G$338,5,FALSE)*VLOOKUP(H6,大会ごとのスコア!$D$7:$E$11,2,FALSE),"")</f>
        <v>71.929199999999994</v>
      </c>
      <c r="K6" s="9" t="str">
        <f>IFERROR(VLOOKUP($B6,全日本ロング!$B$5:$G$338,6,FALSE),"")</f>
        <v>M21E</v>
      </c>
      <c r="L6" s="10">
        <f>IFERROR(VLOOKUP($B6,全日本ロング!$B$5:$G$338,2,FALSE),"")</f>
        <v>21</v>
      </c>
      <c r="M6" s="10">
        <f>IFERROR(VLOOKUP($B6,全日本ロング!$B$5:$G$338,5,FALSE)*VLOOKUP(K6,大会ごとのスコア!$D$12:$E$17,2,FALSE),"")</f>
        <v>64.155000000000001</v>
      </c>
      <c r="N6" s="9" t="str">
        <f>IFERROR(VLOOKUP($B6,関東スプリントセレ!$B$5:$G$338,6,FALSE),"")</f>
        <v>Ms1</v>
      </c>
      <c r="O6" s="10">
        <f>IFERROR(VLOOKUP($B6,関東スプリントセレ!$B$5:$G$338,2,FALSE),"")</f>
        <v>2</v>
      </c>
      <c r="P6" s="10">
        <f>IFERROR(VLOOKUP($B6,関東スプリントセレ!$B$5:$G$338,5,FALSE)*VLOOKUP(N6,大会ごとのスコア!$D$19:$E$21,2,FALSE),"")</f>
        <v>64.01400000000001</v>
      </c>
      <c r="Q6" s="9" t="str">
        <f>IFERROR(VLOOKUP($B6,名椙大会2日目!$B$5:$G$338,6,FALSE),"")</f>
        <v>ME</v>
      </c>
      <c r="R6" s="10">
        <f>IFERROR(VLOOKUP($B6,名椙大会2日目!$B$5:$G$338,2,FALSE),"")</f>
        <v>0</v>
      </c>
      <c r="S6" s="10">
        <f>IFERROR(VLOOKUP($B6,名椙大会2日目!$B$5:$G$338,5,FALSE)*VLOOKUP(Q6,大会ごとのスコア!$D$28:$E$31,2,FALSE),"")</f>
        <v>0</v>
      </c>
      <c r="T6" s="9" t="str">
        <f>IFERROR(VLOOKUP($B6,インカレスプリント2018!$B$5:$G$400,6,FALSE),"")</f>
        <v>ME</v>
      </c>
      <c r="U6" s="10">
        <f>IFERROR(VLOOKUP($B6,インカレスプリント2018!$B$5:$G$400,2,FALSE),"")</f>
        <v>5</v>
      </c>
      <c r="V6" s="10">
        <f>IFERROR(VLOOKUP($B6,インカレスプリント2018!$B$5:$G$400,5,FALSE)*VLOOKUP(T6,大会ごとのスコア!$D$33:$E$36,2,FALSE),"")</f>
        <v>76.134</v>
      </c>
      <c r="W6" s="9" t="str">
        <f>IFERROR(VLOOKUP($B6,インカレロング2018!$B$5:$G$400,6,FALSE),"")</f>
        <v>ME</v>
      </c>
      <c r="X6" s="10">
        <f>IFERROR(VLOOKUP($B6,インカレロング2018!$B$5:$G$400,2,FALSE),"")</f>
        <v>20</v>
      </c>
      <c r="Y6" s="10">
        <f ca="1">IFERROR(VLOOKUP($B6,インカレロング2018!$B$5:$G$400,5,FALSE)*VLOOKUP(W6,大会ごとのスコア!$D$38:$E$42,2,FALSE),"")</f>
        <v>67.071600000000004</v>
      </c>
      <c r="Z6" s="9" t="str">
        <f>IFERROR(VLOOKUP($B6,クラブカップミドル!$B$4:$G$400,6,FALSE),"")</f>
        <v>MA-2</v>
      </c>
      <c r="AA6" s="10">
        <f>IFERROR(VLOOKUP($B6,クラブカップミドル!$B$4:$G$400,2,FALSE),"")</f>
        <v>1</v>
      </c>
      <c r="AB6" s="10">
        <f>IFERROR(VLOOKUP($B6,クラブカップミドル!$B$4:$G$400,5,FALSE)*VLOOKUP(Z6,大会ごとのスコア!$D$44:$E$55,2,FALSE),"")</f>
        <v>63.466000000000001</v>
      </c>
      <c r="AC6" s="9" t="str">
        <f>IFERROR(VLOOKUP($B6,全日本ミドル!$B$4:$G$400,6,FALSE),"")</f>
        <v>M21E</v>
      </c>
      <c r="AD6" s="10">
        <f>IFERROR(VLOOKUP($B6,全日本ミドル!$B$4:$G$400,2,FALSE),"")</f>
        <v>3</v>
      </c>
      <c r="AE6" s="10">
        <f>IFERROR(VLOOKUP($B6,全日本ミドル!$B$4:$G$400,5,FALSE)*VLOOKUP(AC6,大会ごとのスコア!$D$62:$E$69,2,FALSE),"")</f>
        <v>77.885599999999997</v>
      </c>
      <c r="AF6" s="9" t="str">
        <f>IFERROR(VLOOKUP($B6,KOLC大会!$B$4:$G$400,6,FALSE),"")</f>
        <v/>
      </c>
      <c r="AG6" s="10" t="str">
        <f>IFERROR(VLOOKUP($B6,KOLC大会!$B$4:$G$400,2,FALSE),"")</f>
        <v/>
      </c>
      <c r="AH6" s="10" t="str">
        <f>IFERROR(VLOOKUP($B6,KOLC大会!$B$4:$G$400,5,FALSE)*VLOOKUP(AF6,大会ごとのスコア!$D$44:$E$55,2,FALSE),"")</f>
        <v/>
      </c>
      <c r="AI6" s="9" t="str">
        <f>IFERROR(VLOOKUP($B6,早大OC大会!$B$4:$G$400,6,FALSE),"")</f>
        <v>M21E</v>
      </c>
      <c r="AJ6" s="10">
        <f>IFERROR(VLOOKUP($B6,早大OC大会!$B$4:$G$400,2,FALSE),"")</f>
        <v>32</v>
      </c>
      <c r="AK6" s="10">
        <f>IFERROR(VLOOKUP($B6,早大OC大会!$B$4:$G$400,5,FALSE)*VLOOKUP(AI6,大会ごとのスコア!$D$44:$E$55,2,FALSE),"")</f>
        <v>60.277199999999993</v>
      </c>
      <c r="AL6" s="9" t="str">
        <f>IFERROR(VLOOKUP($B6,京大京女大会!$B$4:$G$400,6,FALSE),"")</f>
        <v/>
      </c>
      <c r="AM6" s="10" t="str">
        <f>IFERROR(VLOOKUP($B6,京大京女大会!$B$4:$G$400,2,FALSE),"")</f>
        <v/>
      </c>
      <c r="AN6" s="10" t="str">
        <f>IFERROR(VLOOKUP($B6,京大京女大会!$B$4:$G$400,5,FALSE)*VLOOKUP(AL6,大会ごとのスコア!$D$44:$E$55,2,FALSE),"")</f>
        <v/>
      </c>
      <c r="AO6" s="9" t="str">
        <f>IFERROR(VLOOKUP($B6,東海ミドルセレ!$B$4:$G$400,6,FALSE),"")</f>
        <v>MO</v>
      </c>
      <c r="AP6" s="10">
        <f>IFERROR(VLOOKUP($B6,東海ミドルセレ!$B$4:$G$400,2,FALSE),"")</f>
        <v>3</v>
      </c>
      <c r="AQ6" s="10">
        <f>IFERROR(VLOOKUP($B6,東海ミドルセレ!$B$4:$G$400,5,FALSE)*VLOOKUP(AO6,大会ごとのスコア!$D$44:$E$60,2,FALSE),"")</f>
        <v>62.585000000000001</v>
      </c>
      <c r="AR6" s="10"/>
      <c r="AT6" s="9">
        <f t="array" aca="1" ref="AT6" ca="1">IFERROR(ROUNDUP(AVERAGE(LARGE(IF($A$3:$AS$3="スコア",$A6:$AS6,""),{1,2,3})),2),0)</f>
        <v>75.320000000000007</v>
      </c>
      <c r="AU6">
        <f t="array" aca="1" ref="AU6" ca="1">IFERROR(LARGE(IF($A$3:$AS$3="スコア",$A6:$AS6,""),1),"")</f>
        <v>77.885599999999997</v>
      </c>
      <c r="AV6" t="str">
        <f t="shared" ca="1" si="0"/>
        <v>全日本ミドル</v>
      </c>
      <c r="AW6" t="str">
        <f t="shared" ca="1" si="1"/>
        <v>M21E</v>
      </c>
    </row>
    <row r="7" spans="2:55" x14ac:dyDescent="0.15">
      <c r="B7" t="s">
        <v>998</v>
      </c>
      <c r="C7" t="s">
        <v>5</v>
      </c>
      <c r="E7" s="9" t="str">
        <f>IFERROR(VLOOKUP($B7,根ノ上高原!$B$5:$G$338,6,FALSE),"")</f>
        <v/>
      </c>
      <c r="F7" s="10" t="str">
        <f>IFERROR(VLOOKUP($B7,根ノ上高原!$B$5:$G$338,2,FALSE),"")</f>
        <v/>
      </c>
      <c r="G7" s="10" t="str">
        <f>IFERROR(VLOOKUP($B7,根ノ上高原!$B$5:$G$338,5,FALSE)*VLOOKUP(E7,大会ごとのスコア!$D$4:$E$5,2,FALSE),"")</f>
        <v/>
      </c>
      <c r="H7" s="9" t="str">
        <f>IFERROR(VLOOKUP($B7,東大OLK大会!$B$5:$G$338,6,FALSE),"")</f>
        <v/>
      </c>
      <c r="I7" s="10" t="str">
        <f>IFERROR(VLOOKUP($B7,東大OLK大会!$B$5:$G$338,2,FALSE),"")</f>
        <v/>
      </c>
      <c r="J7" s="10" t="str">
        <f>IFERROR(VLOOKUP($B7,東大OLK大会!$B$5:$G$338,5,FALSE)*VLOOKUP(H7,大会ごとのスコア!$D$7:$E$11,2,FALSE),"")</f>
        <v/>
      </c>
      <c r="K7" s="9" t="str">
        <f>IFERROR(VLOOKUP($B7,全日本ロング!$B$5:$G$338,6,FALSE),"")</f>
        <v>M21E</v>
      </c>
      <c r="L7" s="10">
        <f>IFERROR(VLOOKUP($B7,全日本ロング!$B$5:$G$338,2,FALSE),"")</f>
        <v>11</v>
      </c>
      <c r="M7" s="10">
        <f>IFERROR(VLOOKUP($B7,全日本ロング!$B$5:$G$338,5,FALSE)*VLOOKUP(K7,大会ごとのスコア!$D$12:$E$17,2,FALSE),"")</f>
        <v>71.539000000000001</v>
      </c>
      <c r="N7" s="9" t="str">
        <f>IFERROR(VLOOKUP($B7,関東スプリントセレ!$B$5:$G$338,6,FALSE),"")</f>
        <v>Ms1</v>
      </c>
      <c r="O7" s="10">
        <f>IFERROR(VLOOKUP($B7,関東スプリントセレ!$B$5:$G$338,2,FALSE),"")</f>
        <v>3</v>
      </c>
      <c r="P7" s="10">
        <f>IFERROR(VLOOKUP($B7,関東スプリントセレ!$B$5:$G$338,5,FALSE)*VLOOKUP(N7,大会ごとのスコア!$D$19:$E$21,2,FALSE),"")</f>
        <v>63.345999999999997</v>
      </c>
      <c r="Q7" s="9" t="str">
        <f>IFERROR(VLOOKUP($B7,名椙大会2日目!$B$5:$G$338,6,FALSE),"")</f>
        <v/>
      </c>
      <c r="R7" s="10" t="str">
        <f>IFERROR(VLOOKUP($B7,名椙大会2日目!$B$5:$G$338,2,FALSE),"")</f>
        <v/>
      </c>
      <c r="S7" s="10" t="str">
        <f>IFERROR(VLOOKUP($B7,名椙大会2日目!$B$5:$G$338,5,FALSE)*VLOOKUP(Q7,大会ごとのスコア!$D$28:$E$31,2,FALSE),"")</f>
        <v/>
      </c>
      <c r="T7" s="9" t="str">
        <f>IFERROR(VLOOKUP($B7,インカレスプリント2018!$B$5:$G$400,6,FALSE),"")</f>
        <v>ME</v>
      </c>
      <c r="U7" s="10">
        <f>IFERROR(VLOOKUP($B7,インカレスプリント2018!$B$5:$G$400,2,FALSE),"")</f>
        <v>0</v>
      </c>
      <c r="V7" s="10">
        <f>IFERROR(VLOOKUP($B7,インカレスプリント2018!$B$5:$G$400,5,FALSE)*VLOOKUP(T7,大会ごとのスコア!$D$33:$E$36,2,FALSE),"")</f>
        <v>0</v>
      </c>
      <c r="W7" s="9" t="str">
        <f>IFERROR(VLOOKUP($B7,インカレロング2018!$B$5:$G$400,6,FALSE),"")</f>
        <v>ME</v>
      </c>
      <c r="X7" s="10">
        <f>IFERROR(VLOOKUP($B7,インカレロング2018!$B$5:$G$400,2,FALSE),"")</f>
        <v>5</v>
      </c>
      <c r="Y7" s="10">
        <f ca="1">IFERROR(VLOOKUP($B7,インカレロング2018!$B$5:$G$400,5,FALSE)*VLOOKUP(W7,大会ごとのスコア!$D$38:$E$42,2,FALSE),"")</f>
        <v>73.526399999999995</v>
      </c>
      <c r="Z7" s="9" t="str">
        <f>IFERROR(VLOOKUP($B7,クラブカップミドル!$B$4:$G$400,6,FALSE),"")</f>
        <v>MA-2</v>
      </c>
      <c r="AA7" s="10">
        <f>IFERROR(VLOOKUP($B7,クラブカップミドル!$B$4:$G$400,2,FALSE),"")</f>
        <v>12</v>
      </c>
      <c r="AB7" s="10">
        <f>IFERROR(VLOOKUP($B7,クラブカップミドル!$B$4:$G$400,5,FALSE)*VLOOKUP(Z7,大会ごとのスコア!$D$44:$E$55,2,FALSE),"")</f>
        <v>57.97</v>
      </c>
      <c r="AC7" s="9" t="str">
        <f>IFERROR(VLOOKUP($B7,全日本ミドル!$B$4:$G$400,6,FALSE),"")</f>
        <v>M21E</v>
      </c>
      <c r="AD7" s="10">
        <f>IFERROR(VLOOKUP($B7,全日本ミドル!$B$4:$G$400,2,FALSE),"")</f>
        <v>0</v>
      </c>
      <c r="AE7" s="10">
        <f>IFERROR(VLOOKUP($B7,全日本ミドル!$B$4:$G$400,5,FALSE)*VLOOKUP(AC7,大会ごとのスコア!$D$62:$E$69,2,FALSE),"")</f>
        <v>0</v>
      </c>
      <c r="AF7" s="9" t="str">
        <f>IFERROR(VLOOKUP($B7,KOLC大会!$B$4:$G$400,6,FALSE),"")</f>
        <v>M21E</v>
      </c>
      <c r="AG7" s="10">
        <f>IFERROR(VLOOKUP($B7,KOLC大会!$B$4:$G$400,2,FALSE),"")</f>
        <v>3</v>
      </c>
      <c r="AH7" s="10">
        <f>IFERROR(VLOOKUP($B7,KOLC大会!$B$4:$G$400,5,FALSE)*VLOOKUP(AF7,大会ごとのスコア!$D$44:$E$55,2,FALSE),"")</f>
        <v>74.875199999999992</v>
      </c>
      <c r="AI7" s="9" t="str">
        <f>IFERROR(VLOOKUP($B7,早大OC大会!$B$4:$G$400,6,FALSE),"")</f>
        <v>M21E</v>
      </c>
      <c r="AJ7" s="10">
        <f>IFERROR(VLOOKUP($B7,早大OC大会!$B$4:$G$400,2,FALSE),"")</f>
        <v>2</v>
      </c>
      <c r="AK7" s="10">
        <f>IFERROR(VLOOKUP($B7,早大OC大会!$B$4:$G$400,5,FALSE)*VLOOKUP(AI7,大会ごとのスコア!$D$44:$E$55,2,FALSE),"")</f>
        <v>75.355199999999996</v>
      </c>
      <c r="AL7" s="9" t="str">
        <f>IFERROR(VLOOKUP($B7,京大京女大会!$B$4:$G$400,6,FALSE),"")</f>
        <v/>
      </c>
      <c r="AM7" s="10" t="str">
        <f>IFERROR(VLOOKUP($B7,京大京女大会!$B$4:$G$400,2,FALSE),"")</f>
        <v/>
      </c>
      <c r="AN7" s="10" t="str">
        <f>IFERROR(VLOOKUP($B7,京大京女大会!$B$4:$G$400,5,FALSE)*VLOOKUP(AL7,大会ごとのスコア!$D$44:$E$55,2,FALSE),"")</f>
        <v/>
      </c>
      <c r="AO7" s="9" t="str">
        <f>IFERROR(VLOOKUP($B7,東海ミドルセレ!$B$4:$G$400,6,FALSE),"")</f>
        <v/>
      </c>
      <c r="AP7" s="10" t="str">
        <f>IFERROR(VLOOKUP($B7,東海ミドルセレ!$B$4:$G$400,2,FALSE),"")</f>
        <v/>
      </c>
      <c r="AQ7" s="10" t="str">
        <f>IFERROR(VLOOKUP($B7,東海ミドルセレ!$B$4:$G$400,5,FALSE)*VLOOKUP(AO7,大会ごとのスコア!$D$44:$E$60,2,FALSE),"")</f>
        <v/>
      </c>
      <c r="AR7" s="10"/>
      <c r="AT7" s="9">
        <f t="array" aca="1" ref="AT7" ca="1">IFERROR(ROUNDUP(AVERAGE(LARGE(IF($A$3:$AS$3="スコア",$A7:$AS7,""),{1,2,3})),2),0)</f>
        <v>74.59</v>
      </c>
      <c r="AU7">
        <f t="array" aca="1" ref="AU7" ca="1">IFERROR(LARGE(IF($A$3:$AS$3="スコア",$A7:$AS7,""),1),"")</f>
        <v>75.355199999999996</v>
      </c>
      <c r="AV7" t="str">
        <f t="shared" ca="1" si="0"/>
        <v>早大OC大会</v>
      </c>
      <c r="AW7" t="str">
        <f t="shared" ca="1" si="1"/>
        <v>M21E</v>
      </c>
    </row>
    <row r="8" spans="2:55" x14ac:dyDescent="0.15">
      <c r="B8" t="s">
        <v>145</v>
      </c>
      <c r="C8" t="s">
        <v>1082</v>
      </c>
      <c r="E8" s="9" t="str">
        <f>IFERROR(VLOOKUP($B8,根ノ上高原!$B$5:$G$338,6,FALSE),"")</f>
        <v/>
      </c>
      <c r="F8" s="10" t="str">
        <f>IFERROR(VLOOKUP($B8,根ノ上高原!$B$5:$G$338,2,FALSE),"")</f>
        <v/>
      </c>
      <c r="G8" s="10" t="str">
        <f>IFERROR(VLOOKUP($B8,根ノ上高原!$B$5:$G$338,5,FALSE)*VLOOKUP(E8,大会ごとのスコア!$D$4:$E$5,2,FALSE),"")</f>
        <v/>
      </c>
      <c r="H8" s="9" t="str">
        <f>IFERROR(VLOOKUP($B8,東大OLK大会!$B$5:$G$338,6,FALSE),"")</f>
        <v/>
      </c>
      <c r="I8" s="10" t="str">
        <f>IFERROR(VLOOKUP($B8,東大OLK大会!$B$5:$G$338,2,FALSE),"")</f>
        <v/>
      </c>
      <c r="J8" s="10" t="str">
        <f>IFERROR(VLOOKUP($B8,東大OLK大会!$B$5:$G$338,5,FALSE)*VLOOKUP(H8,大会ごとのスコア!$D$7:$E$11,2,FALSE),"")</f>
        <v/>
      </c>
      <c r="K8" s="9" t="str">
        <f>IFERROR(VLOOKUP($B8,全日本ロング!$B$5:$G$338,6,FALSE),"")</f>
        <v>M21A1</v>
      </c>
      <c r="L8" s="10">
        <f>IFERROR(VLOOKUP($B8,全日本ロング!$B$5:$G$338,2,FALSE),"")</f>
        <v>2</v>
      </c>
      <c r="M8" s="10">
        <f>IFERROR(VLOOKUP($B8,全日本ロング!$B$5:$G$338,5,FALSE)*VLOOKUP(K8,大会ごとのスコア!$D$12:$E$17,2,FALSE),"")</f>
        <v>67.070999999999998</v>
      </c>
      <c r="N8" s="9" t="str">
        <f>IFERROR(VLOOKUP($B8,関東スプリントセレ!$B$5:$G$338,6,FALSE),"")</f>
        <v/>
      </c>
      <c r="O8" s="10" t="str">
        <f>IFERROR(VLOOKUP($B8,関東スプリントセレ!$B$5:$G$338,2,FALSE),"")</f>
        <v/>
      </c>
      <c r="P8" s="10" t="str">
        <f>IFERROR(VLOOKUP($B8,関東スプリントセレ!$B$5:$G$338,5,FALSE)*VLOOKUP(N8,大会ごとのスコア!$D$19:$E$21,2,FALSE),"")</f>
        <v/>
      </c>
      <c r="Q8" s="9" t="str">
        <f>IFERROR(VLOOKUP($B8,名椙大会2日目!$B$5:$G$338,6,FALSE),"")</f>
        <v/>
      </c>
      <c r="R8" s="10" t="str">
        <f>IFERROR(VLOOKUP($B8,名椙大会2日目!$B$5:$G$338,2,FALSE),"")</f>
        <v/>
      </c>
      <c r="S8" s="10" t="str">
        <f>IFERROR(VLOOKUP($B8,名椙大会2日目!$B$5:$G$338,5,FALSE)*VLOOKUP(Q8,大会ごとのスコア!$D$28:$E$31,2,FALSE),"")</f>
        <v/>
      </c>
      <c r="T8" s="9" t="str">
        <f>IFERROR(VLOOKUP($B8,インカレスプリント2018!$B$5:$G$400,6,FALSE),"")</f>
        <v>ME</v>
      </c>
      <c r="U8" s="10">
        <f>IFERROR(VLOOKUP($B8,インカレスプリント2018!$B$5:$G$400,2,FALSE),"")</f>
        <v>4</v>
      </c>
      <c r="V8" s="10">
        <f>IFERROR(VLOOKUP($B8,インカレスプリント2018!$B$5:$G$400,5,FALSE)*VLOOKUP(T8,大会ごとのスコア!$D$33:$E$36,2,FALSE),"")</f>
        <v>76.987200000000001</v>
      </c>
      <c r="W8" s="9" t="str">
        <f>IFERROR(VLOOKUP($B8,インカレロング2018!$B$5:$G$400,6,FALSE),"")</f>
        <v>ME</v>
      </c>
      <c r="X8" s="10">
        <f>IFERROR(VLOOKUP($B8,インカレロング2018!$B$5:$G$400,2,FALSE),"")</f>
        <v>3</v>
      </c>
      <c r="Y8" s="10">
        <f ca="1">IFERROR(VLOOKUP($B8,インカレロング2018!$B$5:$G$400,5,FALSE)*VLOOKUP(W8,大会ごとのスコア!$D$38:$E$42,2,FALSE),"")</f>
        <v>73.947599999999994</v>
      </c>
      <c r="Z8" s="9" t="str">
        <f>IFERROR(VLOOKUP($B8,クラブカップミドル!$B$4:$G$400,6,FALSE),"")</f>
        <v>MA-2</v>
      </c>
      <c r="AA8" s="10">
        <f>IFERROR(VLOOKUP($B8,クラブカップミドル!$B$4:$G$400,2,FALSE),"")</f>
        <v>3</v>
      </c>
      <c r="AB8" s="10">
        <f>IFERROR(VLOOKUP($B8,クラブカップミドル!$B$4:$G$400,5,FALSE)*VLOOKUP(Z8,大会ごとのスコア!$D$44:$E$55,2,FALSE),"")</f>
        <v>62.988999999999997</v>
      </c>
      <c r="AC8" s="9" t="str">
        <f>IFERROR(VLOOKUP($B8,全日本ミドル!$B$4:$G$400,6,FALSE),"")</f>
        <v>M21E</v>
      </c>
      <c r="AD8" s="10">
        <f>IFERROR(VLOOKUP($B8,全日本ミドル!$B$4:$G$400,2,FALSE),"")</f>
        <v>26</v>
      </c>
      <c r="AE8" s="10">
        <f>IFERROR(VLOOKUP($B8,全日本ミドル!$B$4:$G$400,5,FALSE)*VLOOKUP(AC8,大会ごとのスコア!$D$62:$E$69,2,FALSE),"")</f>
        <v>62.315499999999993</v>
      </c>
      <c r="AF8" s="9" t="str">
        <f>IFERROR(VLOOKUP($B8,KOLC大会!$B$4:$G$400,6,FALSE),"")</f>
        <v>M21E</v>
      </c>
      <c r="AG8" s="10">
        <f>IFERROR(VLOOKUP($B8,KOLC大会!$B$4:$G$400,2,FALSE),"")</f>
        <v>28</v>
      </c>
      <c r="AH8" s="10">
        <f>IFERROR(VLOOKUP($B8,KOLC大会!$B$4:$G$400,5,FALSE)*VLOOKUP(AF8,大会ごとのスコア!$D$44:$E$55,2,FALSE),"")</f>
        <v>61.819199999999995</v>
      </c>
      <c r="AI8" s="9" t="str">
        <f>IFERROR(VLOOKUP($B8,早大OC大会!$B$4:$G$400,6,FALSE),"")</f>
        <v>M21E</v>
      </c>
      <c r="AJ8" s="10">
        <f>IFERROR(VLOOKUP($B8,早大OC大会!$B$4:$G$400,2,FALSE),"")</f>
        <v>10</v>
      </c>
      <c r="AK8" s="10">
        <f>IFERROR(VLOOKUP($B8,早大OC大会!$B$4:$G$400,5,FALSE)*VLOOKUP(AI8,大会ごとのスコア!$D$44:$E$55,2,FALSE),"")</f>
        <v>71.015999999999991</v>
      </c>
      <c r="AL8" s="9" t="str">
        <f>IFERROR(VLOOKUP($B8,京大京女大会!$B$4:$G$400,6,FALSE),"")</f>
        <v/>
      </c>
      <c r="AM8" s="10" t="str">
        <f>IFERROR(VLOOKUP($B8,京大京女大会!$B$4:$G$400,2,FALSE),"")</f>
        <v/>
      </c>
      <c r="AN8" s="10" t="str">
        <f>IFERROR(VLOOKUP($B8,京大京女大会!$B$4:$G$400,5,FALSE)*VLOOKUP(AL8,大会ごとのスコア!$D$44:$E$55,2,FALSE),"")</f>
        <v/>
      </c>
      <c r="AO8" s="9" t="str">
        <f>IFERROR(VLOOKUP($B8,東海ミドルセレ!$B$4:$G$400,6,FALSE),"")</f>
        <v/>
      </c>
      <c r="AP8" s="10" t="str">
        <f>IFERROR(VLOOKUP($B8,東海ミドルセレ!$B$4:$G$400,2,FALSE),"")</f>
        <v/>
      </c>
      <c r="AQ8" s="10" t="str">
        <f>IFERROR(VLOOKUP($B8,東海ミドルセレ!$B$4:$G$400,5,FALSE)*VLOOKUP(AO8,大会ごとのスコア!$D$44:$E$60,2,FALSE),"")</f>
        <v/>
      </c>
      <c r="AR8" s="10"/>
      <c r="AT8" s="9">
        <f t="array" aca="1" ref="AT8" ca="1">IFERROR(ROUNDUP(AVERAGE(LARGE(IF($A$3:$AS$3="スコア",$A8:$AS8,""),{1,2,3})),2),0)</f>
        <v>73.990000000000009</v>
      </c>
      <c r="AU8">
        <f t="array" aca="1" ref="AU8" ca="1">IFERROR(LARGE(IF($A$3:$AS$3="スコア",$A8:$AS8,""),1),"")</f>
        <v>76.987200000000001</v>
      </c>
      <c r="AV8" t="str">
        <f t="shared" ca="1" si="0"/>
        <v>ICS</v>
      </c>
      <c r="AW8" t="str">
        <f t="shared" ca="1" si="1"/>
        <v>ME</v>
      </c>
    </row>
    <row r="9" spans="2:55" x14ac:dyDescent="0.15">
      <c r="B9" t="s">
        <v>191</v>
      </c>
      <c r="C9" t="s">
        <v>4</v>
      </c>
      <c r="E9" s="9" t="str">
        <f>IFERROR(VLOOKUP($B9,根ノ上高原!$B$5:$G$338,6,FALSE),"")</f>
        <v/>
      </c>
      <c r="F9" s="10" t="str">
        <f>IFERROR(VLOOKUP($B9,根ノ上高原!$B$5:$G$338,2,FALSE),"")</f>
        <v/>
      </c>
      <c r="G9" s="10" t="str">
        <f>IFERROR(VLOOKUP($B9,根ノ上高原!$B$5:$G$338,5,FALSE)*VLOOKUP(E9,大会ごとのスコア!$D$4:$E$5,2,FALSE),"")</f>
        <v/>
      </c>
      <c r="H9" s="9" t="str">
        <f>IFERROR(VLOOKUP($B9,東大OLK大会!$B$5:$G$338,6,FALSE),"")</f>
        <v>M21E</v>
      </c>
      <c r="I9" s="10">
        <f>IFERROR(VLOOKUP($B9,東大OLK大会!$B$5:$G$338,2,FALSE),"")</f>
        <v>9</v>
      </c>
      <c r="J9" s="10">
        <f>IFERROR(VLOOKUP($B9,東大OLK大会!$B$5:$G$338,5,FALSE)*VLOOKUP(H9,大会ごとのスコア!$D$7:$E$11,2,FALSE),"")</f>
        <v>70.148399999999995</v>
      </c>
      <c r="K9" s="9" t="str">
        <f>IFERROR(VLOOKUP($B9,全日本ロング!$B$5:$G$338,6,FALSE),"")</f>
        <v>M21E</v>
      </c>
      <c r="L9" s="10">
        <f>IFERROR(VLOOKUP($B9,全日本ロング!$B$5:$G$338,2,FALSE),"")</f>
        <v>9</v>
      </c>
      <c r="M9" s="10">
        <f>IFERROR(VLOOKUP($B9,全日本ロング!$B$5:$G$338,5,FALSE)*VLOOKUP(K9,大会ごとのスコア!$D$12:$E$17,2,FALSE),"")</f>
        <v>73.472099999999998</v>
      </c>
      <c r="N9" s="9" t="str">
        <f>IFERROR(VLOOKUP($B9,関東スプリントセレ!$B$5:$G$338,6,FALSE),"")</f>
        <v>Ms1</v>
      </c>
      <c r="O9" s="10">
        <f>IFERROR(VLOOKUP($B9,関東スプリントセレ!$B$5:$G$338,2,FALSE),"")</f>
        <v>1</v>
      </c>
      <c r="P9" s="10">
        <f>IFERROR(VLOOKUP($B9,関東スプリントセレ!$B$5:$G$338,5,FALSE)*VLOOKUP(N9,大会ごとのスコア!$D$19:$E$21,2,FALSE),"")</f>
        <v>64.06</v>
      </c>
      <c r="Q9" s="9" t="str">
        <f>IFERROR(VLOOKUP($B9,名椙大会2日目!$B$5:$G$338,6,FALSE),"")</f>
        <v/>
      </c>
      <c r="R9" s="10" t="str">
        <f>IFERROR(VLOOKUP($B9,名椙大会2日目!$B$5:$G$338,2,FALSE),"")</f>
        <v/>
      </c>
      <c r="S9" s="10" t="str">
        <f>IFERROR(VLOOKUP($B9,名椙大会2日目!$B$5:$G$338,5,FALSE)*VLOOKUP(Q9,大会ごとのスコア!$D$28:$E$31,2,FALSE),"")</f>
        <v/>
      </c>
      <c r="T9" s="9" t="str">
        <f>IFERROR(VLOOKUP($B9,インカレスプリント2018!$B$5:$G$400,6,FALSE),"")</f>
        <v>ME</v>
      </c>
      <c r="U9" s="10">
        <f>IFERROR(VLOOKUP($B9,インカレスプリント2018!$B$5:$G$400,2,FALSE),"")</f>
        <v>0</v>
      </c>
      <c r="V9" s="10">
        <f>IFERROR(VLOOKUP($B9,インカレスプリント2018!$B$5:$G$400,5,FALSE)*VLOOKUP(T9,大会ごとのスコア!$D$33:$E$36,2,FALSE),"")</f>
        <v>0</v>
      </c>
      <c r="W9" s="9" t="str">
        <f>IFERROR(VLOOKUP($B9,インカレロング2018!$B$5:$G$400,6,FALSE),"")</f>
        <v>ME</v>
      </c>
      <c r="X9" s="10">
        <f>IFERROR(VLOOKUP($B9,インカレロング2018!$B$5:$G$400,2,FALSE),"")</f>
        <v>1</v>
      </c>
      <c r="Y9" s="10">
        <f ca="1">IFERROR(VLOOKUP($B9,インカレロング2018!$B$5:$G$400,5,FALSE)*VLOOKUP(W9,大会ごとのスコア!$D$38:$E$42,2,FALSE),"")</f>
        <v>78.283200000000008</v>
      </c>
      <c r="Z9" s="9" t="str">
        <f>IFERROR(VLOOKUP($B9,クラブカップミドル!$B$4:$G$400,6,FALSE),"")</f>
        <v>ME</v>
      </c>
      <c r="AA9" s="10">
        <f>IFERROR(VLOOKUP($B9,クラブカップミドル!$B$4:$G$400,2,FALSE),"")</f>
        <v>12</v>
      </c>
      <c r="AB9" s="10">
        <f>IFERROR(VLOOKUP($B9,クラブカップミドル!$B$4:$G$400,5,FALSE)*VLOOKUP(Z9,大会ごとのスコア!$D$44:$E$55,2,FALSE),"")</f>
        <v>68.331599999999995</v>
      </c>
      <c r="AC9" s="9" t="str">
        <f>IFERROR(VLOOKUP($B9,全日本ミドル!$B$4:$G$400,6,FALSE),"")</f>
        <v>M21E</v>
      </c>
      <c r="AD9" s="10">
        <f>IFERROR(VLOOKUP($B9,全日本ミドル!$B$4:$G$400,2,FALSE),"")</f>
        <v>18</v>
      </c>
      <c r="AE9" s="10">
        <f>IFERROR(VLOOKUP($B9,全日本ミドル!$B$4:$G$400,5,FALSE)*VLOOKUP(AC9,大会ごとのスコア!$D$62:$E$69,2,FALSE),"")</f>
        <v>67.251599999999996</v>
      </c>
      <c r="AF9" s="9" t="str">
        <f>IFERROR(VLOOKUP($B9,KOLC大会!$B$4:$G$400,6,FALSE),"")</f>
        <v/>
      </c>
      <c r="AG9" s="10" t="str">
        <f>IFERROR(VLOOKUP($B9,KOLC大会!$B$4:$G$400,2,FALSE),"")</f>
        <v/>
      </c>
      <c r="AH9" s="10" t="str">
        <f>IFERROR(VLOOKUP($B9,KOLC大会!$B$4:$G$400,5,FALSE)*VLOOKUP(AF9,大会ごとのスコア!$D$44:$E$55,2,FALSE),"")</f>
        <v/>
      </c>
      <c r="AI9" s="9" t="str">
        <f>IFERROR(VLOOKUP($B9,早大OC大会!$B$4:$G$400,6,FALSE),"")</f>
        <v/>
      </c>
      <c r="AJ9" s="10" t="str">
        <f>IFERROR(VLOOKUP($B9,早大OC大会!$B$4:$G$400,2,FALSE),"")</f>
        <v/>
      </c>
      <c r="AK9" s="10" t="str">
        <f>IFERROR(VLOOKUP($B9,早大OC大会!$B$4:$G$400,5,FALSE)*VLOOKUP(AI9,大会ごとのスコア!$D$44:$E$55,2,FALSE),"")</f>
        <v/>
      </c>
      <c r="AL9" s="9" t="str">
        <f>IFERROR(VLOOKUP($B9,京大京女大会!$B$4:$G$400,6,FALSE),"")</f>
        <v/>
      </c>
      <c r="AM9" s="10" t="str">
        <f>IFERROR(VLOOKUP($B9,京大京女大会!$B$4:$G$400,2,FALSE),"")</f>
        <v/>
      </c>
      <c r="AN9" s="10" t="str">
        <f>IFERROR(VLOOKUP($B9,京大京女大会!$B$4:$G$400,5,FALSE)*VLOOKUP(AL9,大会ごとのスコア!$D$44:$E$55,2,FALSE),"")</f>
        <v/>
      </c>
      <c r="AO9" s="9" t="str">
        <f>IFERROR(VLOOKUP($B9,東海ミドルセレ!$B$4:$G$400,6,FALSE),"")</f>
        <v/>
      </c>
      <c r="AP9" s="10" t="str">
        <f>IFERROR(VLOOKUP($B9,東海ミドルセレ!$B$4:$G$400,2,FALSE),"")</f>
        <v/>
      </c>
      <c r="AQ9" s="10" t="str">
        <f>IFERROR(VLOOKUP($B9,東海ミドルセレ!$B$4:$G$400,5,FALSE)*VLOOKUP(AO9,大会ごとのスコア!$D$44:$E$60,2,FALSE),"")</f>
        <v/>
      </c>
      <c r="AR9" s="10"/>
      <c r="AT9" s="9">
        <f t="array" aca="1" ref="AT9" ca="1">IFERROR(ROUNDUP(AVERAGE(LARGE(IF($A$3:$AS$3="スコア",$A9:$AS9,""),{1,2,3})),2),0)</f>
        <v>73.97</v>
      </c>
      <c r="AU9">
        <f t="array" aca="1" ref="AU9" ca="1">IFERROR(LARGE(IF($A$3:$AS$3="スコア",$A9:$AS9,""),1),"")</f>
        <v>78.283200000000008</v>
      </c>
      <c r="AV9" t="str">
        <f t="shared" ca="1" si="0"/>
        <v>ICL</v>
      </c>
      <c r="AW9" t="str">
        <f t="shared" ca="1" si="1"/>
        <v>ME</v>
      </c>
    </row>
    <row r="10" spans="2:55" x14ac:dyDescent="0.15">
      <c r="B10" t="s">
        <v>992</v>
      </c>
      <c r="C10" t="s">
        <v>6</v>
      </c>
      <c r="E10" s="9" t="str">
        <f>IFERROR(VLOOKUP($B10,根ノ上高原!$B$5:$G$338,6,FALSE),"")</f>
        <v>ME</v>
      </c>
      <c r="F10" s="10">
        <f>IFERROR(VLOOKUP($B10,根ノ上高原!$B$5:$G$338,2,FALSE),"")</f>
        <v>5</v>
      </c>
      <c r="G10" s="10">
        <f>IFERROR(VLOOKUP($B10,根ノ上高原!$B$5:$G$338,5,FALSE)*VLOOKUP(E10,大会ごとのスコア!$D$4:$E$5,2,FALSE),"")</f>
        <v>69.0672</v>
      </c>
      <c r="H10" s="9" t="str">
        <f>IFERROR(VLOOKUP($B10,東大OLK大会!$B$5:$G$338,6,FALSE),"")</f>
        <v>M21E</v>
      </c>
      <c r="I10" s="10">
        <f>IFERROR(VLOOKUP($B10,東大OLK大会!$B$5:$G$338,2,FALSE),"")</f>
        <v>12</v>
      </c>
      <c r="J10" s="10">
        <f>IFERROR(VLOOKUP($B10,東大OLK大会!$B$5:$G$338,5,FALSE)*VLOOKUP(H10,大会ごとのスコア!$D$7:$E$11,2,FALSE),"")</f>
        <v>68.613599999999991</v>
      </c>
      <c r="K10" s="9" t="str">
        <f>IFERROR(VLOOKUP($B10,全日本ロング!$B$5:$G$338,6,FALSE),"")</f>
        <v>M21E</v>
      </c>
      <c r="L10" s="10">
        <f>IFERROR(VLOOKUP($B10,全日本ロング!$B$5:$G$338,2,FALSE),"")</f>
        <v>14</v>
      </c>
      <c r="M10" s="10">
        <f>IFERROR(VLOOKUP($B10,全日本ロング!$B$5:$G$338,5,FALSE)*VLOOKUP(K10,大会ごとのスコア!$D$12:$E$17,2,FALSE),"")</f>
        <v>69.993300000000005</v>
      </c>
      <c r="N10" s="9" t="str">
        <f>IFERROR(VLOOKUP($B10,関東スプリントセレ!$B$5:$G$338,6,FALSE),"")</f>
        <v/>
      </c>
      <c r="O10" s="10" t="str">
        <f>IFERROR(VLOOKUP($B10,関東スプリントセレ!$B$5:$G$338,2,FALSE),"")</f>
        <v/>
      </c>
      <c r="P10" s="10" t="str">
        <f>IFERROR(VLOOKUP($B10,関東スプリントセレ!$B$5:$G$338,5,FALSE)*VLOOKUP(N10,大会ごとのスコア!$D$19:$E$21,2,FALSE),"")</f>
        <v/>
      </c>
      <c r="Q10" s="9" t="str">
        <f>IFERROR(VLOOKUP($B10,名椙大会2日目!$B$5:$G$338,6,FALSE),"")</f>
        <v>ME</v>
      </c>
      <c r="R10" s="10">
        <f>IFERROR(VLOOKUP($B10,名椙大会2日目!$B$5:$G$338,2,FALSE),"")</f>
        <v>9</v>
      </c>
      <c r="S10" s="10">
        <f>IFERROR(VLOOKUP($B10,名椙大会2日目!$B$5:$G$338,5,FALSE)*VLOOKUP(Q10,大会ごとのスコア!$D$28:$E$31,2,FALSE),"")</f>
        <v>70.304399999999987</v>
      </c>
      <c r="T10" s="9" t="str">
        <f>IFERROR(VLOOKUP($B10,インカレスプリント2018!$B$5:$G$400,6,FALSE),"")</f>
        <v>ME</v>
      </c>
      <c r="U10" s="10">
        <f>IFERROR(VLOOKUP($B10,インカレスプリント2018!$B$5:$G$400,2,FALSE),"")</f>
        <v>0</v>
      </c>
      <c r="V10" s="10">
        <f>IFERROR(VLOOKUP($B10,インカレスプリント2018!$B$5:$G$400,5,FALSE)*VLOOKUP(T10,大会ごとのスコア!$D$33:$E$36,2,FALSE),"")</f>
        <v>0</v>
      </c>
      <c r="W10" s="9" t="str">
        <f>IFERROR(VLOOKUP($B10,インカレロング2018!$B$5:$G$400,6,FALSE),"")</f>
        <v>ME</v>
      </c>
      <c r="X10" s="10">
        <f>IFERROR(VLOOKUP($B10,インカレロング2018!$B$5:$G$400,2,FALSE),"")</f>
        <v>6</v>
      </c>
      <c r="Y10" s="10">
        <f ca="1">IFERROR(VLOOKUP($B10,インカレロング2018!$B$5:$G$400,5,FALSE)*VLOOKUP(W10,大会ごとのスコア!$D$38:$E$42,2,FALSE),"")</f>
        <v>71.968799999999987</v>
      </c>
      <c r="Z10" s="9" t="str">
        <f>IFERROR(VLOOKUP($B10,クラブカップミドル!$B$4:$G$400,6,FALSE),"")</f>
        <v>MA-2</v>
      </c>
      <c r="AA10" s="10">
        <f>IFERROR(VLOOKUP($B10,クラブカップミドル!$B$4:$G$400,2,FALSE),"")</f>
        <v>2</v>
      </c>
      <c r="AB10" s="10">
        <f>IFERROR(VLOOKUP($B10,クラブカップミドル!$B$4:$G$400,5,FALSE)*VLOOKUP(Z10,大会ごとのスコア!$D$44:$E$55,2,FALSE),"")</f>
        <v>63.442</v>
      </c>
      <c r="AC10" s="9" t="str">
        <f>IFERROR(VLOOKUP($B10,全日本ミドル!$B$4:$G$400,6,FALSE),"")</f>
        <v>M21E</v>
      </c>
      <c r="AD10" s="10">
        <f>IFERROR(VLOOKUP($B10,全日本ミドル!$B$4:$G$400,2,FALSE),"")</f>
        <v>7</v>
      </c>
      <c r="AE10" s="10">
        <f>IFERROR(VLOOKUP($B10,全日本ミドル!$B$4:$G$400,5,FALSE)*VLOOKUP(AC10,大会ごとのスコア!$D$62:$E$69,2,FALSE),"")</f>
        <v>75.698999999999998</v>
      </c>
      <c r="AF10" s="9" t="str">
        <f>IFERROR(VLOOKUP($B10,KOLC大会!$B$4:$G$400,6,FALSE),"")</f>
        <v/>
      </c>
      <c r="AG10" s="10" t="str">
        <f>IFERROR(VLOOKUP($B10,KOLC大会!$B$4:$G$400,2,FALSE),"")</f>
        <v/>
      </c>
      <c r="AH10" s="10" t="str">
        <f>IFERROR(VLOOKUP($B10,KOLC大会!$B$4:$G$400,5,FALSE)*VLOOKUP(AF10,大会ごとのスコア!$D$44:$E$55,2,FALSE),"")</f>
        <v/>
      </c>
      <c r="AI10" s="9" t="str">
        <f>IFERROR(VLOOKUP($B10,早大OC大会!$B$4:$G$400,6,FALSE),"")</f>
        <v>M21E</v>
      </c>
      <c r="AJ10" s="10">
        <f>IFERROR(VLOOKUP($B10,早大OC大会!$B$4:$G$400,2,FALSE),"")</f>
        <v>19</v>
      </c>
      <c r="AK10" s="10">
        <f>IFERROR(VLOOKUP($B10,早大OC大会!$B$4:$G$400,5,FALSE)*VLOOKUP(AI10,大会ごとのスコア!$D$44:$E$55,2,FALSE),"")</f>
        <v>67.46759999999999</v>
      </c>
      <c r="AL10" s="9" t="str">
        <f>IFERROR(VLOOKUP($B10,京大京女大会!$B$4:$G$400,6,FALSE),"")</f>
        <v/>
      </c>
      <c r="AM10" s="10" t="str">
        <f>IFERROR(VLOOKUP($B10,京大京女大会!$B$4:$G$400,2,FALSE),"")</f>
        <v/>
      </c>
      <c r="AN10" s="10" t="str">
        <f>IFERROR(VLOOKUP($B10,京大京女大会!$B$4:$G$400,5,FALSE)*VLOOKUP(AL10,大会ごとのスコア!$D$44:$E$55,2,FALSE),"")</f>
        <v/>
      </c>
      <c r="AO10" s="9" t="str">
        <f>IFERROR(VLOOKUP($B10,東海ミドルセレ!$B$4:$G$400,6,FALSE),"")</f>
        <v/>
      </c>
      <c r="AP10" s="10" t="str">
        <f>IFERROR(VLOOKUP($B10,東海ミドルセレ!$B$4:$G$400,2,FALSE),"")</f>
        <v/>
      </c>
      <c r="AQ10" s="10" t="str">
        <f>IFERROR(VLOOKUP($B10,東海ミドルセレ!$B$4:$G$400,5,FALSE)*VLOOKUP(AO10,大会ごとのスコア!$D$44:$E$60,2,FALSE),"")</f>
        <v/>
      </c>
      <c r="AR10" s="10"/>
      <c r="AT10" s="9">
        <f t="array" aca="1" ref="AT10" ca="1">IFERROR(ROUNDUP(AVERAGE(LARGE(IF($A$3:$AS$3="スコア",$A10:$AS10,""),{1,2,3})),2),0)</f>
        <v>72.660000000000011</v>
      </c>
      <c r="AU10">
        <f t="array" aca="1" ref="AU10" ca="1">IFERROR(LARGE(IF($A$3:$AS$3="スコア",$A10:$AS10,""),1),"")</f>
        <v>75.698999999999998</v>
      </c>
      <c r="AV10" t="str">
        <f t="shared" ca="1" si="0"/>
        <v>全日本ミドル</v>
      </c>
      <c r="AW10" t="str">
        <f t="shared" ca="1" si="1"/>
        <v>M21E</v>
      </c>
    </row>
    <row r="11" spans="2:55" x14ac:dyDescent="0.15">
      <c r="B11" t="s">
        <v>190</v>
      </c>
      <c r="C11" t="s">
        <v>5</v>
      </c>
      <c r="E11" s="9" t="str">
        <f>IFERROR(VLOOKUP($B11,根ノ上高原!$B$5:$G$338,6,FALSE),"")</f>
        <v/>
      </c>
      <c r="F11" s="10" t="str">
        <f>IFERROR(VLOOKUP($B11,根ノ上高原!$B$5:$G$338,2,FALSE),"")</f>
        <v/>
      </c>
      <c r="G11" s="10" t="str">
        <f>IFERROR(VLOOKUP($B11,根ノ上高原!$B$5:$G$338,5,FALSE)*VLOOKUP(E11,大会ごとのスコア!$D$4:$E$5,2,FALSE),"")</f>
        <v/>
      </c>
      <c r="H11" s="9" t="str">
        <f>IFERROR(VLOOKUP($B11,東大OLK大会!$B$5:$G$338,6,FALSE),"")</f>
        <v/>
      </c>
      <c r="I11" s="10" t="str">
        <f>IFERROR(VLOOKUP($B11,東大OLK大会!$B$5:$G$338,2,FALSE),"")</f>
        <v/>
      </c>
      <c r="J11" s="10" t="str">
        <f>IFERROR(VLOOKUP($B11,東大OLK大会!$B$5:$G$338,5,FALSE)*VLOOKUP(H11,大会ごとのスコア!$D$7:$E$11,2,FALSE),"")</f>
        <v/>
      </c>
      <c r="K11" s="9" t="str">
        <f>IFERROR(VLOOKUP($B11,全日本ロング!$B$5:$G$338,6,FALSE),"")</f>
        <v>M21A1</v>
      </c>
      <c r="L11" s="10">
        <f>IFERROR(VLOOKUP($B11,全日本ロング!$B$5:$G$338,2,FALSE),"")</f>
        <v>3</v>
      </c>
      <c r="M11" s="10">
        <f>IFERROR(VLOOKUP($B11,全日本ロング!$B$5:$G$338,5,FALSE)*VLOOKUP(K11,大会ごとのスコア!$D$12:$E$17,2,FALSE),"")</f>
        <v>65.269000000000005</v>
      </c>
      <c r="N11" s="9" t="str">
        <f>IFERROR(VLOOKUP($B11,関東スプリントセレ!$B$5:$G$338,6,FALSE),"")</f>
        <v>Ms2</v>
      </c>
      <c r="O11" s="10">
        <f>IFERROR(VLOOKUP($B11,関東スプリントセレ!$B$5:$G$338,2,FALSE),"")</f>
        <v>6</v>
      </c>
      <c r="P11" s="10">
        <f>IFERROR(VLOOKUP($B11,関東スプリントセレ!$B$5:$G$338,5,FALSE)*VLOOKUP(N11,大会ごとのスコア!$D$19:$E$21,2,FALSE),"")</f>
        <v>61.350999999999999</v>
      </c>
      <c r="Q11" s="9" t="str">
        <f>IFERROR(VLOOKUP($B11,名椙大会2日目!$B$5:$G$338,6,FALSE),"")</f>
        <v/>
      </c>
      <c r="R11" s="10" t="str">
        <f>IFERROR(VLOOKUP($B11,名椙大会2日目!$B$5:$G$338,2,FALSE),"")</f>
        <v/>
      </c>
      <c r="S11" s="10" t="str">
        <f>IFERROR(VLOOKUP($B11,名椙大会2日目!$B$5:$G$338,5,FALSE)*VLOOKUP(Q11,大会ごとのスコア!$D$28:$E$31,2,FALSE),"")</f>
        <v/>
      </c>
      <c r="T11" s="9" t="str">
        <f>IFERROR(VLOOKUP($B11,インカレスプリント2018!$B$5:$G$400,6,FALSE),"")</f>
        <v>ME</v>
      </c>
      <c r="U11" s="10">
        <f>IFERROR(VLOOKUP($B11,インカレスプリント2018!$B$5:$G$400,2,FALSE),"")</f>
        <v>0</v>
      </c>
      <c r="V11" s="10">
        <f>IFERROR(VLOOKUP($B11,インカレスプリント2018!$B$5:$G$400,5,FALSE)*VLOOKUP(T11,大会ごとのスコア!$D$33:$E$36,2,FALSE),"")</f>
        <v>0</v>
      </c>
      <c r="W11" s="9" t="str">
        <f>IFERROR(VLOOKUP($B11,インカレロング2018!$B$5:$G$400,6,FALSE),"")</f>
        <v>ME</v>
      </c>
      <c r="X11" s="10">
        <f>IFERROR(VLOOKUP($B11,インカレロング2018!$B$5:$G$400,2,FALSE),"")</f>
        <v>4</v>
      </c>
      <c r="Y11" s="10">
        <f ca="1">IFERROR(VLOOKUP($B11,インカレロング2018!$B$5:$G$400,5,FALSE)*VLOOKUP(W11,大会ごとのスコア!$D$38:$E$42,2,FALSE),"")</f>
        <v>73.821600000000004</v>
      </c>
      <c r="Z11" s="9" t="str">
        <f>IFERROR(VLOOKUP($B11,クラブカップミドル!$B$4:$G$400,6,FALSE),"")</f>
        <v/>
      </c>
      <c r="AA11" s="10" t="str">
        <f>IFERROR(VLOOKUP($B11,クラブカップミドル!$B$4:$G$400,2,FALSE),"")</f>
        <v/>
      </c>
      <c r="AB11" s="10" t="str">
        <f>IFERROR(VLOOKUP($B11,クラブカップミドル!$B$4:$G$400,5,FALSE)*VLOOKUP(Z11,大会ごとのスコア!$D$44:$E$55,2,FALSE),"")</f>
        <v/>
      </c>
      <c r="AC11" s="9" t="str">
        <f>IFERROR(VLOOKUP($B11,全日本ミドル!$B$4:$G$400,6,FALSE),"")</f>
        <v>M21E</v>
      </c>
      <c r="AD11" s="10">
        <f>IFERROR(VLOOKUP($B11,全日本ミドル!$B$4:$G$400,2,FALSE),"")</f>
        <v>30</v>
      </c>
      <c r="AE11" s="10">
        <f>IFERROR(VLOOKUP($B11,全日本ミドル!$B$4:$G$400,5,FALSE)*VLOOKUP(AC11,大会ごとのスコア!$D$62:$E$69,2,FALSE),"")</f>
        <v>55.226599999999998</v>
      </c>
      <c r="AF11" s="9" t="str">
        <f>IFERROR(VLOOKUP($B11,KOLC大会!$B$4:$G$400,6,FALSE),"")</f>
        <v>M21E</v>
      </c>
      <c r="AG11" s="10">
        <f>IFERROR(VLOOKUP($B11,KOLC大会!$B$4:$G$400,2,FALSE),"")</f>
        <v>6</v>
      </c>
      <c r="AH11" s="10">
        <f>IFERROR(VLOOKUP($B11,KOLC大会!$B$4:$G$400,5,FALSE)*VLOOKUP(AF11,大会ごとのスコア!$D$44:$E$55,2,FALSE),"")</f>
        <v>71.950799999999987</v>
      </c>
      <c r="AI11" s="9" t="str">
        <f>IFERROR(VLOOKUP($B11,早大OC大会!$B$4:$G$400,6,FALSE),"")</f>
        <v>M21E</v>
      </c>
      <c r="AJ11" s="10">
        <f>IFERROR(VLOOKUP($B11,早大OC大会!$B$4:$G$400,2,FALSE),"")</f>
        <v>6</v>
      </c>
      <c r="AK11" s="10">
        <f>IFERROR(VLOOKUP($B11,早大OC大会!$B$4:$G$400,5,FALSE)*VLOOKUP(AI11,大会ごとのスコア!$D$44:$E$55,2,FALSE),"")</f>
        <v>71.269199999999998</v>
      </c>
      <c r="AL11" s="9" t="str">
        <f>IFERROR(VLOOKUP($B11,京大京女大会!$B$4:$G$400,6,FALSE),"")</f>
        <v>M21E</v>
      </c>
      <c r="AM11" s="10">
        <f>IFERROR(VLOOKUP($B11,京大京女大会!$B$4:$G$400,2,FALSE),"")</f>
        <v>12</v>
      </c>
      <c r="AN11" s="10">
        <f>IFERROR(VLOOKUP($B11,京大京女大会!$B$4:$G$400,5,FALSE)*VLOOKUP(AL11,大会ごとのスコア!$D$44:$E$55,2,FALSE),"")</f>
        <v>65.272799999999989</v>
      </c>
      <c r="AO11" s="9" t="str">
        <f>IFERROR(VLOOKUP($B11,東海ミドルセレ!$B$4:$G$400,6,FALSE),"")</f>
        <v/>
      </c>
      <c r="AP11" s="10" t="str">
        <f>IFERROR(VLOOKUP($B11,東海ミドルセレ!$B$4:$G$400,2,FALSE),"")</f>
        <v/>
      </c>
      <c r="AQ11" s="10" t="str">
        <f>IFERROR(VLOOKUP($B11,東海ミドルセレ!$B$4:$G$400,5,FALSE)*VLOOKUP(AO11,大会ごとのスコア!$D$44:$E$60,2,FALSE),"")</f>
        <v/>
      </c>
      <c r="AR11" s="10"/>
      <c r="AT11" s="9">
        <f t="array" aca="1" ref="AT11" ca="1">IFERROR(ROUNDUP(AVERAGE(LARGE(IF($A$3:$AS$3="スコア",$A11:$AS11,""),{1,2,3})),2),0)</f>
        <v>72.350000000000009</v>
      </c>
      <c r="AU11">
        <f t="array" aca="1" ref="AU11" ca="1">IFERROR(LARGE(IF($A$3:$AS$3="スコア",$A11:$AS11,""),1),"")</f>
        <v>73.821600000000004</v>
      </c>
      <c r="AV11" t="str">
        <f t="shared" ca="1" si="0"/>
        <v>ICL</v>
      </c>
      <c r="AW11" t="str">
        <f t="shared" ca="1" si="1"/>
        <v>ME</v>
      </c>
    </row>
    <row r="12" spans="2:55" x14ac:dyDescent="0.15">
      <c r="B12" t="s">
        <v>157</v>
      </c>
      <c r="C12" t="s">
        <v>5</v>
      </c>
      <c r="E12" s="9" t="str">
        <f>IFERROR(VLOOKUP($B12,根ノ上高原!$B$5:$G$338,6,FALSE),"")</f>
        <v>ME</v>
      </c>
      <c r="F12" s="10">
        <f>IFERROR(VLOOKUP($B12,根ノ上高原!$B$5:$G$338,2,FALSE),"")</f>
        <v>6</v>
      </c>
      <c r="G12" s="10">
        <f>IFERROR(VLOOKUP($B12,根ノ上高原!$B$5:$G$338,5,FALSE)*VLOOKUP(E12,大会ごとのスコア!$D$4:$E$5,2,FALSE),"")</f>
        <v>67.823999999999998</v>
      </c>
      <c r="H12" s="9" t="str">
        <f>IFERROR(VLOOKUP($B12,東大OLK大会!$B$5:$G$338,6,FALSE),"")</f>
        <v/>
      </c>
      <c r="I12" s="10" t="str">
        <f>IFERROR(VLOOKUP($B12,東大OLK大会!$B$5:$G$338,2,FALSE),"")</f>
        <v/>
      </c>
      <c r="J12" s="10" t="str">
        <f>IFERROR(VLOOKUP($B12,東大OLK大会!$B$5:$G$338,5,FALSE)*VLOOKUP(H12,大会ごとのスコア!$D$7:$E$11,2,FALSE),"")</f>
        <v/>
      </c>
      <c r="K12" s="9" t="str">
        <f>IFERROR(VLOOKUP($B12,全日本ロング!$B$5:$G$338,6,FALSE),"")</f>
        <v>M21E</v>
      </c>
      <c r="L12" s="10">
        <f>IFERROR(VLOOKUP($B12,全日本ロング!$B$5:$G$338,2,FALSE),"")</f>
        <v>23</v>
      </c>
      <c r="M12" s="10">
        <f>IFERROR(VLOOKUP($B12,全日本ロング!$B$5:$G$338,5,FALSE)*VLOOKUP(K12,大会ごとのスコア!$D$12:$E$17,2,FALSE),"")</f>
        <v>54.237299999999998</v>
      </c>
      <c r="N12" s="9" t="str">
        <f>IFERROR(VLOOKUP($B12,関東スプリントセレ!$B$5:$G$338,6,FALSE),"")</f>
        <v>Ms2</v>
      </c>
      <c r="O12" s="10">
        <f>IFERROR(VLOOKUP($B12,関東スプリントセレ!$B$5:$G$338,2,FALSE),"")</f>
        <v>13</v>
      </c>
      <c r="P12" s="10">
        <f>IFERROR(VLOOKUP($B12,関東スプリントセレ!$B$5:$G$338,5,FALSE)*VLOOKUP(N12,大会ごとのスコア!$D$19:$E$21,2,FALSE),"")</f>
        <v>60.065999999999995</v>
      </c>
      <c r="Q12" s="9" t="str">
        <f>IFERROR(VLOOKUP($B12,名椙大会2日目!$B$5:$G$338,6,FALSE),"")</f>
        <v>ME</v>
      </c>
      <c r="R12" s="10">
        <f>IFERROR(VLOOKUP($B12,名椙大会2日目!$B$5:$G$338,2,FALSE),"")</f>
        <v>16</v>
      </c>
      <c r="S12" s="10">
        <f>IFERROR(VLOOKUP($B12,名椙大会2日目!$B$5:$G$338,5,FALSE)*VLOOKUP(Q12,大会ごとのスコア!$D$28:$E$31,2,FALSE),"")</f>
        <v>68.52</v>
      </c>
      <c r="T12" s="9" t="str">
        <f>IFERROR(VLOOKUP($B12,インカレスプリント2018!$B$5:$G$400,6,FALSE),"")</f>
        <v>ME</v>
      </c>
      <c r="U12" s="10">
        <f>IFERROR(VLOOKUP($B12,インカレスプリント2018!$B$5:$G$400,2,FALSE),"")</f>
        <v>18</v>
      </c>
      <c r="V12" s="10">
        <f>IFERROR(VLOOKUP($B12,インカレスプリント2018!$B$5:$G$400,5,FALSE)*VLOOKUP(T12,大会ごとのスコア!$D$33:$E$36,2,FALSE),"")</f>
        <v>63.979199999999992</v>
      </c>
      <c r="W12" s="9" t="str">
        <f>IFERROR(VLOOKUP($B12,インカレロング2018!$B$5:$G$400,6,FALSE),"")</f>
        <v>ME</v>
      </c>
      <c r="X12" s="10">
        <f>IFERROR(VLOOKUP($B12,インカレロング2018!$B$5:$G$400,2,FALSE),"")</f>
        <v>14</v>
      </c>
      <c r="Y12" s="10">
        <f ca="1">IFERROR(VLOOKUP($B12,インカレロング2018!$B$5:$G$400,5,FALSE)*VLOOKUP(W12,大会ごとのスコア!$D$38:$E$42,2,FALSE),"")</f>
        <v>68.8536</v>
      </c>
      <c r="Z12" s="9" t="str">
        <f>IFERROR(VLOOKUP($B12,クラブカップミドル!$B$4:$G$400,6,FALSE),"")</f>
        <v>MA-2</v>
      </c>
      <c r="AA12" s="10">
        <f>IFERROR(VLOOKUP($B12,クラブカップミドル!$B$4:$G$400,2,FALSE),"")</f>
        <v>5</v>
      </c>
      <c r="AB12" s="10">
        <f>IFERROR(VLOOKUP($B12,クラブカップミドル!$B$4:$G$400,5,FALSE)*VLOOKUP(Z12,大会ごとのスコア!$D$44:$E$55,2,FALSE),"")</f>
        <v>61.522999999999996</v>
      </c>
      <c r="AC12" s="9" t="str">
        <f>IFERROR(VLOOKUP($B12,全日本ミドル!$B$4:$G$400,6,FALSE),"")</f>
        <v>M21E</v>
      </c>
      <c r="AD12" s="10">
        <f>IFERROR(VLOOKUP($B12,全日本ミドル!$B$4:$G$400,2,FALSE),"")</f>
        <v>12</v>
      </c>
      <c r="AE12" s="10">
        <f>IFERROR(VLOOKUP($B12,全日本ミドル!$B$4:$G$400,5,FALSE)*VLOOKUP(AC12,大会ごとのスコア!$D$62:$E$69,2,FALSE),"")</f>
        <v>73.479900000000001</v>
      </c>
      <c r="AF12" s="9" t="str">
        <f>IFERROR(VLOOKUP($B12,KOLC大会!$B$4:$G$400,6,FALSE),"")</f>
        <v>M21E</v>
      </c>
      <c r="AG12" s="10">
        <f>IFERROR(VLOOKUP($B12,KOLC大会!$B$4:$G$400,2,FALSE),"")</f>
        <v>22</v>
      </c>
      <c r="AH12" s="10">
        <f>IFERROR(VLOOKUP($B12,KOLC大会!$B$4:$G$400,5,FALSE)*VLOOKUP(AF12,大会ごとのスコア!$D$44:$E$55,2,FALSE),"")</f>
        <v>65.141999999999996</v>
      </c>
      <c r="AI12" s="9" t="str">
        <f>IFERROR(VLOOKUP($B12,早大OC大会!$B$4:$G$400,6,FALSE),"")</f>
        <v>M21E</v>
      </c>
      <c r="AJ12" s="10">
        <f>IFERROR(VLOOKUP($B12,早大OC大会!$B$4:$G$400,2,FALSE),"")</f>
        <v>3</v>
      </c>
      <c r="AK12" s="10">
        <f>IFERROR(VLOOKUP($B12,早大OC大会!$B$4:$G$400,5,FALSE)*VLOOKUP(AI12,大会ごとのスコア!$D$44:$E$55,2,FALSE),"")</f>
        <v>74.405999999999992</v>
      </c>
      <c r="AL12" s="9" t="str">
        <f>IFERROR(VLOOKUP($B12,京大京女大会!$B$4:$G$400,6,FALSE),"")</f>
        <v>M21E</v>
      </c>
      <c r="AM12" s="10">
        <f>IFERROR(VLOOKUP($B12,京大京女大会!$B$4:$G$400,2,FALSE),"")</f>
        <v>16</v>
      </c>
      <c r="AN12" s="10">
        <f>IFERROR(VLOOKUP($B12,京大京女大会!$B$4:$G$400,5,FALSE)*VLOOKUP(AL12,大会ごとのスコア!$D$44:$E$55,2,FALSE),"")</f>
        <v>63.825599999999994</v>
      </c>
      <c r="AO12" s="9" t="str">
        <f>IFERROR(VLOOKUP($B12,東海ミドルセレ!$B$4:$G$400,6,FALSE),"")</f>
        <v>MO</v>
      </c>
      <c r="AP12" s="10">
        <f>IFERROR(VLOOKUP($B12,東海ミドルセレ!$B$4:$G$400,2,FALSE),"")</f>
        <v>7</v>
      </c>
      <c r="AQ12" s="10">
        <f>IFERROR(VLOOKUP($B12,東海ミドルセレ!$B$4:$G$400,5,FALSE)*VLOOKUP(AO12,大会ごとのスコア!$D$44:$E$60,2,FALSE),"")</f>
        <v>60.546999999999997</v>
      </c>
      <c r="AR12" s="10"/>
      <c r="AT12" s="9">
        <f t="array" aca="1" ref="AT12" ca="1">IFERROR(ROUNDUP(AVERAGE(LARGE(IF($A$3:$AS$3="スコア",$A12:$AS12,""),{1,2,3})),2),0)</f>
        <v>72.25</v>
      </c>
      <c r="AU12">
        <f t="array" aca="1" ref="AU12" ca="1">IFERROR(LARGE(IF($A$3:$AS$3="スコア",$A12:$AS12,""),1),"")</f>
        <v>74.405999999999992</v>
      </c>
      <c r="AV12" t="str">
        <f t="shared" ca="1" si="0"/>
        <v>早大OC大会</v>
      </c>
      <c r="AW12" t="str">
        <f t="shared" ca="1" si="1"/>
        <v>M21E</v>
      </c>
    </row>
    <row r="13" spans="2:55" x14ac:dyDescent="0.15">
      <c r="B13" t="s">
        <v>142</v>
      </c>
      <c r="C13" t="s">
        <v>28</v>
      </c>
      <c r="E13" s="9" t="str">
        <f>IFERROR(VLOOKUP($B13,根ノ上高原!$B$5:$G$338,6,FALSE),"")</f>
        <v/>
      </c>
      <c r="F13" s="10" t="str">
        <f>IFERROR(VLOOKUP($B13,根ノ上高原!$B$5:$G$338,2,FALSE),"")</f>
        <v/>
      </c>
      <c r="G13" s="10" t="str">
        <f>IFERROR(VLOOKUP($B13,根ノ上高原!$B$5:$G$338,5,FALSE)*VLOOKUP(E13,大会ごとのスコア!$D$4:$E$5,2,FALSE),"")</f>
        <v/>
      </c>
      <c r="H13" s="9" t="str">
        <f>IFERROR(VLOOKUP($B13,東大OLK大会!$B$5:$G$338,6,FALSE),"")</f>
        <v/>
      </c>
      <c r="I13" s="10" t="str">
        <f>IFERROR(VLOOKUP($B13,東大OLK大会!$B$5:$G$338,2,FALSE),"")</f>
        <v/>
      </c>
      <c r="J13" s="10" t="str">
        <f>IFERROR(VLOOKUP($B13,東大OLK大会!$B$5:$G$338,5,FALSE)*VLOOKUP(H13,大会ごとのスコア!$D$7:$E$11,2,FALSE),"")</f>
        <v/>
      </c>
      <c r="K13" s="9" t="str">
        <f>IFERROR(VLOOKUP($B13,全日本ロング!$B$5:$G$338,6,FALSE),"")</f>
        <v>M20E</v>
      </c>
      <c r="L13" s="10">
        <f>IFERROR(VLOOKUP($B13,全日本ロング!$B$5:$G$338,2,FALSE),"")</f>
        <v>14</v>
      </c>
      <c r="M13" s="10">
        <f>IFERROR(VLOOKUP($B13,全日本ロング!$B$5:$G$338,5,FALSE)*VLOOKUP(K13,大会ごとのスコア!$D$12:$E$17,2,FALSE),"")</f>
        <v>50.918099999999995</v>
      </c>
      <c r="N13" s="9" t="str">
        <f>IFERROR(VLOOKUP($B13,関東スプリントセレ!$B$5:$G$338,6,FALSE),"")</f>
        <v>Ms2</v>
      </c>
      <c r="O13" s="10">
        <f>IFERROR(VLOOKUP($B13,関東スプリントセレ!$B$5:$G$338,2,FALSE),"")</f>
        <v>2</v>
      </c>
      <c r="P13" s="10">
        <f>IFERROR(VLOOKUP($B13,関東スプリントセレ!$B$5:$G$338,5,FALSE)*VLOOKUP(N13,大会ごとのスコア!$D$19:$E$21,2,FALSE),"")</f>
        <v>62.905999999999999</v>
      </c>
      <c r="Q13" s="9" t="str">
        <f>IFERROR(VLOOKUP($B13,名椙大会2日目!$B$5:$G$338,6,FALSE),"")</f>
        <v>ME</v>
      </c>
      <c r="R13" s="10">
        <f>IFERROR(VLOOKUP($B13,名椙大会2日目!$B$5:$G$338,2,FALSE),"")</f>
        <v>4</v>
      </c>
      <c r="S13" s="10">
        <f>IFERROR(VLOOKUP($B13,名椙大会2日目!$B$5:$G$338,5,FALSE)*VLOOKUP(Q13,大会ごとのスコア!$D$28:$E$31,2,FALSE),"")</f>
        <v>72.476399999999998</v>
      </c>
      <c r="T13" s="9" t="str">
        <f>IFERROR(VLOOKUP($B13,インカレスプリント2018!$B$5:$G$400,6,FALSE),"")</f>
        <v/>
      </c>
      <c r="U13" s="10" t="str">
        <f>IFERROR(VLOOKUP($B13,インカレスプリント2018!$B$5:$G$400,2,FALSE),"")</f>
        <v/>
      </c>
      <c r="V13" s="10" t="str">
        <f>IFERROR(VLOOKUP($B13,インカレスプリント2018!$B$5:$G$400,5,FALSE)*VLOOKUP(T13,大会ごとのスコア!$D$33:$E$36,2,FALSE),"")</f>
        <v/>
      </c>
      <c r="W13" s="9" t="str">
        <f>IFERROR(VLOOKUP($B13,インカレロング2018!$B$5:$G$400,6,FALSE),"")</f>
        <v>ME</v>
      </c>
      <c r="X13" s="10">
        <f>IFERROR(VLOOKUP($B13,インカレロング2018!$B$5:$G$400,2,FALSE),"")</f>
        <v>24</v>
      </c>
      <c r="Y13" s="10">
        <f ca="1">IFERROR(VLOOKUP($B13,インカレロング2018!$B$5:$G$400,5,FALSE)*VLOOKUP(W13,大会ごとのスコア!$D$38:$E$42,2,FALSE),"")</f>
        <v>66.27239999999999</v>
      </c>
      <c r="Z13" s="9" t="str">
        <f>IFERROR(VLOOKUP($B13,クラブカップミドル!$B$4:$G$400,6,FALSE),"")</f>
        <v/>
      </c>
      <c r="AA13" s="10" t="str">
        <f>IFERROR(VLOOKUP($B13,クラブカップミドル!$B$4:$G$400,2,FALSE),"")</f>
        <v/>
      </c>
      <c r="AB13" s="10" t="str">
        <f>IFERROR(VLOOKUP($B13,クラブカップミドル!$B$4:$G$400,5,FALSE)*VLOOKUP(Z13,大会ごとのスコア!$D$44:$E$55,2,FALSE),"")</f>
        <v/>
      </c>
      <c r="AC13" s="9" t="str">
        <f>IFERROR(VLOOKUP($B13,全日本ミドル!$B$4:$G$400,6,FALSE),"")</f>
        <v>M21A1</v>
      </c>
      <c r="AD13" s="10">
        <f>IFERROR(VLOOKUP($B13,全日本ミドル!$B$4:$G$400,2,FALSE),"")</f>
        <v>19</v>
      </c>
      <c r="AE13" s="10">
        <f>IFERROR(VLOOKUP($B13,全日本ミドル!$B$4:$G$400,5,FALSE)*VLOOKUP(AC13,大会ごとのスコア!$D$62:$E$69,2,FALSE),"")</f>
        <v>57.936</v>
      </c>
      <c r="AF13" s="9" t="str">
        <f>IFERROR(VLOOKUP($B13,KOLC大会!$B$4:$G$400,6,FALSE),"")</f>
        <v/>
      </c>
      <c r="AG13" s="10" t="str">
        <f>IFERROR(VLOOKUP($B13,KOLC大会!$B$4:$G$400,2,FALSE),"")</f>
        <v/>
      </c>
      <c r="AH13" s="10" t="str">
        <f>IFERROR(VLOOKUP($B13,KOLC大会!$B$4:$G$400,5,FALSE)*VLOOKUP(AF13,大会ごとのスコア!$D$44:$E$55,2,FALSE),"")</f>
        <v/>
      </c>
      <c r="AI13" s="9" t="str">
        <f>IFERROR(VLOOKUP($B13,早大OC大会!$B$4:$G$400,6,FALSE),"")</f>
        <v>M21E</v>
      </c>
      <c r="AJ13" s="10">
        <f>IFERROR(VLOOKUP($B13,早大OC大会!$B$4:$G$400,2,FALSE),"")</f>
        <v>41</v>
      </c>
      <c r="AK13" s="10">
        <f>IFERROR(VLOOKUP($B13,早大OC大会!$B$4:$G$400,5,FALSE)*VLOOKUP(AI13,大会ごとのスコア!$D$44:$E$55,2,FALSE),"")</f>
        <v>52.1676</v>
      </c>
      <c r="AL13" s="9" t="str">
        <f>IFERROR(VLOOKUP($B13,京大京女大会!$B$4:$G$400,6,FALSE),"")</f>
        <v/>
      </c>
      <c r="AM13" s="10" t="str">
        <f>IFERROR(VLOOKUP($B13,京大京女大会!$B$4:$G$400,2,FALSE),"")</f>
        <v/>
      </c>
      <c r="AN13" s="10" t="str">
        <f>IFERROR(VLOOKUP($B13,京大京女大会!$B$4:$G$400,5,FALSE)*VLOOKUP(AL13,大会ごとのスコア!$D$44:$E$55,2,FALSE),"")</f>
        <v/>
      </c>
      <c r="AO13" s="9" t="str">
        <f>IFERROR(VLOOKUP($B13,東海ミドルセレ!$B$4:$G$400,6,FALSE),"")</f>
        <v/>
      </c>
      <c r="AP13" s="10" t="str">
        <f>IFERROR(VLOOKUP($B13,東海ミドルセレ!$B$4:$G$400,2,FALSE),"")</f>
        <v/>
      </c>
      <c r="AQ13" s="10" t="str">
        <f>IFERROR(VLOOKUP($B13,東海ミドルセレ!$B$4:$G$400,5,FALSE)*VLOOKUP(AO13,大会ごとのスコア!$D$44:$E$60,2,FALSE),"")</f>
        <v/>
      </c>
      <c r="AR13" s="10"/>
      <c r="AT13" s="9">
        <f t="array" aca="1" ref="AT13" ca="1">IFERROR(ROUNDUP(AVERAGE(LARGE(IF($A$3:$AS$3="スコア",$A13:$AS13,""),{1,2,3})),2),0)</f>
        <v>67.22</v>
      </c>
      <c r="AU13">
        <f t="array" aca="1" ref="AU13" ca="1">IFERROR(LARGE(IF($A$3:$AS$3="スコア",$A13:$AS13,""),1),"")</f>
        <v>72.476399999999998</v>
      </c>
      <c r="AV13" t="str">
        <f t="shared" ca="1" si="0"/>
        <v>名椙大会2</v>
      </c>
      <c r="AW13" t="str">
        <f t="shared" ca="1" si="1"/>
        <v>ME</v>
      </c>
    </row>
    <row r="14" spans="2:55" x14ac:dyDescent="0.15">
      <c r="B14" t="s">
        <v>199</v>
      </c>
      <c r="C14" t="s">
        <v>14</v>
      </c>
      <c r="E14" s="9" t="str">
        <f>IFERROR(VLOOKUP($B14,根ノ上高原!$B$5:$G$338,6,FALSE),"")</f>
        <v/>
      </c>
      <c r="F14" s="10" t="str">
        <f>IFERROR(VLOOKUP($B14,根ノ上高原!$B$5:$G$338,2,FALSE),"")</f>
        <v/>
      </c>
      <c r="G14" s="10" t="str">
        <f>IFERROR(VLOOKUP($B14,根ノ上高原!$B$5:$G$338,5,FALSE)*VLOOKUP(E14,大会ごとのスコア!$D$4:$E$5,2,FALSE),"")</f>
        <v/>
      </c>
      <c r="H14" s="9" t="str">
        <f>IFERROR(VLOOKUP($B14,東大OLK大会!$B$5:$G$338,6,FALSE),"")</f>
        <v>M21A2</v>
      </c>
      <c r="I14" s="10">
        <f>IFERROR(VLOOKUP($B14,東大OLK大会!$B$5:$G$338,2,FALSE),"")</f>
        <v>6</v>
      </c>
      <c r="J14" s="10">
        <f>IFERROR(VLOOKUP($B14,東大OLK大会!$B$5:$G$338,5,FALSE)*VLOOKUP(H14,大会ごとのスコア!$D$7:$E$11,2,FALSE),"")</f>
        <v>62.126999999999995</v>
      </c>
      <c r="K14" s="9" t="str">
        <f>IFERROR(VLOOKUP($B14,全日本ロング!$B$5:$G$338,6,FALSE),"")</f>
        <v>M20E</v>
      </c>
      <c r="L14" s="10">
        <f>IFERROR(VLOOKUP($B14,全日本ロング!$B$5:$G$338,2,FALSE),"")</f>
        <v>7</v>
      </c>
      <c r="M14" s="10">
        <f>IFERROR(VLOOKUP($B14,全日本ロング!$B$5:$G$338,5,FALSE)*VLOOKUP(K14,大会ごとのスコア!$D$12:$E$17,2,FALSE),"")</f>
        <v>55.845749999999995</v>
      </c>
      <c r="N14" s="9" t="str">
        <f>IFERROR(VLOOKUP($B14,関東スプリントセレ!$B$5:$G$338,6,FALSE),"")</f>
        <v>Ms1</v>
      </c>
      <c r="O14" s="10">
        <f>IFERROR(VLOOKUP($B14,関東スプリントセレ!$B$5:$G$338,2,FALSE),"")</f>
        <v>26</v>
      </c>
      <c r="P14" s="10">
        <f>IFERROR(VLOOKUP($B14,関東スプリントセレ!$B$5:$G$338,5,FALSE)*VLOOKUP(N14,大会ごとのスコア!$D$19:$E$21,2,FALSE),"")</f>
        <v>57.147999999999996</v>
      </c>
      <c r="Q14" s="9" t="str">
        <f>IFERROR(VLOOKUP($B14,名椙大会2日目!$B$5:$G$338,6,FALSE),"")</f>
        <v>ME</v>
      </c>
      <c r="R14" s="10">
        <f>IFERROR(VLOOKUP($B14,名椙大会2日目!$B$5:$G$338,2,FALSE),"")</f>
        <v>33</v>
      </c>
      <c r="S14" s="10">
        <f>IFERROR(VLOOKUP($B14,名椙大会2日目!$B$5:$G$338,5,FALSE)*VLOOKUP(Q14,大会ごとのスコア!$D$28:$E$31,2,FALSE),"")</f>
        <v>56.390399999999993</v>
      </c>
      <c r="T14" s="9" t="str">
        <f>IFERROR(VLOOKUP($B14,インカレスプリント2018!$B$5:$G$400,6,FALSE),"")</f>
        <v>MUA1</v>
      </c>
      <c r="U14" s="10">
        <f>IFERROR(VLOOKUP($B14,インカレスプリント2018!$B$5:$G$400,2,FALSE),"")</f>
        <v>0</v>
      </c>
      <c r="V14" s="10">
        <f>IFERROR(VLOOKUP($B14,インカレスプリント2018!$B$5:$G$400,5,FALSE)*VLOOKUP(T14,大会ごとのスコア!$D$33:$E$36,2,FALSE),"")</f>
        <v>0</v>
      </c>
      <c r="W14" s="9" t="str">
        <f>IFERROR(VLOOKUP($B14,インカレロング2018!$B$5:$G$400,6,FALSE),"")</f>
        <v>ME</v>
      </c>
      <c r="X14" s="10">
        <f>IFERROR(VLOOKUP($B14,インカレロング2018!$B$5:$G$400,2,FALSE),"")</f>
        <v>26</v>
      </c>
      <c r="Y14" s="10">
        <f ca="1">IFERROR(VLOOKUP($B14,インカレロング2018!$B$5:$G$400,5,FALSE)*VLOOKUP(W14,大会ごとのスコア!$D$38:$E$42,2,FALSE),"")</f>
        <v>66.103200000000001</v>
      </c>
      <c r="Z14" s="9" t="str">
        <f>IFERROR(VLOOKUP($B14,クラブカップミドル!$B$4:$G$400,6,FALSE),"")</f>
        <v>ME</v>
      </c>
      <c r="AA14" s="10">
        <f>IFERROR(VLOOKUP($B14,クラブカップミドル!$B$4:$G$400,2,FALSE),"")</f>
        <v>5</v>
      </c>
      <c r="AB14" s="10">
        <f>IFERROR(VLOOKUP($B14,クラブカップミドル!$B$4:$G$400,5,FALSE)*VLOOKUP(Z14,大会ごとのスコア!$D$44:$E$55,2,FALSE),"")</f>
        <v>70.228799999999993</v>
      </c>
      <c r="AC14" s="9" t="str">
        <f>IFERROR(VLOOKUP($B14,全日本ミドル!$B$4:$G$400,6,FALSE),"")</f>
        <v>M20E</v>
      </c>
      <c r="AD14" s="10">
        <f>IFERROR(VLOOKUP($B14,全日本ミドル!$B$4:$G$400,2,FALSE),"")</f>
        <v>5</v>
      </c>
      <c r="AE14" s="10">
        <f>IFERROR(VLOOKUP($B14,全日本ミドル!$B$4:$G$400,5,FALSE)*VLOOKUP(AC14,大会ごとのスコア!$D$62:$E$69,2,FALSE),"")</f>
        <v>52.878599999999999</v>
      </c>
      <c r="AF14" s="9" t="str">
        <f>IFERROR(VLOOKUP($B14,KOLC大会!$B$4:$G$400,6,FALSE),"")</f>
        <v>M21A1</v>
      </c>
      <c r="AG14" s="10">
        <f>IFERROR(VLOOKUP($B14,KOLC大会!$B$4:$G$400,2,FALSE),"")</f>
        <v>2</v>
      </c>
      <c r="AH14" s="10">
        <f>IFERROR(VLOOKUP($B14,KOLC大会!$B$4:$G$400,5,FALSE)*VLOOKUP(AF14,大会ごとのスコア!$D$44:$E$55,2,FALSE),"")</f>
        <v>63.342999999999996</v>
      </c>
      <c r="AI14" s="9" t="str">
        <f>IFERROR(VLOOKUP($B14,早大OC大会!$B$4:$G$400,6,FALSE),"")</f>
        <v>M21A2</v>
      </c>
      <c r="AJ14" s="10">
        <f>IFERROR(VLOOKUP($B14,早大OC大会!$B$4:$G$400,2,FALSE),"")</f>
        <v>0</v>
      </c>
      <c r="AK14" s="10">
        <f>IFERROR(VLOOKUP($B14,早大OC大会!$B$4:$G$400,5,FALSE)*VLOOKUP(AI14,大会ごとのスコア!$D$44:$E$55,2,FALSE),"")</f>
        <v>0</v>
      </c>
      <c r="AL14" s="9" t="str">
        <f>IFERROR(VLOOKUP($B14,京大京女大会!$B$4:$G$400,6,FALSE),"")</f>
        <v/>
      </c>
      <c r="AM14" s="10" t="str">
        <f>IFERROR(VLOOKUP($B14,京大京女大会!$B$4:$G$400,2,FALSE),"")</f>
        <v/>
      </c>
      <c r="AN14" s="10" t="str">
        <f>IFERROR(VLOOKUP($B14,京大京女大会!$B$4:$G$400,5,FALSE)*VLOOKUP(AL14,大会ごとのスコア!$D$44:$E$55,2,FALSE),"")</f>
        <v/>
      </c>
      <c r="AO14" s="9" t="str">
        <f>IFERROR(VLOOKUP($B14,東海ミドルセレ!$B$4:$G$400,6,FALSE),"")</f>
        <v>HMO</v>
      </c>
      <c r="AP14" s="10">
        <f>IFERROR(VLOOKUP($B14,東海ミドルセレ!$B$4:$G$400,2,FALSE),"")</f>
        <v>7</v>
      </c>
      <c r="AQ14" s="10">
        <f>IFERROR(VLOOKUP($B14,東海ミドルセレ!$B$4:$G$400,5,FALSE)*VLOOKUP(AO14,大会ごとのスコア!$D$44:$E$60,2,FALSE),"")</f>
        <v>62.012999999999998</v>
      </c>
      <c r="AR14" s="10"/>
      <c r="AT14" s="9">
        <f t="array" aca="1" ref="AT14" ca="1">IFERROR(ROUNDUP(AVERAGE(LARGE(IF($A$3:$AS$3="スコア",$A14:$AS14,""),{1,2,3})),2),0)</f>
        <v>66.56</v>
      </c>
      <c r="AU14">
        <f t="array" aca="1" ref="AU14" ca="1">IFERROR(LARGE(IF($A$3:$AS$3="スコア",$A14:$AS14,""),1),"")</f>
        <v>70.228799999999993</v>
      </c>
      <c r="AV14" t="str">
        <f t="shared" ca="1" si="0"/>
        <v>CCM</v>
      </c>
      <c r="AW14" t="str">
        <f t="shared" ca="1" si="1"/>
        <v>ME</v>
      </c>
    </row>
    <row r="15" spans="2:55" x14ac:dyDescent="0.15">
      <c r="B15" t="s">
        <v>159</v>
      </c>
      <c r="C15" t="s">
        <v>5</v>
      </c>
      <c r="E15" s="9" t="str">
        <f>IFERROR(VLOOKUP($B15,根ノ上高原!$B$5:$G$338,6,FALSE),"")</f>
        <v/>
      </c>
      <c r="F15" s="10" t="str">
        <f>IFERROR(VLOOKUP($B15,根ノ上高原!$B$5:$G$338,2,FALSE),"")</f>
        <v/>
      </c>
      <c r="G15" s="10" t="str">
        <f>IFERROR(VLOOKUP($B15,根ノ上高原!$B$5:$G$338,5,FALSE)*VLOOKUP(E15,大会ごとのスコア!$D$4:$E$5,2,FALSE),"")</f>
        <v/>
      </c>
      <c r="H15" s="9" t="str">
        <f>IFERROR(VLOOKUP($B15,東大OLK大会!$B$5:$G$338,6,FALSE),"")</f>
        <v/>
      </c>
      <c r="I15" s="10" t="str">
        <f>IFERROR(VLOOKUP($B15,東大OLK大会!$B$5:$G$338,2,FALSE),"")</f>
        <v/>
      </c>
      <c r="J15" s="10" t="str">
        <f>IFERROR(VLOOKUP($B15,東大OLK大会!$B$5:$G$338,5,FALSE)*VLOOKUP(H15,大会ごとのスコア!$D$7:$E$11,2,FALSE),"")</f>
        <v/>
      </c>
      <c r="K15" s="9" t="str">
        <f>IFERROR(VLOOKUP($B15,全日本ロング!$B$5:$G$338,6,FALSE),"")</f>
        <v>M21A2</v>
      </c>
      <c r="L15" s="10">
        <f>IFERROR(VLOOKUP($B15,全日本ロング!$B$5:$G$338,2,FALSE),"")</f>
        <v>5</v>
      </c>
      <c r="M15" s="10">
        <f>IFERROR(VLOOKUP($B15,全日本ロング!$B$5:$G$338,5,FALSE)*VLOOKUP(K15,大会ごとのスコア!$D$12:$E$17,2,FALSE),"")</f>
        <v>60.527000000000001</v>
      </c>
      <c r="N15" s="9" t="str">
        <f>IFERROR(VLOOKUP($B15,関東スプリントセレ!$B$5:$G$338,6,FALSE),"")</f>
        <v>Ms2</v>
      </c>
      <c r="O15" s="10">
        <f>IFERROR(VLOOKUP($B15,関東スプリントセレ!$B$5:$G$338,2,FALSE),"")</f>
        <v>4</v>
      </c>
      <c r="P15" s="10">
        <f>IFERROR(VLOOKUP($B15,関東スプリントセレ!$B$5:$G$338,5,FALSE)*VLOOKUP(N15,大会ごとのスコア!$D$19:$E$21,2,FALSE),"")</f>
        <v>61.841000000000001</v>
      </c>
      <c r="Q15" s="9" t="str">
        <f>IFERROR(VLOOKUP($B15,名椙大会2日目!$B$5:$G$338,6,FALSE),"")</f>
        <v/>
      </c>
      <c r="R15" s="10" t="str">
        <f>IFERROR(VLOOKUP($B15,名椙大会2日目!$B$5:$G$338,2,FALSE),"")</f>
        <v/>
      </c>
      <c r="S15" s="10" t="str">
        <f>IFERROR(VLOOKUP($B15,名椙大会2日目!$B$5:$G$338,5,FALSE)*VLOOKUP(Q15,大会ごとのスコア!$D$28:$E$31,2,FALSE),"")</f>
        <v/>
      </c>
      <c r="T15" s="9" t="str">
        <f>IFERROR(VLOOKUP($B15,インカレスプリント2018!$B$5:$G$400,6,FALSE),"")</f>
        <v>ME</v>
      </c>
      <c r="U15" s="10">
        <f>IFERROR(VLOOKUP($B15,インカレスプリント2018!$B$5:$G$400,2,FALSE),"")</f>
        <v>21</v>
      </c>
      <c r="V15" s="10">
        <f>IFERROR(VLOOKUP($B15,インカレスプリント2018!$B$5:$G$400,5,FALSE)*VLOOKUP(T15,大会ごとのスコア!$D$33:$E$36,2,FALSE),"")</f>
        <v>62.116799999999991</v>
      </c>
      <c r="W15" s="9" t="str">
        <f>IFERROR(VLOOKUP($B15,インカレロング2018!$B$5:$G$400,6,FALSE),"")</f>
        <v>ME</v>
      </c>
      <c r="X15" s="10">
        <f>IFERROR(VLOOKUP($B15,インカレロング2018!$B$5:$G$400,2,FALSE),"")</f>
        <v>12</v>
      </c>
      <c r="Y15" s="10">
        <f ca="1">IFERROR(VLOOKUP($B15,インカレロング2018!$B$5:$G$400,5,FALSE)*VLOOKUP(W15,大会ごとのスコア!$D$38:$E$42,2,FALSE),"")</f>
        <v>69.176400000000001</v>
      </c>
      <c r="Z15" s="9" t="str">
        <f>IFERROR(VLOOKUP($B15,クラブカップミドル!$B$4:$G$400,6,FALSE),"")</f>
        <v>MA-1</v>
      </c>
      <c r="AA15" s="10">
        <f>IFERROR(VLOOKUP($B15,クラブカップミドル!$B$4:$G$400,2,FALSE),"")</f>
        <v>3</v>
      </c>
      <c r="AB15" s="10">
        <f>IFERROR(VLOOKUP($B15,クラブカップミドル!$B$4:$G$400,5,FALSE)*VLOOKUP(Z15,大会ごとのスコア!$D$44:$E$55,2,FALSE),"")</f>
        <v>60.363</v>
      </c>
      <c r="AC15" s="9" t="str">
        <f>IFERROR(VLOOKUP($B15,全日本ミドル!$B$4:$G$400,6,FALSE),"")</f>
        <v>M21A1</v>
      </c>
      <c r="AD15" s="10">
        <f>IFERROR(VLOOKUP($B15,全日本ミドル!$B$4:$G$400,2,FALSE),"")</f>
        <v>1</v>
      </c>
      <c r="AE15" s="10">
        <f>IFERROR(VLOOKUP($B15,全日本ミドル!$B$4:$G$400,5,FALSE)*VLOOKUP(AC15,大会ごとのスコア!$D$62:$E$69,2,FALSE),"")</f>
        <v>63.701999999999998</v>
      </c>
      <c r="AF15" s="9" t="str">
        <f>IFERROR(VLOOKUP($B15,KOLC大会!$B$4:$G$400,6,FALSE),"")</f>
        <v>M21E</v>
      </c>
      <c r="AG15" s="10">
        <f>IFERROR(VLOOKUP($B15,KOLC大会!$B$4:$G$400,2,FALSE),"")</f>
        <v>33</v>
      </c>
      <c r="AH15" s="10">
        <f>IFERROR(VLOOKUP($B15,KOLC大会!$B$4:$G$400,5,FALSE)*VLOOKUP(AF15,大会ごとのスコア!$D$44:$E$55,2,FALSE),"")</f>
        <v>56.882399999999997</v>
      </c>
      <c r="AI15" s="9" t="str">
        <f>IFERROR(VLOOKUP($B15,早大OC大会!$B$4:$G$400,6,FALSE),"")</f>
        <v>M21E</v>
      </c>
      <c r="AJ15" s="10">
        <f>IFERROR(VLOOKUP($B15,早大OC大会!$B$4:$G$400,2,FALSE),"")</f>
        <v>22</v>
      </c>
      <c r="AK15" s="10">
        <f>IFERROR(VLOOKUP($B15,早大OC大会!$B$4:$G$400,5,FALSE)*VLOOKUP(AI15,大会ごとのスコア!$D$44:$E$55,2,FALSE),"")</f>
        <v>65.091599999999985</v>
      </c>
      <c r="AL15" s="9" t="str">
        <f>IFERROR(VLOOKUP($B15,京大京女大会!$B$4:$G$400,6,FALSE),"")</f>
        <v/>
      </c>
      <c r="AM15" s="10" t="str">
        <f>IFERROR(VLOOKUP($B15,京大京女大会!$B$4:$G$400,2,FALSE),"")</f>
        <v/>
      </c>
      <c r="AN15" s="10" t="str">
        <f>IFERROR(VLOOKUP($B15,京大京女大会!$B$4:$G$400,5,FALSE)*VLOOKUP(AL15,大会ごとのスコア!$D$44:$E$55,2,FALSE),"")</f>
        <v/>
      </c>
      <c r="AO15" s="9" t="str">
        <f>IFERROR(VLOOKUP($B15,東海ミドルセレ!$B$4:$G$400,6,FALSE),"")</f>
        <v/>
      </c>
      <c r="AP15" s="10" t="str">
        <f>IFERROR(VLOOKUP($B15,東海ミドルセレ!$B$4:$G$400,2,FALSE),"")</f>
        <v/>
      </c>
      <c r="AQ15" s="10" t="str">
        <f>IFERROR(VLOOKUP($B15,東海ミドルセレ!$B$4:$G$400,5,FALSE)*VLOOKUP(AO15,大会ごとのスコア!$D$44:$E$60,2,FALSE),"")</f>
        <v/>
      </c>
      <c r="AR15" s="10"/>
      <c r="AT15" s="9">
        <f t="array" aca="1" ref="AT15" ca="1">IFERROR(ROUNDUP(AVERAGE(LARGE(IF($A$3:$AS$3="スコア",$A15:$AS15,""),{1,2,3})),2),0)</f>
        <v>65.989999999999995</v>
      </c>
      <c r="AU15">
        <f t="array" aca="1" ref="AU15" ca="1">IFERROR(LARGE(IF($A$3:$AS$3="スコア",$A15:$AS15,""),1),"")</f>
        <v>69.176400000000001</v>
      </c>
      <c r="AV15" t="str">
        <f t="shared" ca="1" si="0"/>
        <v>ICL</v>
      </c>
      <c r="AW15" t="str">
        <f t="shared" ca="1" si="1"/>
        <v>ME</v>
      </c>
    </row>
    <row r="16" spans="2:55" x14ac:dyDescent="0.15">
      <c r="B16" t="s">
        <v>164</v>
      </c>
      <c r="C16" t="s">
        <v>10</v>
      </c>
      <c r="E16" s="9" t="str">
        <f>IFERROR(VLOOKUP($B16,根ノ上高原!$B$5:$G$338,6,FALSE),"")</f>
        <v/>
      </c>
      <c r="F16" s="10" t="str">
        <f>IFERROR(VLOOKUP($B16,根ノ上高原!$B$5:$G$338,2,FALSE),"")</f>
        <v/>
      </c>
      <c r="G16" s="10" t="str">
        <f>IFERROR(VLOOKUP($B16,根ノ上高原!$B$5:$G$338,5,FALSE)*VLOOKUP(E16,大会ごとのスコア!$D$4:$E$5,2,FALSE),"")</f>
        <v/>
      </c>
      <c r="H16" s="9" t="str">
        <f>IFERROR(VLOOKUP($B16,東大OLK大会!$B$5:$G$338,6,FALSE),"")</f>
        <v>M21A1</v>
      </c>
      <c r="I16" s="10">
        <f>IFERROR(VLOOKUP($B16,東大OLK大会!$B$5:$G$338,2,FALSE),"")</f>
        <v>13</v>
      </c>
      <c r="J16" s="10">
        <f>IFERROR(VLOOKUP($B16,東大OLK大会!$B$5:$G$338,5,FALSE)*VLOOKUP(H16,大会ごとのスコア!$D$7:$E$11,2,FALSE),"")</f>
        <v>57.113999999999997</v>
      </c>
      <c r="K16" s="9" t="str">
        <f>IFERROR(VLOOKUP($B16,全日本ロング!$B$5:$G$338,6,FALSE),"")</f>
        <v>M21A1</v>
      </c>
      <c r="L16" s="10">
        <f>IFERROR(VLOOKUP($B16,全日本ロング!$B$5:$G$338,2,FALSE),"")</f>
        <v>17</v>
      </c>
      <c r="M16" s="10">
        <f>IFERROR(VLOOKUP($B16,全日本ロング!$B$5:$G$338,5,FALSE)*VLOOKUP(K16,大会ごとのスコア!$D$12:$E$17,2,FALSE),"")</f>
        <v>55.006</v>
      </c>
      <c r="N16" s="9" t="str">
        <f>IFERROR(VLOOKUP($B16,関東スプリントセレ!$B$5:$G$338,6,FALSE),"")</f>
        <v>Ms1</v>
      </c>
      <c r="O16" s="10">
        <f>IFERROR(VLOOKUP($B16,関東スプリントセレ!$B$5:$G$338,2,FALSE),"")</f>
        <v>7</v>
      </c>
      <c r="P16" s="10">
        <f>IFERROR(VLOOKUP($B16,関東スプリントセレ!$B$5:$G$338,5,FALSE)*VLOOKUP(N16,大会ごとのスコア!$D$19:$E$21,2,FALSE),"")</f>
        <v>62.332000000000001</v>
      </c>
      <c r="Q16" s="9" t="str">
        <f>IFERROR(VLOOKUP($B16,名椙大会2日目!$B$5:$G$338,6,FALSE),"")</f>
        <v/>
      </c>
      <c r="R16" s="10" t="str">
        <f>IFERROR(VLOOKUP($B16,名椙大会2日目!$B$5:$G$338,2,FALSE),"")</f>
        <v/>
      </c>
      <c r="S16" s="10" t="str">
        <f>IFERROR(VLOOKUP($B16,名椙大会2日目!$B$5:$G$338,5,FALSE)*VLOOKUP(Q16,大会ごとのスコア!$D$28:$E$31,2,FALSE),"")</f>
        <v/>
      </c>
      <c r="T16" s="9" t="str">
        <f>IFERROR(VLOOKUP($B16,インカレスプリント2018!$B$5:$G$400,6,FALSE),"")</f>
        <v>ME</v>
      </c>
      <c r="U16" s="10">
        <f>IFERROR(VLOOKUP($B16,インカレスプリント2018!$B$5:$G$400,2,FALSE),"")</f>
        <v>27</v>
      </c>
      <c r="V16" s="10">
        <f>IFERROR(VLOOKUP($B16,インカレスプリント2018!$B$5:$G$400,5,FALSE)*VLOOKUP(T16,大会ごとのスコア!$D$33:$E$36,2,FALSE),"")</f>
        <v>59.017199999999995</v>
      </c>
      <c r="W16" s="9" t="str">
        <f>IFERROR(VLOOKUP($B16,インカレロング2018!$B$5:$G$400,6,FALSE),"")</f>
        <v>ME</v>
      </c>
      <c r="X16" s="10">
        <f>IFERROR(VLOOKUP($B16,インカレロング2018!$B$5:$G$400,2,FALSE),"")</f>
        <v>19</v>
      </c>
      <c r="Y16" s="10">
        <f ca="1">IFERROR(VLOOKUP($B16,インカレロング2018!$B$5:$G$400,5,FALSE)*VLOOKUP(W16,大会ごとのスコア!$D$38:$E$42,2,FALSE),"")</f>
        <v>67.717199999999991</v>
      </c>
      <c r="Z16" s="9" t="str">
        <f>IFERROR(VLOOKUP($B16,クラブカップミドル!$B$4:$G$400,6,FALSE),"")</f>
        <v>ME</v>
      </c>
      <c r="AA16" s="10">
        <f>IFERROR(VLOOKUP($B16,クラブカップミドル!$B$4:$G$400,2,FALSE),"")</f>
        <v>17</v>
      </c>
      <c r="AB16" s="10">
        <f>IFERROR(VLOOKUP($B16,クラブカップミドル!$B$4:$G$400,5,FALSE)*VLOOKUP(Z16,大会ごとのスコア!$D$44:$E$55,2,FALSE),"")</f>
        <v>63.831599999999995</v>
      </c>
      <c r="AC16" s="9" t="str">
        <f>IFERROR(VLOOKUP($B16,全日本ミドル!$B$4:$G$400,6,FALSE),"")</f>
        <v/>
      </c>
      <c r="AD16" s="10" t="str">
        <f>IFERROR(VLOOKUP($B16,全日本ミドル!$B$4:$G$400,2,FALSE),"")</f>
        <v/>
      </c>
      <c r="AE16" s="10" t="str">
        <f>IFERROR(VLOOKUP($B16,全日本ミドル!$B$4:$G$400,5,FALSE)*VLOOKUP(AC16,大会ごとのスコア!$D$62:$E$69,2,FALSE),"")</f>
        <v/>
      </c>
      <c r="AF16" s="9" t="str">
        <f>IFERROR(VLOOKUP($B16,KOLC大会!$B$4:$G$400,6,FALSE),"")</f>
        <v>M21A2</v>
      </c>
      <c r="AG16" s="10">
        <f>IFERROR(VLOOKUP($B16,KOLC大会!$B$4:$G$400,2,FALSE),"")</f>
        <v>15</v>
      </c>
      <c r="AH16" s="10">
        <f>IFERROR(VLOOKUP($B16,KOLC大会!$B$4:$G$400,5,FALSE)*VLOOKUP(AF16,大会ごとのスコア!$D$44:$E$55,2,FALSE),"")</f>
        <v>56.355999999999995</v>
      </c>
      <c r="AI16" s="9" t="str">
        <f>IFERROR(VLOOKUP($B16,早大OC大会!$B$4:$G$400,6,FALSE),"")</f>
        <v>M21A2</v>
      </c>
      <c r="AJ16" s="10">
        <f>IFERROR(VLOOKUP($B16,早大OC大会!$B$4:$G$400,2,FALSE),"")</f>
        <v>29</v>
      </c>
      <c r="AK16" s="10">
        <f>IFERROR(VLOOKUP($B16,早大OC大会!$B$4:$G$400,5,FALSE)*VLOOKUP(AI16,大会ごとのスコア!$D$44:$E$55,2,FALSE),"")</f>
        <v>53.961999999999996</v>
      </c>
      <c r="AL16" s="9" t="str">
        <f>IFERROR(VLOOKUP($B16,京大京女大会!$B$4:$G$400,6,FALSE),"")</f>
        <v/>
      </c>
      <c r="AM16" s="10" t="str">
        <f>IFERROR(VLOOKUP($B16,京大京女大会!$B$4:$G$400,2,FALSE),"")</f>
        <v/>
      </c>
      <c r="AN16" s="10" t="str">
        <f>IFERROR(VLOOKUP($B16,京大京女大会!$B$4:$G$400,5,FALSE)*VLOOKUP(AL16,大会ごとのスコア!$D$44:$E$55,2,FALSE),"")</f>
        <v/>
      </c>
      <c r="AO16" s="9" t="str">
        <f>IFERROR(VLOOKUP($B16,東海ミドルセレ!$B$4:$G$400,6,FALSE),"")</f>
        <v/>
      </c>
      <c r="AP16" s="10" t="str">
        <f>IFERROR(VLOOKUP($B16,東海ミドルセレ!$B$4:$G$400,2,FALSE),"")</f>
        <v/>
      </c>
      <c r="AQ16" s="10" t="str">
        <f>IFERROR(VLOOKUP($B16,東海ミドルセレ!$B$4:$G$400,5,FALSE)*VLOOKUP(AO16,大会ごとのスコア!$D$44:$E$60,2,FALSE),"")</f>
        <v/>
      </c>
      <c r="AR16" s="10"/>
      <c r="AT16" s="9">
        <f t="array" aca="1" ref="AT16" ca="1">IFERROR(ROUNDUP(AVERAGE(LARGE(IF($A$3:$AS$3="スコア",$A16:$AS16,""),{1,2,3})),2),0)</f>
        <v>64.63000000000001</v>
      </c>
      <c r="AU16">
        <f t="array" aca="1" ref="AU16" ca="1">IFERROR(LARGE(IF($A$3:$AS$3="スコア",$A16:$AS16,""),1),"")</f>
        <v>67.717199999999991</v>
      </c>
      <c r="AV16" t="str">
        <f t="shared" ca="1" si="0"/>
        <v>ICL</v>
      </c>
      <c r="AW16" t="str">
        <f t="shared" ca="1" si="1"/>
        <v>ME</v>
      </c>
    </row>
    <row r="17" spans="2:49" x14ac:dyDescent="0.15">
      <c r="B17" t="s">
        <v>155</v>
      </c>
      <c r="C17" t="s">
        <v>5</v>
      </c>
      <c r="E17" s="9" t="str">
        <f>IFERROR(VLOOKUP($B17,根ノ上高原!$B$5:$G$338,6,FALSE),"")</f>
        <v/>
      </c>
      <c r="F17" s="10" t="str">
        <f>IFERROR(VLOOKUP($B17,根ノ上高原!$B$5:$G$338,2,FALSE),"")</f>
        <v/>
      </c>
      <c r="G17" s="10" t="str">
        <f>IFERROR(VLOOKUP($B17,根ノ上高原!$B$5:$G$338,5,FALSE)*VLOOKUP(E17,大会ごとのスコア!$D$4:$E$5,2,FALSE),"")</f>
        <v/>
      </c>
      <c r="H17" s="9" t="str">
        <f>IFERROR(VLOOKUP($B17,東大OLK大会!$B$5:$G$338,6,FALSE),"")</f>
        <v/>
      </c>
      <c r="I17" s="10" t="str">
        <f>IFERROR(VLOOKUP($B17,東大OLK大会!$B$5:$G$338,2,FALSE),"")</f>
        <v/>
      </c>
      <c r="J17" s="10" t="str">
        <f>IFERROR(VLOOKUP($B17,東大OLK大会!$B$5:$G$338,5,FALSE)*VLOOKUP(H17,大会ごとのスコア!$D$7:$E$11,2,FALSE),"")</f>
        <v/>
      </c>
      <c r="K17" s="9" t="str">
        <f>IFERROR(VLOOKUP($B17,全日本ロング!$B$5:$G$338,6,FALSE),"")</f>
        <v>M20E</v>
      </c>
      <c r="L17" s="10">
        <f>IFERROR(VLOOKUP($B17,全日本ロング!$B$5:$G$338,2,FALSE),"")</f>
        <v>5</v>
      </c>
      <c r="M17" s="10">
        <f>IFERROR(VLOOKUP($B17,全日本ロング!$B$5:$G$338,5,FALSE)*VLOOKUP(K17,大会ごとのスコア!$D$12:$E$17,2,FALSE),"")</f>
        <v>56.302699999999994</v>
      </c>
      <c r="N17" s="9" t="str">
        <f>IFERROR(VLOOKUP($B17,関東スプリントセレ!$B$5:$G$338,6,FALSE),"")</f>
        <v>Ms1</v>
      </c>
      <c r="O17" s="10">
        <f>IFERROR(VLOOKUP($B17,関東スプリントセレ!$B$5:$G$338,2,FALSE),"")</f>
        <v>9</v>
      </c>
      <c r="P17" s="10">
        <f>IFERROR(VLOOKUP($B17,関東スプリントセレ!$B$5:$G$338,5,FALSE)*VLOOKUP(N17,大会ごとのスコア!$D$19:$E$21,2,FALSE),"")</f>
        <v>60.994999999999997</v>
      </c>
      <c r="Q17" s="9" t="str">
        <f>IFERROR(VLOOKUP($B17,名椙大会2日目!$B$5:$G$338,6,FALSE),"")</f>
        <v/>
      </c>
      <c r="R17" s="10" t="str">
        <f>IFERROR(VLOOKUP($B17,名椙大会2日目!$B$5:$G$338,2,FALSE),"")</f>
        <v/>
      </c>
      <c r="S17" s="10" t="str">
        <f>IFERROR(VLOOKUP($B17,名椙大会2日目!$B$5:$G$338,5,FALSE)*VLOOKUP(Q17,大会ごとのスコア!$D$28:$E$31,2,FALSE),"")</f>
        <v/>
      </c>
      <c r="T17" s="9" t="str">
        <f>IFERROR(VLOOKUP($B17,インカレスプリント2018!$B$5:$G$400,6,FALSE),"")</f>
        <v>ME</v>
      </c>
      <c r="U17" s="10">
        <f>IFERROR(VLOOKUP($B17,インカレスプリント2018!$B$5:$G$400,2,FALSE),"")</f>
        <v>16</v>
      </c>
      <c r="V17" s="10">
        <f>IFERROR(VLOOKUP($B17,インカレスプリント2018!$B$5:$G$400,5,FALSE)*VLOOKUP(T17,大会ごとのスコア!$D$33:$E$36,2,FALSE),"")</f>
        <v>66.097199999999987</v>
      </c>
      <c r="W17" s="9" t="str">
        <f>IFERROR(VLOOKUP($B17,インカレロング2018!$B$5:$G$400,6,FALSE),"")</f>
        <v>ME</v>
      </c>
      <c r="X17" s="10">
        <f>IFERROR(VLOOKUP($B17,インカレロング2018!$B$5:$G$400,2,FALSE),"")</f>
        <v>28</v>
      </c>
      <c r="Y17" s="10">
        <f ca="1">IFERROR(VLOOKUP($B17,インカレロング2018!$B$5:$G$400,5,FALSE)*VLOOKUP(W17,大会ごとのスコア!$D$38:$E$42,2,FALSE),"")</f>
        <v>65.262</v>
      </c>
      <c r="Z17" s="9" t="str">
        <f>IFERROR(VLOOKUP($B17,クラブカップミドル!$B$4:$G$400,6,FALSE),"")</f>
        <v>MJ</v>
      </c>
      <c r="AA17" s="10">
        <f>IFERROR(VLOOKUP($B17,クラブカップミドル!$B$4:$G$400,2,FALSE),"")</f>
        <v>1</v>
      </c>
      <c r="AB17" s="10">
        <f>IFERROR(VLOOKUP($B17,クラブカップミドル!$B$4:$G$400,5,FALSE)*VLOOKUP(Z17,大会ごとのスコア!$D$44:$E$55,2,FALSE),"")</f>
        <v>49.024799999999999</v>
      </c>
      <c r="AC17" s="9" t="str">
        <f>IFERROR(VLOOKUP($B17,全日本ミドル!$B$4:$G$400,6,FALSE),"")</f>
        <v>M20E</v>
      </c>
      <c r="AD17" s="10">
        <f>IFERROR(VLOOKUP($B17,全日本ミドル!$B$4:$G$400,2,FALSE),"")</f>
        <v>2</v>
      </c>
      <c r="AE17" s="10">
        <f>IFERROR(VLOOKUP($B17,全日本ミドル!$B$4:$G$400,5,FALSE)*VLOOKUP(AC17,大会ごとのスコア!$D$62:$E$69,2,FALSE),"")</f>
        <v>56.287799999999997</v>
      </c>
      <c r="AF17" s="9" t="str">
        <f>IFERROR(VLOOKUP($B17,KOLC大会!$B$4:$G$400,6,FALSE),"")</f>
        <v>M21A2</v>
      </c>
      <c r="AG17" s="10">
        <f>IFERROR(VLOOKUP($B17,KOLC大会!$B$4:$G$400,2,FALSE),"")</f>
        <v>31</v>
      </c>
      <c r="AH17" s="10">
        <f>IFERROR(VLOOKUP($B17,KOLC大会!$B$4:$G$400,5,FALSE)*VLOOKUP(AF17,大会ごとのスコア!$D$44:$E$55,2,FALSE),"")</f>
        <v>51.930999999999997</v>
      </c>
      <c r="AI17" s="9" t="str">
        <f>IFERROR(VLOOKUP($B17,早大OC大会!$B$4:$G$400,6,FALSE),"")</f>
        <v>M21A1</v>
      </c>
      <c r="AJ17" s="10">
        <f>IFERROR(VLOOKUP($B17,早大OC大会!$B$4:$G$400,2,FALSE),"")</f>
        <v>3</v>
      </c>
      <c r="AK17" s="10">
        <f>IFERROR(VLOOKUP($B17,早大OC大会!$B$4:$G$400,5,FALSE)*VLOOKUP(AI17,大会ごとのスコア!$D$44:$E$55,2,FALSE),"")</f>
        <v>61.094999999999999</v>
      </c>
      <c r="AL17" s="9" t="str">
        <f>IFERROR(VLOOKUP($B17,京大京女大会!$B$4:$G$400,6,FALSE),"")</f>
        <v/>
      </c>
      <c r="AM17" s="10" t="str">
        <f>IFERROR(VLOOKUP($B17,京大京女大会!$B$4:$G$400,2,FALSE),"")</f>
        <v/>
      </c>
      <c r="AN17" s="10" t="str">
        <f>IFERROR(VLOOKUP($B17,京大京女大会!$B$4:$G$400,5,FALSE)*VLOOKUP(AL17,大会ごとのスコア!$D$44:$E$55,2,FALSE),"")</f>
        <v/>
      </c>
      <c r="AO17" s="9" t="str">
        <f>IFERROR(VLOOKUP($B17,東海ミドルセレ!$B$4:$G$400,6,FALSE),"")</f>
        <v/>
      </c>
      <c r="AP17" s="10" t="str">
        <f>IFERROR(VLOOKUP($B17,東海ミドルセレ!$B$4:$G$400,2,FALSE),"")</f>
        <v/>
      </c>
      <c r="AQ17" s="10" t="str">
        <f>IFERROR(VLOOKUP($B17,東海ミドルセレ!$B$4:$G$400,5,FALSE)*VLOOKUP(AO17,大会ごとのスコア!$D$44:$E$60,2,FALSE),"")</f>
        <v/>
      </c>
      <c r="AR17" s="10"/>
      <c r="AT17" s="9">
        <f t="array" aca="1" ref="AT17" ca="1">IFERROR(ROUNDUP(AVERAGE(LARGE(IF($A$3:$AS$3="スコア",$A17:$AS17,""),{1,2,3})),2),0)</f>
        <v>64.160000000000011</v>
      </c>
      <c r="AU17">
        <f t="array" aca="1" ref="AU17" ca="1">IFERROR(LARGE(IF($A$3:$AS$3="スコア",$A17:$AS17,""),1),"")</f>
        <v>66.097199999999987</v>
      </c>
      <c r="AV17" t="str">
        <f t="shared" ca="1" si="0"/>
        <v>ICS</v>
      </c>
      <c r="AW17" t="str">
        <f t="shared" ca="1" si="1"/>
        <v>ME</v>
      </c>
    </row>
    <row r="18" spans="2:49" x14ac:dyDescent="0.15">
      <c r="B18" t="s">
        <v>161</v>
      </c>
      <c r="C18" t="s">
        <v>5</v>
      </c>
      <c r="E18" s="9" t="str">
        <f>IFERROR(VLOOKUP($B18,根ノ上高原!$B$5:$G$338,6,FALSE),"")</f>
        <v/>
      </c>
      <c r="F18" s="10" t="str">
        <f>IFERROR(VLOOKUP($B18,根ノ上高原!$B$5:$G$338,2,FALSE),"")</f>
        <v/>
      </c>
      <c r="G18" s="10" t="str">
        <f>IFERROR(VLOOKUP($B18,根ノ上高原!$B$5:$G$338,5,FALSE)*VLOOKUP(E18,大会ごとのスコア!$D$4:$E$5,2,FALSE),"")</f>
        <v/>
      </c>
      <c r="H18" s="9" t="str">
        <f>IFERROR(VLOOKUP($B18,東大OLK大会!$B$5:$G$338,6,FALSE),"")</f>
        <v/>
      </c>
      <c r="I18" s="10" t="str">
        <f>IFERROR(VLOOKUP($B18,東大OLK大会!$B$5:$G$338,2,FALSE),"")</f>
        <v/>
      </c>
      <c r="J18" s="10" t="str">
        <f>IFERROR(VLOOKUP($B18,東大OLK大会!$B$5:$G$338,5,FALSE)*VLOOKUP(H18,大会ごとのスコア!$D$7:$E$11,2,FALSE),"")</f>
        <v/>
      </c>
      <c r="K18" s="9" t="str">
        <f>IFERROR(VLOOKUP($B18,全日本ロング!$B$5:$G$338,6,FALSE),"")</f>
        <v>M20E</v>
      </c>
      <c r="L18" s="10">
        <f>IFERROR(VLOOKUP($B18,全日本ロング!$B$5:$G$338,2,FALSE),"")</f>
        <v>18</v>
      </c>
      <c r="M18" s="10">
        <f>IFERROR(VLOOKUP($B18,全日本ロング!$B$5:$G$338,5,FALSE)*VLOOKUP(K18,大会ごとのスコア!$D$12:$E$17,2,FALSE),"")</f>
        <v>44.69274999999999</v>
      </c>
      <c r="N18" s="9" t="str">
        <f>IFERROR(VLOOKUP($B18,関東スプリントセレ!$B$5:$G$338,6,FALSE),"")</f>
        <v>Ms1</v>
      </c>
      <c r="O18" s="10">
        <f>IFERROR(VLOOKUP($B18,関東スプリントセレ!$B$5:$G$338,2,FALSE),"")</f>
        <v>5</v>
      </c>
      <c r="P18" s="10">
        <f>IFERROR(VLOOKUP($B18,関東スプリントセレ!$B$5:$G$338,5,FALSE)*VLOOKUP(N18,大会ごとのスコア!$D$19:$E$21,2,FALSE),"")</f>
        <v>62.677</v>
      </c>
      <c r="Q18" s="9" t="str">
        <f>IFERROR(VLOOKUP($B18,名椙大会2日目!$B$5:$G$338,6,FALSE),"")</f>
        <v/>
      </c>
      <c r="R18" s="10" t="str">
        <f>IFERROR(VLOOKUP($B18,名椙大会2日目!$B$5:$G$338,2,FALSE),"")</f>
        <v/>
      </c>
      <c r="S18" s="10" t="str">
        <f>IFERROR(VLOOKUP($B18,名椙大会2日目!$B$5:$G$338,5,FALSE)*VLOOKUP(Q18,大会ごとのスコア!$D$28:$E$31,2,FALSE),"")</f>
        <v/>
      </c>
      <c r="T18" s="9" t="str">
        <f>IFERROR(VLOOKUP($B18,インカレスプリント2018!$B$5:$G$400,6,FALSE),"")</f>
        <v>ME</v>
      </c>
      <c r="U18" s="10">
        <f>IFERROR(VLOOKUP($B18,インカレスプリント2018!$B$5:$G$400,2,FALSE),"")</f>
        <v>23</v>
      </c>
      <c r="V18" s="10">
        <f>IFERROR(VLOOKUP($B18,インカレスプリント2018!$B$5:$G$400,5,FALSE)*VLOOKUP(T18,大会ごとのスコア!$D$33:$E$36,2,FALSE),"")</f>
        <v>61.533599999999993</v>
      </c>
      <c r="W18" s="9" t="str">
        <f>IFERROR(VLOOKUP($B18,インカレロング2018!$B$5:$G$400,6,FALSE),"")</f>
        <v>ME</v>
      </c>
      <c r="X18" s="10">
        <f>IFERROR(VLOOKUP($B18,インカレロング2018!$B$5:$G$400,2,FALSE),"")</f>
        <v>17</v>
      </c>
      <c r="Y18" s="10">
        <f ca="1">IFERROR(VLOOKUP($B18,インカレロング2018!$B$5:$G$400,5,FALSE)*VLOOKUP(W18,大会ごとのスコア!$D$38:$E$42,2,FALSE),"")</f>
        <v>68.039999999999992</v>
      </c>
      <c r="Z18" s="9" t="str">
        <f>IFERROR(VLOOKUP($B18,クラブカップミドル!$B$4:$G$400,6,FALSE),"")</f>
        <v>MA-1</v>
      </c>
      <c r="AA18" s="10">
        <f>IFERROR(VLOOKUP($B18,クラブカップミドル!$B$4:$G$400,2,FALSE),"")</f>
        <v>41</v>
      </c>
      <c r="AB18" s="10">
        <f>IFERROR(VLOOKUP($B18,クラブカップミドル!$B$4:$G$400,5,FALSE)*VLOOKUP(Z18,大会ごとのスコア!$D$44:$E$55,2,FALSE),"")</f>
        <v>49.346999999999994</v>
      </c>
      <c r="AC18" s="9" t="str">
        <f>IFERROR(VLOOKUP($B18,全日本ミドル!$B$4:$G$400,6,FALSE),"")</f>
        <v/>
      </c>
      <c r="AD18" s="10" t="str">
        <f>IFERROR(VLOOKUP($B18,全日本ミドル!$B$4:$G$400,2,FALSE),"")</f>
        <v/>
      </c>
      <c r="AE18" s="10" t="str">
        <f>IFERROR(VLOOKUP($B18,全日本ミドル!$B$4:$G$400,5,FALSE)*VLOOKUP(AC18,大会ごとのスコア!$D$62:$E$69,2,FALSE),"")</f>
        <v/>
      </c>
      <c r="AF18" s="9" t="str">
        <f>IFERROR(VLOOKUP($B18,KOLC大会!$B$4:$G$400,6,FALSE),"")</f>
        <v/>
      </c>
      <c r="AG18" s="10" t="str">
        <f>IFERROR(VLOOKUP($B18,KOLC大会!$B$4:$G$400,2,FALSE),"")</f>
        <v/>
      </c>
      <c r="AH18" s="10" t="str">
        <f>IFERROR(VLOOKUP($B18,KOLC大会!$B$4:$G$400,5,FALSE)*VLOOKUP(AF18,大会ごとのスコア!$D$44:$E$55,2,FALSE),"")</f>
        <v/>
      </c>
      <c r="AI18" s="9" t="str">
        <f>IFERROR(VLOOKUP($B18,早大OC大会!$B$4:$G$400,6,FALSE),"")</f>
        <v/>
      </c>
      <c r="AJ18" s="10" t="str">
        <f>IFERROR(VLOOKUP($B18,早大OC大会!$B$4:$G$400,2,FALSE),"")</f>
        <v/>
      </c>
      <c r="AK18" s="10" t="str">
        <f>IFERROR(VLOOKUP($B18,早大OC大会!$B$4:$G$400,5,FALSE)*VLOOKUP(AI18,大会ごとのスコア!$D$44:$E$55,2,FALSE),"")</f>
        <v/>
      </c>
      <c r="AL18" s="9" t="str">
        <f>IFERROR(VLOOKUP($B18,京大京女大会!$B$4:$G$400,6,FALSE),"")</f>
        <v/>
      </c>
      <c r="AM18" s="10" t="str">
        <f>IFERROR(VLOOKUP($B18,京大京女大会!$B$4:$G$400,2,FALSE),"")</f>
        <v/>
      </c>
      <c r="AN18" s="10" t="str">
        <f>IFERROR(VLOOKUP($B18,京大京女大会!$B$4:$G$400,5,FALSE)*VLOOKUP(AL18,大会ごとのスコア!$D$44:$E$55,2,FALSE),"")</f>
        <v/>
      </c>
      <c r="AO18" s="9" t="str">
        <f>IFERROR(VLOOKUP($B18,東海ミドルセレ!$B$4:$G$400,6,FALSE),"")</f>
        <v/>
      </c>
      <c r="AP18" s="10" t="str">
        <f>IFERROR(VLOOKUP($B18,東海ミドルセレ!$B$4:$G$400,2,FALSE),"")</f>
        <v/>
      </c>
      <c r="AQ18" s="10" t="str">
        <f>IFERROR(VLOOKUP($B18,東海ミドルセレ!$B$4:$G$400,5,FALSE)*VLOOKUP(AO18,大会ごとのスコア!$D$44:$E$60,2,FALSE),"")</f>
        <v/>
      </c>
      <c r="AR18" s="10"/>
      <c r="AT18" s="9">
        <f t="array" aca="1" ref="AT18" ca="1">IFERROR(ROUNDUP(AVERAGE(LARGE(IF($A$3:$AS$3="スコア",$A18:$AS18,""),{1,2,3})),2),0)</f>
        <v>64.09</v>
      </c>
      <c r="AU18">
        <f t="array" aca="1" ref="AU18" ca="1">IFERROR(LARGE(IF($A$3:$AS$3="スコア",$A18:$AS18,""),1),"")</f>
        <v>68.039999999999992</v>
      </c>
      <c r="AV18" t="str">
        <f t="shared" ca="1" si="0"/>
        <v>ICL</v>
      </c>
      <c r="AW18" t="str">
        <f t="shared" ca="1" si="1"/>
        <v>ME</v>
      </c>
    </row>
    <row r="19" spans="2:49" x14ac:dyDescent="0.15">
      <c r="B19" t="s">
        <v>172</v>
      </c>
      <c r="C19" t="s">
        <v>5</v>
      </c>
      <c r="E19" s="9" t="str">
        <f>IFERROR(VLOOKUP($B19,根ノ上高原!$B$5:$G$338,6,FALSE),"")</f>
        <v/>
      </c>
      <c r="F19" s="10" t="str">
        <f>IFERROR(VLOOKUP($B19,根ノ上高原!$B$5:$G$338,2,FALSE),"")</f>
        <v/>
      </c>
      <c r="G19" s="10" t="str">
        <f>IFERROR(VLOOKUP($B19,根ノ上高原!$B$5:$G$338,5,FALSE)*VLOOKUP(E19,大会ごとのスコア!$D$4:$E$5,2,FALSE),"")</f>
        <v/>
      </c>
      <c r="H19" s="9" t="str">
        <f>IFERROR(VLOOKUP($B19,東大OLK大会!$B$5:$G$338,6,FALSE),"")</f>
        <v/>
      </c>
      <c r="I19" s="10" t="str">
        <f>IFERROR(VLOOKUP($B19,東大OLK大会!$B$5:$G$338,2,FALSE),"")</f>
        <v/>
      </c>
      <c r="J19" s="10" t="str">
        <f>IFERROR(VLOOKUP($B19,東大OLK大会!$B$5:$G$338,5,FALSE)*VLOOKUP(H19,大会ごとのスコア!$D$7:$E$11,2,FALSE),"")</f>
        <v/>
      </c>
      <c r="K19" s="9" t="str">
        <f>IFERROR(VLOOKUP($B19,全日本ロング!$B$5:$G$338,6,FALSE),"")</f>
        <v>M21A2</v>
      </c>
      <c r="L19" s="10">
        <f>IFERROR(VLOOKUP($B19,全日本ロング!$B$5:$G$338,2,FALSE),"")</f>
        <v>16</v>
      </c>
      <c r="M19" s="10">
        <f>IFERROR(VLOOKUP($B19,全日本ロング!$B$5:$G$338,5,FALSE)*VLOOKUP(K19,大会ごとのスコア!$D$12:$E$17,2,FALSE),"")</f>
        <v>57.582000000000001</v>
      </c>
      <c r="N19" s="9" t="str">
        <f>IFERROR(VLOOKUP($B19,関東スプリントセレ!$B$5:$G$338,6,FALSE),"")</f>
        <v>Ms2</v>
      </c>
      <c r="O19" s="10">
        <f>IFERROR(VLOOKUP($B19,関東スプリントセレ!$B$5:$G$338,2,FALSE),"")</f>
        <v>9</v>
      </c>
      <c r="P19" s="10">
        <f>IFERROR(VLOOKUP($B19,関東スプリントセレ!$B$5:$G$338,5,FALSE)*VLOOKUP(N19,大会ごとのスコア!$D$19:$E$21,2,FALSE),"")</f>
        <v>60.741999999999997</v>
      </c>
      <c r="Q19" s="9" t="str">
        <f>IFERROR(VLOOKUP($B19,名椙大会2日目!$B$5:$G$338,6,FALSE),"")</f>
        <v/>
      </c>
      <c r="R19" s="10" t="str">
        <f>IFERROR(VLOOKUP($B19,名椙大会2日目!$B$5:$G$338,2,FALSE),"")</f>
        <v/>
      </c>
      <c r="S19" s="10" t="str">
        <f>IFERROR(VLOOKUP($B19,名椙大会2日目!$B$5:$G$338,5,FALSE)*VLOOKUP(Q19,大会ごとのスコア!$D$28:$E$31,2,FALSE),"")</f>
        <v/>
      </c>
      <c r="T19" s="9" t="str">
        <f>IFERROR(VLOOKUP($B19,インカレスプリント2018!$B$5:$G$400,6,FALSE),"")</f>
        <v>ME</v>
      </c>
      <c r="U19" s="10">
        <f>IFERROR(VLOOKUP($B19,インカレスプリント2018!$B$5:$G$400,2,FALSE),"")</f>
        <v>36</v>
      </c>
      <c r="V19" s="10">
        <f>IFERROR(VLOOKUP($B19,インカレスプリント2018!$B$5:$G$400,5,FALSE)*VLOOKUP(T19,大会ごとのスコア!$D$33:$E$36,2,FALSE),"")</f>
        <v>53.301600000000001</v>
      </c>
      <c r="W19" s="9" t="str">
        <f>IFERROR(VLOOKUP($B19,インカレロング2018!$B$5:$G$400,6,FALSE),"")</f>
        <v>ME</v>
      </c>
      <c r="X19" s="10">
        <f>IFERROR(VLOOKUP($B19,インカレロング2018!$B$5:$G$400,2,FALSE),"")</f>
        <v>9</v>
      </c>
      <c r="Y19" s="10">
        <f ca="1">IFERROR(VLOOKUP($B19,インカレロング2018!$B$5:$G$400,5,FALSE)*VLOOKUP(W19,大会ごとのスコア!$D$38:$E$42,2,FALSE),"")</f>
        <v>71.492399999999989</v>
      </c>
      <c r="Z19" s="9" t="str">
        <f>IFERROR(VLOOKUP($B19,クラブカップミドル!$B$4:$G$400,6,FALSE),"")</f>
        <v>MA-1</v>
      </c>
      <c r="AA19" s="10">
        <f>IFERROR(VLOOKUP($B19,クラブカップミドル!$B$4:$G$400,2,FALSE),"")</f>
        <v>11</v>
      </c>
      <c r="AB19" s="10">
        <f>IFERROR(VLOOKUP($B19,クラブカップミドル!$B$4:$G$400,5,FALSE)*VLOOKUP(Z19,大会ごとのスコア!$D$44:$E$55,2,FALSE),"")</f>
        <v>59.216000000000001</v>
      </c>
      <c r="AC19" s="9" t="str">
        <f>IFERROR(VLOOKUP($B19,全日本ミドル!$B$4:$G$400,6,FALSE),"")</f>
        <v/>
      </c>
      <c r="AD19" s="10" t="str">
        <f>IFERROR(VLOOKUP($B19,全日本ミドル!$B$4:$G$400,2,FALSE),"")</f>
        <v/>
      </c>
      <c r="AE19" s="10" t="str">
        <f>IFERROR(VLOOKUP($B19,全日本ミドル!$B$4:$G$400,5,FALSE)*VLOOKUP(AC19,大会ごとのスコア!$D$62:$E$69,2,FALSE),"")</f>
        <v/>
      </c>
      <c r="AF19" s="9" t="str">
        <f>IFERROR(VLOOKUP($B19,KOLC大会!$B$4:$G$400,6,FALSE),"")</f>
        <v>M21E</v>
      </c>
      <c r="AG19" s="10">
        <f>IFERROR(VLOOKUP($B19,KOLC大会!$B$4:$G$400,2,FALSE),"")</f>
        <v>41</v>
      </c>
      <c r="AH19" s="10">
        <f>IFERROR(VLOOKUP($B19,KOLC大会!$B$4:$G$400,5,FALSE)*VLOOKUP(AF19,大会ごとのスコア!$D$44:$E$55,2,FALSE),"")</f>
        <v>47.967599999999997</v>
      </c>
      <c r="AI19" s="9" t="str">
        <f>IFERROR(VLOOKUP($B19,早大OC大会!$B$4:$G$400,6,FALSE),"")</f>
        <v>M21E</v>
      </c>
      <c r="AJ19" s="10">
        <f>IFERROR(VLOOKUP($B19,早大OC大会!$B$4:$G$400,2,FALSE),"")</f>
        <v>52</v>
      </c>
      <c r="AK19" s="10">
        <f>IFERROR(VLOOKUP($B19,早大OC大会!$B$4:$G$400,5,FALSE)*VLOOKUP(AI19,大会ごとのスコア!$D$44:$E$55,2,FALSE),"")</f>
        <v>32.937599999999996</v>
      </c>
      <c r="AL19" s="9" t="str">
        <f>IFERROR(VLOOKUP($B19,京大京女大会!$B$4:$G$400,6,FALSE),"")</f>
        <v/>
      </c>
      <c r="AM19" s="10" t="str">
        <f>IFERROR(VLOOKUP($B19,京大京女大会!$B$4:$G$400,2,FALSE),"")</f>
        <v/>
      </c>
      <c r="AN19" s="10" t="str">
        <f>IFERROR(VLOOKUP($B19,京大京女大会!$B$4:$G$400,5,FALSE)*VLOOKUP(AL19,大会ごとのスコア!$D$44:$E$55,2,FALSE),"")</f>
        <v/>
      </c>
      <c r="AO19" s="9" t="str">
        <f>IFERROR(VLOOKUP($B19,東海ミドルセレ!$B$4:$G$400,6,FALSE),"")</f>
        <v/>
      </c>
      <c r="AP19" s="10" t="str">
        <f>IFERROR(VLOOKUP($B19,東海ミドルセレ!$B$4:$G$400,2,FALSE),"")</f>
        <v/>
      </c>
      <c r="AQ19" s="10" t="str">
        <f>IFERROR(VLOOKUP($B19,東海ミドルセレ!$B$4:$G$400,5,FALSE)*VLOOKUP(AO19,大会ごとのスコア!$D$44:$E$60,2,FALSE),"")</f>
        <v/>
      </c>
      <c r="AR19" s="10"/>
      <c r="AT19" s="9">
        <f t="array" aca="1" ref="AT19" ca="1">IFERROR(ROUNDUP(AVERAGE(LARGE(IF($A$3:$AS$3="スコア",$A19:$AS19,""),{1,2,3})),2),0)</f>
        <v>63.82</v>
      </c>
      <c r="AU19">
        <f t="array" aca="1" ref="AU19" ca="1">IFERROR(LARGE(IF($A$3:$AS$3="スコア",$A19:$AS19,""),1),"")</f>
        <v>71.492399999999989</v>
      </c>
      <c r="AV19" t="str">
        <f t="shared" ca="1" si="0"/>
        <v>ICL</v>
      </c>
      <c r="AW19" t="str">
        <f t="shared" ca="1" si="1"/>
        <v>ME</v>
      </c>
    </row>
    <row r="20" spans="2:49" x14ac:dyDescent="0.15">
      <c r="B20" t="s">
        <v>173</v>
      </c>
      <c r="C20" t="s">
        <v>16</v>
      </c>
      <c r="E20" s="9" t="str">
        <f>IFERROR(VLOOKUP($B20,根ノ上高原!$B$5:$G$338,6,FALSE),"")</f>
        <v/>
      </c>
      <c r="F20" s="10" t="str">
        <f>IFERROR(VLOOKUP($B20,根ノ上高原!$B$5:$G$338,2,FALSE),"")</f>
        <v/>
      </c>
      <c r="G20" s="10" t="str">
        <f>IFERROR(VLOOKUP($B20,根ノ上高原!$B$5:$G$338,5,FALSE)*VLOOKUP(E20,大会ごとのスコア!$D$4:$E$5,2,FALSE),"")</f>
        <v/>
      </c>
      <c r="H20" s="9" t="str">
        <f>IFERROR(VLOOKUP($B20,東大OLK大会!$B$5:$G$338,6,FALSE),"")</f>
        <v>M21A1</v>
      </c>
      <c r="I20" s="10">
        <f>IFERROR(VLOOKUP($B20,東大OLK大会!$B$5:$G$338,2,FALSE),"")</f>
        <v>4</v>
      </c>
      <c r="J20" s="10">
        <f>IFERROR(VLOOKUP($B20,東大OLK大会!$B$5:$G$338,5,FALSE)*VLOOKUP(H20,大会ごとのスコア!$D$7:$E$11,2,FALSE),"")</f>
        <v>63.400999999999996</v>
      </c>
      <c r="K20" s="9" t="str">
        <f>IFERROR(VLOOKUP($B20,全日本ロング!$B$5:$G$338,6,FALSE),"")</f>
        <v>M21A1</v>
      </c>
      <c r="L20" s="10">
        <f>IFERROR(VLOOKUP($B20,全日本ロング!$B$5:$G$338,2,FALSE),"")</f>
        <v>22</v>
      </c>
      <c r="M20" s="10">
        <f>IFERROR(VLOOKUP($B20,全日本ロング!$B$5:$G$338,5,FALSE)*VLOOKUP(K20,大会ごとのスコア!$D$12:$E$17,2,FALSE),"")</f>
        <v>53.18</v>
      </c>
      <c r="N20" s="9" t="str">
        <f>IFERROR(VLOOKUP($B20,関東スプリントセレ!$B$5:$G$338,6,FALSE),"")</f>
        <v>Ms1</v>
      </c>
      <c r="O20" s="10">
        <f>IFERROR(VLOOKUP($B20,関東スプリントセレ!$B$5:$G$338,2,FALSE),"")</f>
        <v>8</v>
      </c>
      <c r="P20" s="10">
        <f>IFERROR(VLOOKUP($B20,関東スプリントセレ!$B$5:$G$338,5,FALSE)*VLOOKUP(N20,大会ごとのスコア!$D$19:$E$21,2,FALSE),"")</f>
        <v>61.018000000000001</v>
      </c>
      <c r="Q20" s="9" t="str">
        <f>IFERROR(VLOOKUP($B20,名椙大会2日目!$B$5:$G$338,6,FALSE),"")</f>
        <v>ME</v>
      </c>
      <c r="R20" s="10">
        <f>IFERROR(VLOOKUP($B20,名椙大会2日目!$B$5:$G$338,2,FALSE),"")</f>
        <v>19</v>
      </c>
      <c r="S20" s="10">
        <f>IFERROR(VLOOKUP($B20,名椙大会2日目!$B$5:$G$338,5,FALSE)*VLOOKUP(Q20,大会ごとのスコア!$D$28:$E$31,2,FALSE),"")</f>
        <v>65.494799999999998</v>
      </c>
      <c r="T20" s="9" t="str">
        <f>IFERROR(VLOOKUP($B20,インカレスプリント2018!$B$5:$G$400,6,FALSE),"")</f>
        <v>ME</v>
      </c>
      <c r="U20" s="10">
        <f>IFERROR(VLOOKUP($B20,インカレスプリント2018!$B$5:$G$400,2,FALSE),"")</f>
        <v>38</v>
      </c>
      <c r="V20" s="10">
        <f>IFERROR(VLOOKUP($B20,インカレスプリント2018!$B$5:$G$400,5,FALSE)*VLOOKUP(T20,大会ごとのスコア!$D$33:$E$36,2,FALSE),"")</f>
        <v>51.411599999999993</v>
      </c>
      <c r="W20" s="9" t="str">
        <f>IFERROR(VLOOKUP($B20,インカレロング2018!$B$5:$G$400,6,FALSE),"")</f>
        <v>ME</v>
      </c>
      <c r="X20" s="10">
        <f>IFERROR(VLOOKUP($B20,インカレロング2018!$B$5:$G$400,2,FALSE),"")</f>
        <v>36</v>
      </c>
      <c r="Y20" s="10">
        <f ca="1">IFERROR(VLOOKUP($B20,インカレロング2018!$B$5:$G$400,5,FALSE)*VLOOKUP(W20,大会ごとのスコア!$D$38:$E$42,2,FALSE),"")</f>
        <v>61.712399999999995</v>
      </c>
      <c r="Z20" s="9" t="str">
        <f>IFERROR(VLOOKUP($B20,クラブカップミドル!$B$4:$G$400,6,FALSE),"")</f>
        <v>MA-1</v>
      </c>
      <c r="AA20" s="10">
        <f>IFERROR(VLOOKUP($B20,クラブカップミドル!$B$4:$G$400,2,FALSE),"")</f>
        <v>14</v>
      </c>
      <c r="AB20" s="10">
        <f>IFERROR(VLOOKUP($B20,クラブカップミドル!$B$4:$G$400,5,FALSE)*VLOOKUP(Z20,大会ごとのスコア!$D$44:$E$55,2,FALSE),"")</f>
        <v>58.388999999999996</v>
      </c>
      <c r="AC20" s="9" t="str">
        <f>IFERROR(VLOOKUP($B20,全日本ミドル!$B$4:$G$400,6,FALSE),"")</f>
        <v>M21A1</v>
      </c>
      <c r="AD20" s="10">
        <f>IFERROR(VLOOKUP($B20,全日本ミドル!$B$4:$G$400,2,FALSE),"")</f>
        <v>0</v>
      </c>
      <c r="AE20" s="10">
        <f>IFERROR(VLOOKUP($B20,全日本ミドル!$B$4:$G$400,5,FALSE)*VLOOKUP(AC20,大会ごとのスコア!$D$62:$E$69,2,FALSE),"")</f>
        <v>0</v>
      </c>
      <c r="AF20" s="9" t="str">
        <f>IFERROR(VLOOKUP($B20,KOLC大会!$B$4:$G$400,6,FALSE),"")</f>
        <v>M21E</v>
      </c>
      <c r="AG20" s="10">
        <f>IFERROR(VLOOKUP($B20,KOLC大会!$B$4:$G$400,2,FALSE),"")</f>
        <v>38</v>
      </c>
      <c r="AH20" s="10">
        <f>IFERROR(VLOOKUP($B20,KOLC大会!$B$4:$G$400,5,FALSE)*VLOOKUP(AF20,大会ごとのスコア!$D$44:$E$55,2,FALSE),"")</f>
        <v>49.441200000000002</v>
      </c>
      <c r="AI20" s="9" t="str">
        <f>IFERROR(VLOOKUP($B20,早大OC大会!$B$4:$G$400,6,FALSE),"")</f>
        <v>M21E</v>
      </c>
      <c r="AJ20" s="10">
        <f>IFERROR(VLOOKUP($B20,早大OC大会!$B$4:$G$400,2,FALSE),"")</f>
        <v>51</v>
      </c>
      <c r="AK20" s="10">
        <f>IFERROR(VLOOKUP($B20,早大OC大会!$B$4:$G$400,5,FALSE)*VLOOKUP(AI20,大会ごとのスコア!$D$44:$E$55,2,FALSE),"")</f>
        <v>39.368399999999994</v>
      </c>
      <c r="AL20" s="9" t="str">
        <f>IFERROR(VLOOKUP($B20,京大京女大会!$B$4:$G$400,6,FALSE),"")</f>
        <v/>
      </c>
      <c r="AM20" s="10" t="str">
        <f>IFERROR(VLOOKUP($B20,京大京女大会!$B$4:$G$400,2,FALSE),"")</f>
        <v/>
      </c>
      <c r="AN20" s="10" t="str">
        <f>IFERROR(VLOOKUP($B20,京大京女大会!$B$4:$G$400,5,FALSE)*VLOOKUP(AL20,大会ごとのスコア!$D$44:$E$55,2,FALSE),"")</f>
        <v/>
      </c>
      <c r="AO20" s="9" t="str">
        <f>IFERROR(VLOOKUP($B20,東海ミドルセレ!$B$4:$G$400,6,FALSE),"")</f>
        <v>MO</v>
      </c>
      <c r="AP20" s="10">
        <f>IFERROR(VLOOKUP($B20,東海ミドルセレ!$B$4:$G$400,2,FALSE),"")</f>
        <v>13</v>
      </c>
      <c r="AQ20" s="10">
        <f>IFERROR(VLOOKUP($B20,東海ミドルセレ!$B$4:$G$400,5,FALSE)*VLOOKUP(AO20,大会ごとのスコア!$D$44:$E$60,2,FALSE),"")</f>
        <v>58.181999999999995</v>
      </c>
      <c r="AR20" s="10"/>
      <c r="AT20" s="9">
        <f t="array" aca="1" ref="AT20" ca="1">IFERROR(ROUNDUP(AVERAGE(LARGE(IF($A$3:$AS$3="スコア",$A20:$AS20,""),{1,2,3})),2),0)</f>
        <v>63.54</v>
      </c>
      <c r="AU20">
        <f t="array" aca="1" ref="AU20" ca="1">IFERROR(LARGE(IF($A$3:$AS$3="スコア",$A20:$AS20,""),1),"")</f>
        <v>65.494799999999998</v>
      </c>
      <c r="AV20" t="str">
        <f t="shared" ca="1" si="0"/>
        <v>名椙大会2</v>
      </c>
      <c r="AW20" t="str">
        <f t="shared" ca="1" si="1"/>
        <v>ME</v>
      </c>
    </row>
    <row r="21" spans="2:49" x14ac:dyDescent="0.15">
      <c r="B21" t="s">
        <v>198</v>
      </c>
      <c r="C21" t="s">
        <v>4</v>
      </c>
      <c r="E21" s="9" t="str">
        <f>IFERROR(VLOOKUP($B21,根ノ上高原!$B$5:$G$338,6,FALSE),"")</f>
        <v/>
      </c>
      <c r="F21" s="10" t="str">
        <f>IFERROR(VLOOKUP($B21,根ノ上高原!$B$5:$G$338,2,FALSE),"")</f>
        <v/>
      </c>
      <c r="G21" s="10" t="str">
        <f>IFERROR(VLOOKUP($B21,根ノ上高原!$B$5:$G$338,5,FALSE)*VLOOKUP(E21,大会ごとのスコア!$D$4:$E$5,2,FALSE),"")</f>
        <v/>
      </c>
      <c r="H21" s="9" t="str">
        <f>IFERROR(VLOOKUP($B21,東大OLK大会!$B$5:$G$338,6,FALSE),"")</f>
        <v>M21A2</v>
      </c>
      <c r="I21" s="10">
        <f>IFERROR(VLOOKUP($B21,東大OLK大会!$B$5:$G$338,2,FALSE),"")</f>
        <v>10</v>
      </c>
      <c r="J21" s="10">
        <f>IFERROR(VLOOKUP($B21,東大OLK大会!$B$5:$G$338,5,FALSE)*VLOOKUP(H21,大会ごとのスコア!$D$7:$E$11,2,FALSE),"")</f>
        <v>60.326000000000001</v>
      </c>
      <c r="K21" s="9" t="str">
        <f>IFERROR(VLOOKUP($B21,全日本ロング!$B$5:$G$338,6,FALSE),"")</f>
        <v>M20E</v>
      </c>
      <c r="L21" s="10">
        <f>IFERROR(VLOOKUP($B21,全日本ロング!$B$5:$G$338,2,FALSE),"")</f>
        <v>6</v>
      </c>
      <c r="M21" s="10">
        <f>IFERROR(VLOOKUP($B21,全日本ロング!$B$5:$G$338,5,FALSE)*VLOOKUP(K21,大会ごとのスコア!$D$12:$E$17,2,FALSE),"")</f>
        <v>56.284649999999999</v>
      </c>
      <c r="N21" s="9" t="str">
        <f>IFERROR(VLOOKUP($B21,関東スプリントセレ!$B$5:$G$338,6,FALSE),"")</f>
        <v>Ms2</v>
      </c>
      <c r="O21" s="10">
        <f>IFERROR(VLOOKUP($B21,関東スプリントセレ!$B$5:$G$338,2,FALSE),"")</f>
        <v>5</v>
      </c>
      <c r="P21" s="10">
        <f>IFERROR(VLOOKUP($B21,関東スプリントセレ!$B$5:$G$338,5,FALSE)*VLOOKUP(N21,大会ごとのスコア!$D$19:$E$21,2,FALSE),"")</f>
        <v>61.738999999999997</v>
      </c>
      <c r="Q21" s="9" t="str">
        <f>IFERROR(VLOOKUP($B21,名椙大会2日目!$B$5:$G$338,6,FALSE),"")</f>
        <v/>
      </c>
      <c r="R21" s="10" t="str">
        <f>IFERROR(VLOOKUP($B21,名椙大会2日目!$B$5:$G$338,2,FALSE),"")</f>
        <v/>
      </c>
      <c r="S21" s="10" t="str">
        <f>IFERROR(VLOOKUP($B21,名椙大会2日目!$B$5:$G$338,5,FALSE)*VLOOKUP(Q21,大会ごとのスコア!$D$28:$E$31,2,FALSE),"")</f>
        <v/>
      </c>
      <c r="T21" s="9" t="str">
        <f>IFERROR(VLOOKUP($B21,インカレスプリント2018!$B$5:$G$400,6,FALSE),"")</f>
        <v/>
      </c>
      <c r="U21" s="10" t="str">
        <f>IFERROR(VLOOKUP($B21,インカレスプリント2018!$B$5:$G$400,2,FALSE),"")</f>
        <v/>
      </c>
      <c r="V21" s="10" t="str">
        <f>IFERROR(VLOOKUP($B21,インカレスプリント2018!$B$5:$G$400,5,FALSE)*VLOOKUP(T21,大会ごとのスコア!$D$33:$E$36,2,FALSE),"")</f>
        <v/>
      </c>
      <c r="W21" s="9" t="str">
        <f>IFERROR(VLOOKUP($B21,インカレロング2018!$B$5:$G$400,6,FALSE),"")</f>
        <v>ME</v>
      </c>
      <c r="X21" s="10">
        <f>IFERROR(VLOOKUP($B21,インカレロング2018!$B$5:$G$400,2,FALSE),"")</f>
        <v>23</v>
      </c>
      <c r="Y21" s="10">
        <f ca="1">IFERROR(VLOOKUP($B21,インカレロング2018!$B$5:$G$400,5,FALSE)*VLOOKUP(W21,大会ごとのスコア!$D$38:$E$42,2,FALSE),"")</f>
        <v>66.482399999999998</v>
      </c>
      <c r="Z21" s="9" t="str">
        <f>IFERROR(VLOOKUP($B21,クラブカップミドル!$B$4:$G$400,6,FALSE),"")</f>
        <v/>
      </c>
      <c r="AA21" s="10" t="str">
        <f>IFERROR(VLOOKUP($B21,クラブカップミドル!$B$4:$G$400,2,FALSE),"")</f>
        <v/>
      </c>
      <c r="AB21" s="10" t="str">
        <f>IFERROR(VLOOKUP($B21,クラブカップミドル!$B$4:$G$400,5,FALSE)*VLOOKUP(Z21,大会ごとのスコア!$D$44:$E$55,2,FALSE),"")</f>
        <v/>
      </c>
      <c r="AC21" s="9" t="str">
        <f>IFERROR(VLOOKUP($B21,全日本ミドル!$B$4:$G$400,6,FALSE),"")</f>
        <v>M20E</v>
      </c>
      <c r="AD21" s="10">
        <f>IFERROR(VLOOKUP($B21,全日本ミドル!$B$4:$G$400,2,FALSE),"")</f>
        <v>3</v>
      </c>
      <c r="AE21" s="10">
        <f>IFERROR(VLOOKUP($B21,全日本ミドル!$B$4:$G$400,5,FALSE)*VLOOKUP(AC21,大会ごとのスコア!$D$62:$E$69,2,FALSE),"")</f>
        <v>54.385199999999998</v>
      </c>
      <c r="AF21" s="9" t="str">
        <f>IFERROR(VLOOKUP($B21,KOLC大会!$B$4:$G$400,6,FALSE),"")</f>
        <v/>
      </c>
      <c r="AG21" s="10" t="str">
        <f>IFERROR(VLOOKUP($B21,KOLC大会!$B$4:$G$400,2,FALSE),"")</f>
        <v/>
      </c>
      <c r="AH21" s="10" t="str">
        <f>IFERROR(VLOOKUP($B21,KOLC大会!$B$4:$G$400,5,FALSE)*VLOOKUP(AF21,大会ごとのスコア!$D$44:$E$55,2,FALSE),"")</f>
        <v/>
      </c>
      <c r="AI21" s="9" t="str">
        <f>IFERROR(VLOOKUP($B21,早大OC大会!$B$4:$G$400,6,FALSE),"")</f>
        <v/>
      </c>
      <c r="AJ21" s="10" t="str">
        <f>IFERROR(VLOOKUP($B21,早大OC大会!$B$4:$G$400,2,FALSE),"")</f>
        <v/>
      </c>
      <c r="AK21" s="10" t="str">
        <f>IFERROR(VLOOKUP($B21,早大OC大会!$B$4:$G$400,5,FALSE)*VLOOKUP(AI21,大会ごとのスコア!$D$44:$E$55,2,FALSE),"")</f>
        <v/>
      </c>
      <c r="AL21" s="9" t="str">
        <f>IFERROR(VLOOKUP($B21,京大京女大会!$B$4:$G$400,6,FALSE),"")</f>
        <v/>
      </c>
      <c r="AM21" s="10" t="str">
        <f>IFERROR(VLOOKUP($B21,京大京女大会!$B$4:$G$400,2,FALSE),"")</f>
        <v/>
      </c>
      <c r="AN21" s="10" t="str">
        <f>IFERROR(VLOOKUP($B21,京大京女大会!$B$4:$G$400,5,FALSE)*VLOOKUP(AL21,大会ごとのスコア!$D$44:$E$55,2,FALSE),"")</f>
        <v/>
      </c>
      <c r="AO21" s="9" t="str">
        <f>IFERROR(VLOOKUP($B21,東海ミドルセレ!$B$4:$G$400,6,FALSE),"")</f>
        <v/>
      </c>
      <c r="AP21" s="10" t="str">
        <f>IFERROR(VLOOKUP($B21,東海ミドルセレ!$B$4:$G$400,2,FALSE),"")</f>
        <v/>
      </c>
      <c r="AQ21" s="10" t="str">
        <f>IFERROR(VLOOKUP($B21,東海ミドルセレ!$B$4:$G$400,5,FALSE)*VLOOKUP(AO21,大会ごとのスコア!$D$44:$E$60,2,FALSE),"")</f>
        <v/>
      </c>
      <c r="AR21" s="10"/>
      <c r="AT21" s="9">
        <f t="array" aca="1" ref="AT21" ca="1">IFERROR(ROUNDUP(AVERAGE(LARGE(IF($A$3:$AS$3="スコア",$A21:$AS21,""),{1,2,3})),2),0)</f>
        <v>62.85</v>
      </c>
      <c r="AU21">
        <f t="array" aca="1" ref="AU21" ca="1">IFERROR(LARGE(IF($A$3:$AS$3="スコア",$A21:$AS21,""),1),"")</f>
        <v>66.482399999999998</v>
      </c>
      <c r="AV21" t="str">
        <f t="shared" ca="1" si="0"/>
        <v>ICL</v>
      </c>
      <c r="AW21" t="str">
        <f t="shared" ca="1" si="1"/>
        <v>ME</v>
      </c>
    </row>
    <row r="22" spans="2:49" x14ac:dyDescent="0.15">
      <c r="B22" t="s">
        <v>528</v>
      </c>
      <c r="C22" t="s">
        <v>16</v>
      </c>
      <c r="E22" s="9" t="str">
        <f>IFERROR(VLOOKUP($B22,根ノ上高原!$B$5:$G$338,6,FALSE),"")</f>
        <v/>
      </c>
      <c r="F22" s="10" t="str">
        <f>IFERROR(VLOOKUP($B22,根ノ上高原!$B$5:$G$338,2,FALSE),"")</f>
        <v/>
      </c>
      <c r="G22" s="10" t="str">
        <f>IFERROR(VLOOKUP($B22,根ノ上高原!$B$5:$G$338,5,FALSE)*VLOOKUP(E22,大会ごとのスコア!$D$4:$E$5,2,FALSE),"")</f>
        <v/>
      </c>
      <c r="H22" s="9" t="str">
        <f>IFERROR(VLOOKUP($B22,東大OLK大会!$B$5:$G$338,6,FALSE),"")</f>
        <v>M21A2</v>
      </c>
      <c r="I22" s="10">
        <f>IFERROR(VLOOKUP($B22,東大OLK大会!$B$5:$G$338,2,FALSE),"")</f>
        <v>13</v>
      </c>
      <c r="J22" s="10">
        <f>IFERROR(VLOOKUP($B22,東大OLK大会!$B$5:$G$338,5,FALSE)*VLOOKUP(H22,大会ごとのスコア!$D$7:$E$11,2,FALSE),"")</f>
        <v>59.150999999999996</v>
      </c>
      <c r="K22" s="9" t="str">
        <f>IFERROR(VLOOKUP($B22,全日本ロング!$B$5:$G$338,6,FALSE),"")</f>
        <v/>
      </c>
      <c r="L22" s="10" t="str">
        <f>IFERROR(VLOOKUP($B22,全日本ロング!$B$5:$G$338,2,FALSE),"")</f>
        <v/>
      </c>
      <c r="M22" s="10" t="str">
        <f>IFERROR(VLOOKUP($B22,全日本ロング!$B$5:$G$338,5,FALSE)*VLOOKUP(K22,大会ごとのスコア!$D$12:$E$17,2,FALSE),"")</f>
        <v/>
      </c>
      <c r="N22" s="9" t="str">
        <f>IFERROR(VLOOKUP($B22,関東スプリントセレ!$B$5:$G$338,6,FALSE),"")</f>
        <v>Ms2</v>
      </c>
      <c r="O22" s="10">
        <f>IFERROR(VLOOKUP($B22,関東スプリントセレ!$B$5:$G$338,2,FALSE),"")</f>
        <v>0</v>
      </c>
      <c r="P22" s="10">
        <f>IFERROR(VLOOKUP($B22,関東スプリントセレ!$B$5:$G$338,5,FALSE)*VLOOKUP(N22,大会ごとのスコア!$D$19:$E$21,2,FALSE),"")</f>
        <v>61.214999999999996</v>
      </c>
      <c r="Q22" s="9" t="str">
        <f>IFERROR(VLOOKUP($B22,名椙大会2日目!$B$5:$G$338,6,FALSE),"")</f>
        <v/>
      </c>
      <c r="R22" s="10" t="str">
        <f>IFERROR(VLOOKUP($B22,名椙大会2日目!$B$5:$G$338,2,FALSE),"")</f>
        <v/>
      </c>
      <c r="S22" s="10" t="str">
        <f>IFERROR(VLOOKUP($B22,名椙大会2日目!$B$5:$G$338,5,FALSE)*VLOOKUP(Q22,大会ごとのスコア!$D$28:$E$31,2,FALSE),"")</f>
        <v/>
      </c>
      <c r="T22" s="9" t="str">
        <f>IFERROR(VLOOKUP($B22,インカレスプリント2018!$B$5:$G$400,6,FALSE),"")</f>
        <v>MUA2</v>
      </c>
      <c r="U22" s="10">
        <f>IFERROR(VLOOKUP($B22,インカレスプリント2018!$B$5:$G$400,2,FALSE),"")</f>
        <v>14</v>
      </c>
      <c r="V22" s="10">
        <f>IFERROR(VLOOKUP($B22,インカレスプリント2018!$B$5:$G$400,5,FALSE)*VLOOKUP(T22,大会ごとのスコア!$D$33:$E$36,2,FALSE),"")</f>
        <v>59.268999999999998</v>
      </c>
      <c r="W22" s="9" t="str">
        <f>IFERROR(VLOOKUP($B22,インカレロング2018!$B$5:$G$400,6,FALSE),"")</f>
        <v>MUL3</v>
      </c>
      <c r="X22" s="10">
        <f>IFERROR(VLOOKUP($B22,インカレロング2018!$B$5:$G$400,2,FALSE),"")</f>
        <v>3</v>
      </c>
      <c r="Y22" s="10">
        <f ca="1">IFERROR(VLOOKUP($B22,インカレロング2018!$B$5:$G$400,5,FALSE)*VLOOKUP(W22,大会ごとのスコア!$D$38:$E$42,2,FALSE),"")</f>
        <v>64.844000000000008</v>
      </c>
      <c r="Z22" s="9" t="str">
        <f>IFERROR(VLOOKUP($B22,クラブカップミドル!$B$4:$G$400,6,FALSE),"")</f>
        <v>MA-2</v>
      </c>
      <c r="AA22" s="10">
        <f>IFERROR(VLOOKUP($B22,クラブカップミドル!$B$4:$G$400,2,FALSE),"")</f>
        <v>38</v>
      </c>
      <c r="AB22" s="10">
        <f>IFERROR(VLOOKUP($B22,クラブカップミドル!$B$4:$G$400,5,FALSE)*VLOOKUP(Z22,大会ごとのスコア!$D$44:$E$55,2,FALSE),"")</f>
        <v>51.878</v>
      </c>
      <c r="AC22" s="9" t="str">
        <f>IFERROR(VLOOKUP($B22,全日本ミドル!$B$4:$G$400,6,FALSE),"")</f>
        <v>M21A2</v>
      </c>
      <c r="AD22" s="10">
        <f>IFERROR(VLOOKUP($B22,全日本ミドル!$B$4:$G$400,2,FALSE),"")</f>
        <v>2</v>
      </c>
      <c r="AE22" s="10">
        <f>IFERROR(VLOOKUP($B22,全日本ミドル!$B$4:$G$400,5,FALSE)*VLOOKUP(AC22,大会ごとのスコア!$D$62:$E$69,2,FALSE),"")</f>
        <v>61.838000000000001</v>
      </c>
      <c r="AF22" s="9" t="str">
        <f>IFERROR(VLOOKUP($B22,KOLC大会!$B$4:$G$400,6,FALSE),"")</f>
        <v/>
      </c>
      <c r="AG22" s="10" t="str">
        <f>IFERROR(VLOOKUP($B22,KOLC大会!$B$4:$G$400,2,FALSE),"")</f>
        <v/>
      </c>
      <c r="AH22" s="10" t="str">
        <f>IFERROR(VLOOKUP($B22,KOLC大会!$B$4:$G$400,5,FALSE)*VLOOKUP(AF22,大会ごとのスコア!$D$44:$E$55,2,FALSE),"")</f>
        <v/>
      </c>
      <c r="AI22" s="9" t="str">
        <f>IFERROR(VLOOKUP($B22,早大OC大会!$B$4:$G$400,6,FALSE),"")</f>
        <v/>
      </c>
      <c r="AJ22" s="10" t="str">
        <f>IFERROR(VLOOKUP($B22,早大OC大会!$B$4:$G$400,2,FALSE),"")</f>
        <v/>
      </c>
      <c r="AK22" s="10" t="str">
        <f>IFERROR(VLOOKUP($B22,早大OC大会!$B$4:$G$400,5,FALSE)*VLOOKUP(AI22,大会ごとのスコア!$D$44:$E$55,2,FALSE),"")</f>
        <v/>
      </c>
      <c r="AL22" s="9" t="str">
        <f>IFERROR(VLOOKUP($B22,京大京女大会!$B$4:$G$400,6,FALSE),"")</f>
        <v/>
      </c>
      <c r="AM22" s="10" t="str">
        <f>IFERROR(VLOOKUP($B22,京大京女大会!$B$4:$G$400,2,FALSE),"")</f>
        <v/>
      </c>
      <c r="AN22" s="10" t="str">
        <f>IFERROR(VLOOKUP($B22,京大京女大会!$B$4:$G$400,5,FALSE)*VLOOKUP(AL22,大会ごとのスコア!$D$44:$E$55,2,FALSE),"")</f>
        <v/>
      </c>
      <c r="AO22" s="9" t="str">
        <f>IFERROR(VLOOKUP($B22,東海ミドルセレ!$B$4:$G$400,6,FALSE),"")</f>
        <v/>
      </c>
      <c r="AP22" s="10" t="str">
        <f>IFERROR(VLOOKUP($B22,東海ミドルセレ!$B$4:$G$400,2,FALSE),"")</f>
        <v/>
      </c>
      <c r="AQ22" s="10" t="str">
        <f>IFERROR(VLOOKUP($B22,東海ミドルセレ!$B$4:$G$400,5,FALSE)*VLOOKUP(AO22,大会ごとのスコア!$D$44:$E$60,2,FALSE),"")</f>
        <v/>
      </c>
      <c r="AR22" s="10"/>
      <c r="AT22" s="9">
        <f t="array" aca="1" ref="AT22" ca="1">IFERROR(ROUNDUP(AVERAGE(LARGE(IF($A$3:$AS$3="スコア",$A22:$AS22,""),{1,2,3})),2),0)</f>
        <v>62.64</v>
      </c>
      <c r="AU22">
        <f t="array" aca="1" ref="AU22" ca="1">IFERROR(LARGE(IF($A$3:$AS$3="スコア",$A22:$AS22,""),1),"")</f>
        <v>64.844000000000008</v>
      </c>
      <c r="AV22" t="str">
        <f t="shared" ca="1" si="0"/>
        <v>ICL</v>
      </c>
      <c r="AW22" t="str">
        <f t="shared" ca="1" si="1"/>
        <v>MUL3</v>
      </c>
    </row>
    <row r="23" spans="2:49" x14ac:dyDescent="0.15">
      <c r="B23" t="s">
        <v>196</v>
      </c>
      <c r="C23" t="s">
        <v>1082</v>
      </c>
      <c r="E23" s="9" t="str">
        <f>IFERROR(VLOOKUP($B23,根ノ上高原!$B$5:$G$338,6,FALSE),"")</f>
        <v/>
      </c>
      <c r="F23" s="10" t="str">
        <f>IFERROR(VLOOKUP($B23,根ノ上高原!$B$5:$G$338,2,FALSE),"")</f>
        <v/>
      </c>
      <c r="G23" s="10" t="str">
        <f>IFERROR(VLOOKUP($B23,根ノ上高原!$B$5:$G$338,5,FALSE)*VLOOKUP(E23,大会ごとのスコア!$D$4:$E$5,2,FALSE),"")</f>
        <v/>
      </c>
      <c r="H23" s="9" t="str">
        <f>IFERROR(VLOOKUP($B23,東大OLK大会!$B$5:$G$338,6,FALSE),"")</f>
        <v/>
      </c>
      <c r="I23" s="10" t="str">
        <f>IFERROR(VLOOKUP($B23,東大OLK大会!$B$5:$G$338,2,FALSE),"")</f>
        <v/>
      </c>
      <c r="J23" s="10" t="str">
        <f>IFERROR(VLOOKUP($B23,東大OLK大会!$B$5:$G$338,5,FALSE)*VLOOKUP(H23,大会ごとのスコア!$D$7:$E$11,2,FALSE),"")</f>
        <v/>
      </c>
      <c r="K23" s="9" t="str">
        <f>IFERROR(VLOOKUP($B23,全日本ロング!$B$5:$G$338,6,FALSE),"")</f>
        <v>M21A2</v>
      </c>
      <c r="L23" s="10">
        <f>IFERROR(VLOOKUP($B23,全日本ロング!$B$5:$G$338,2,FALSE),"")</f>
        <v>14</v>
      </c>
      <c r="M23" s="10">
        <f>IFERROR(VLOOKUP($B23,全日本ロング!$B$5:$G$338,5,FALSE)*VLOOKUP(K23,大会ごとのスコア!$D$12:$E$17,2,FALSE),"")</f>
        <v>58.378</v>
      </c>
      <c r="N23" s="9" t="str">
        <f>IFERROR(VLOOKUP($B23,関東スプリントセレ!$B$5:$G$338,6,FALSE),"")</f>
        <v/>
      </c>
      <c r="O23" s="10" t="str">
        <f>IFERROR(VLOOKUP($B23,関東スプリントセレ!$B$5:$G$338,2,FALSE),"")</f>
        <v/>
      </c>
      <c r="P23" s="10" t="str">
        <f>IFERROR(VLOOKUP($B23,関東スプリントセレ!$B$5:$G$338,5,FALSE)*VLOOKUP(N23,大会ごとのスコア!$D$19:$E$21,2,FALSE),"")</f>
        <v/>
      </c>
      <c r="Q23" s="9" t="str">
        <f>IFERROR(VLOOKUP($B23,名椙大会2日目!$B$5:$G$338,6,FALSE),"")</f>
        <v/>
      </c>
      <c r="R23" s="10" t="str">
        <f>IFERROR(VLOOKUP($B23,名椙大会2日目!$B$5:$G$338,2,FALSE),"")</f>
        <v/>
      </c>
      <c r="S23" s="10" t="str">
        <f>IFERROR(VLOOKUP($B23,名椙大会2日目!$B$5:$G$338,5,FALSE)*VLOOKUP(Q23,大会ごとのスコア!$D$28:$E$31,2,FALSE),"")</f>
        <v/>
      </c>
      <c r="T23" s="9" t="str">
        <f>IFERROR(VLOOKUP($B23,インカレスプリント2018!$B$5:$G$400,6,FALSE),"")</f>
        <v>MUA1</v>
      </c>
      <c r="U23" s="10">
        <f>IFERROR(VLOOKUP($B23,インカレスプリント2018!$B$5:$G$400,2,FALSE),"")</f>
        <v>14</v>
      </c>
      <c r="V23" s="10">
        <f>IFERROR(VLOOKUP($B23,インカレスプリント2018!$B$5:$G$400,5,FALSE)*VLOOKUP(T23,大会ごとのスコア!$D$33:$E$36,2,FALSE),"")</f>
        <v>58.308</v>
      </c>
      <c r="W23" s="9" t="str">
        <f>IFERROR(VLOOKUP($B23,インカレロング2018!$B$5:$G$400,6,FALSE),"")</f>
        <v>ME</v>
      </c>
      <c r="X23" s="10">
        <f>IFERROR(VLOOKUP($B23,インカレロング2018!$B$5:$G$400,2,FALSE),"")</f>
        <v>21</v>
      </c>
      <c r="Y23" s="10">
        <f ca="1">IFERROR(VLOOKUP($B23,インカレロング2018!$B$5:$G$400,5,FALSE)*VLOOKUP(W23,大会ごとのスコア!$D$38:$E$42,2,FALSE),"")</f>
        <v>66.917999999999992</v>
      </c>
      <c r="Z23" s="9" t="str">
        <f>IFERROR(VLOOKUP($B23,クラブカップミドル!$B$4:$G$400,6,FALSE),"")</f>
        <v>MA-1</v>
      </c>
      <c r="AA23" s="10">
        <f>IFERROR(VLOOKUP($B23,クラブカップミドル!$B$4:$G$400,2,FALSE),"")</f>
        <v>6</v>
      </c>
      <c r="AB23" s="10">
        <f>IFERROR(VLOOKUP($B23,クラブカップミドル!$B$4:$G$400,5,FALSE)*VLOOKUP(Z23,大会ごとのスコア!$D$44:$E$55,2,FALSE),"")</f>
        <v>59.774000000000001</v>
      </c>
      <c r="AC23" s="9" t="str">
        <f>IFERROR(VLOOKUP($B23,全日本ミドル!$B$4:$G$400,6,FALSE),"")</f>
        <v>M21A1</v>
      </c>
      <c r="AD23" s="10">
        <f>IFERROR(VLOOKUP($B23,全日本ミドル!$B$4:$G$400,2,FALSE),"")</f>
        <v>9</v>
      </c>
      <c r="AE23" s="10">
        <f>IFERROR(VLOOKUP($B23,全日本ミドル!$B$4:$G$400,5,FALSE)*VLOOKUP(AC23,大会ごとのスコア!$D$62:$E$69,2,FALSE),"")</f>
        <v>60.015000000000001</v>
      </c>
      <c r="AF23" s="9" t="str">
        <f>IFERROR(VLOOKUP($B23,KOLC大会!$B$4:$G$400,6,FALSE),"")</f>
        <v>M21A1</v>
      </c>
      <c r="AG23" s="10">
        <f>IFERROR(VLOOKUP($B23,KOLC大会!$B$4:$G$400,2,FALSE),"")</f>
        <v>6</v>
      </c>
      <c r="AH23" s="10">
        <f>IFERROR(VLOOKUP($B23,KOLC大会!$B$4:$G$400,5,FALSE)*VLOOKUP(AF23,大会ごとのスコア!$D$44:$E$55,2,FALSE),"")</f>
        <v>60.396999999999998</v>
      </c>
      <c r="AI23" s="9" t="str">
        <f>IFERROR(VLOOKUP($B23,早大OC大会!$B$4:$G$400,6,FALSE),"")</f>
        <v>M21A2</v>
      </c>
      <c r="AJ23" s="10">
        <f>IFERROR(VLOOKUP($B23,早大OC大会!$B$4:$G$400,2,FALSE),"")</f>
        <v>19</v>
      </c>
      <c r="AK23" s="10">
        <f>IFERROR(VLOOKUP($B23,早大OC大会!$B$4:$G$400,5,FALSE)*VLOOKUP(AI23,大会ごとのスコア!$D$44:$E$55,2,FALSE),"")</f>
        <v>56.352999999999994</v>
      </c>
      <c r="AL23" s="9" t="str">
        <f>IFERROR(VLOOKUP($B23,京大京女大会!$B$4:$G$400,6,FALSE),"")</f>
        <v/>
      </c>
      <c r="AM23" s="10" t="str">
        <f>IFERROR(VLOOKUP($B23,京大京女大会!$B$4:$G$400,2,FALSE),"")</f>
        <v/>
      </c>
      <c r="AN23" s="10" t="str">
        <f>IFERROR(VLOOKUP($B23,京大京女大会!$B$4:$G$400,5,FALSE)*VLOOKUP(AL23,大会ごとのスコア!$D$44:$E$55,2,FALSE),"")</f>
        <v/>
      </c>
      <c r="AO23" s="9" t="str">
        <f>IFERROR(VLOOKUP($B23,東海ミドルセレ!$B$4:$G$400,6,FALSE),"")</f>
        <v/>
      </c>
      <c r="AP23" s="10" t="str">
        <f>IFERROR(VLOOKUP($B23,東海ミドルセレ!$B$4:$G$400,2,FALSE),"")</f>
        <v/>
      </c>
      <c r="AQ23" s="10" t="str">
        <f>IFERROR(VLOOKUP($B23,東海ミドルセレ!$B$4:$G$400,5,FALSE)*VLOOKUP(AO23,大会ごとのスコア!$D$44:$E$60,2,FALSE),"")</f>
        <v/>
      </c>
      <c r="AR23" s="10"/>
      <c r="AT23" s="9">
        <f t="array" aca="1" ref="AT23" ca="1">IFERROR(ROUNDUP(AVERAGE(LARGE(IF($A$3:$AS$3="スコア",$A23:$AS23,""),{1,2,3})),2),0)</f>
        <v>62.449999999999996</v>
      </c>
      <c r="AU23">
        <f t="array" aca="1" ref="AU23" ca="1">IFERROR(LARGE(IF($A$3:$AS$3="スコア",$A23:$AS23,""),1),"")</f>
        <v>66.917999999999992</v>
      </c>
      <c r="AV23" t="str">
        <f t="shared" ca="1" si="0"/>
        <v>ICL</v>
      </c>
      <c r="AW23" t="str">
        <f t="shared" ca="1" si="1"/>
        <v>ME</v>
      </c>
    </row>
    <row r="24" spans="2:49" x14ac:dyDescent="0.15">
      <c r="B24" t="s">
        <v>165</v>
      </c>
      <c r="C24" t="s">
        <v>16</v>
      </c>
      <c r="E24" s="9" t="str">
        <f>IFERROR(VLOOKUP($B24,根ノ上高原!$B$5:$G$338,6,FALSE),"")</f>
        <v/>
      </c>
      <c r="F24" s="10" t="str">
        <f>IFERROR(VLOOKUP($B24,根ノ上高原!$B$5:$G$338,2,FALSE),"")</f>
        <v/>
      </c>
      <c r="G24" s="10" t="str">
        <f>IFERROR(VLOOKUP($B24,根ノ上高原!$B$5:$G$338,5,FALSE)*VLOOKUP(E24,大会ごとのスコア!$D$4:$E$5,2,FALSE),"")</f>
        <v/>
      </c>
      <c r="H24" s="9" t="str">
        <f>IFERROR(VLOOKUP($B24,東大OLK大会!$B$5:$G$338,6,FALSE),"")</f>
        <v>M21A2</v>
      </c>
      <c r="I24" s="10">
        <f>IFERROR(VLOOKUP($B24,東大OLK大会!$B$5:$G$338,2,FALSE),"")</f>
        <v>21</v>
      </c>
      <c r="J24" s="10">
        <f>IFERROR(VLOOKUP($B24,東大OLK大会!$B$5:$G$338,5,FALSE)*VLOOKUP(H24,大会ごとのスコア!$D$7:$E$11,2,FALSE),"")</f>
        <v>54.687999999999995</v>
      </c>
      <c r="K24" s="9" t="str">
        <f>IFERROR(VLOOKUP($B24,全日本ロング!$B$5:$G$338,6,FALSE),"")</f>
        <v>M21A1</v>
      </c>
      <c r="L24" s="10">
        <f>IFERROR(VLOOKUP($B24,全日本ロング!$B$5:$G$338,2,FALSE),"")</f>
        <v>11</v>
      </c>
      <c r="M24" s="10">
        <f>IFERROR(VLOOKUP($B24,全日本ロング!$B$5:$G$338,5,FALSE)*VLOOKUP(K24,大会ごとのスコア!$D$12:$E$17,2,FALSE),"")</f>
        <v>58.494999999999997</v>
      </c>
      <c r="N24" s="9" t="str">
        <f>IFERROR(VLOOKUP($B24,関東スプリントセレ!$B$5:$G$338,6,FALSE),"")</f>
        <v>Ms2</v>
      </c>
      <c r="O24" s="10">
        <f>IFERROR(VLOOKUP($B24,関東スプリントセレ!$B$5:$G$338,2,FALSE),"")</f>
        <v>7</v>
      </c>
      <c r="P24" s="10">
        <f>IFERROR(VLOOKUP($B24,関東スプリントセレ!$B$5:$G$338,5,FALSE)*VLOOKUP(N24,大会ごとのスコア!$D$19:$E$21,2,FALSE),"")</f>
        <v>61.214999999999996</v>
      </c>
      <c r="Q24" s="9" t="str">
        <f>IFERROR(VLOOKUP($B24,名椙大会2日目!$B$5:$G$338,6,FALSE),"")</f>
        <v/>
      </c>
      <c r="R24" s="10" t="str">
        <f>IFERROR(VLOOKUP($B24,名椙大会2日目!$B$5:$G$338,2,FALSE),"")</f>
        <v/>
      </c>
      <c r="S24" s="10" t="str">
        <f>IFERROR(VLOOKUP($B24,名椙大会2日目!$B$5:$G$338,5,FALSE)*VLOOKUP(Q24,大会ごとのスコア!$D$28:$E$31,2,FALSE),"")</f>
        <v/>
      </c>
      <c r="T24" s="9" t="str">
        <f>IFERROR(VLOOKUP($B24,インカレスプリント2018!$B$5:$G$400,6,FALSE),"")</f>
        <v>ME</v>
      </c>
      <c r="U24" s="10">
        <f>IFERROR(VLOOKUP($B24,インカレスプリント2018!$B$5:$G$400,2,FALSE),"")</f>
        <v>28</v>
      </c>
      <c r="V24" s="10">
        <f>IFERROR(VLOOKUP($B24,インカレスプリント2018!$B$5:$G$400,5,FALSE)*VLOOKUP(T24,大会ごとのスコア!$D$33:$E$36,2,FALSE),"")</f>
        <v>58.178399999999996</v>
      </c>
      <c r="W24" s="9" t="str">
        <f>IFERROR(VLOOKUP($B24,インカレロング2018!$B$5:$G$400,6,FALSE),"")</f>
        <v>ME</v>
      </c>
      <c r="X24" s="10">
        <f>IFERROR(VLOOKUP($B24,インカレロング2018!$B$5:$G$400,2,FALSE),"")</f>
        <v>0</v>
      </c>
      <c r="Y24" s="10">
        <f>IFERROR(VLOOKUP($B24,インカレロング2018!$B$5:$G$400,5,FALSE)*VLOOKUP(W24,大会ごとのスコア!$D$38:$E$42,2,FALSE),"")</f>
        <v>0</v>
      </c>
      <c r="Z24" s="9" t="str">
        <f>IFERROR(VLOOKUP($B24,クラブカップミドル!$B$4:$G$400,6,FALSE),"")</f>
        <v>ME</v>
      </c>
      <c r="AA24" s="10">
        <f>IFERROR(VLOOKUP($B24,クラブカップミドル!$B$4:$G$400,2,FALSE),"")</f>
        <v>18</v>
      </c>
      <c r="AB24" s="10">
        <f>IFERROR(VLOOKUP($B24,クラブカップミドル!$B$4:$G$400,5,FALSE)*VLOOKUP(Z24,大会ごとのスコア!$D$44:$E$55,2,FALSE),"")</f>
        <v>63.398399999999995</v>
      </c>
      <c r="AC24" s="9" t="str">
        <f>IFERROR(VLOOKUP($B24,全日本ミドル!$B$4:$G$400,6,FALSE),"")</f>
        <v>M21A1</v>
      </c>
      <c r="AD24" s="10">
        <f>IFERROR(VLOOKUP($B24,全日本ミドル!$B$4:$G$400,2,FALSE),"")</f>
        <v>12</v>
      </c>
      <c r="AE24" s="10">
        <f>IFERROR(VLOOKUP($B24,全日本ミドル!$B$4:$G$400,5,FALSE)*VLOOKUP(AC24,大会ごとのスコア!$D$62:$E$69,2,FALSE),"")</f>
        <v>59.198</v>
      </c>
      <c r="AF24" s="9" t="str">
        <f>IFERROR(VLOOKUP($B24,KOLC大会!$B$4:$G$400,6,FALSE),"")</f>
        <v>M21A2</v>
      </c>
      <c r="AG24" s="10">
        <f>IFERROR(VLOOKUP($B24,KOLC大会!$B$4:$G$400,2,FALSE),"")</f>
        <v>27</v>
      </c>
      <c r="AH24" s="10">
        <f>IFERROR(VLOOKUP($B24,KOLC大会!$B$4:$G$400,5,FALSE)*VLOOKUP(AF24,大会ごとのスコア!$D$44:$E$55,2,FALSE),"")</f>
        <v>52.838999999999999</v>
      </c>
      <c r="AI24" s="9" t="str">
        <f>IFERROR(VLOOKUP($B24,早大OC大会!$B$4:$G$400,6,FALSE),"")</f>
        <v>M21A2</v>
      </c>
      <c r="AJ24" s="10">
        <f>IFERROR(VLOOKUP($B24,早大OC大会!$B$4:$G$400,2,FALSE),"")</f>
        <v>4</v>
      </c>
      <c r="AK24" s="10">
        <f>IFERROR(VLOOKUP($B24,早大OC大会!$B$4:$G$400,5,FALSE)*VLOOKUP(AI24,大会ごとのスコア!$D$44:$E$55,2,FALSE),"")</f>
        <v>61.553999999999995</v>
      </c>
      <c r="AL24" s="9" t="str">
        <f>IFERROR(VLOOKUP($B24,京大京女大会!$B$4:$G$400,6,FALSE),"")</f>
        <v/>
      </c>
      <c r="AM24" s="10" t="str">
        <f>IFERROR(VLOOKUP($B24,京大京女大会!$B$4:$G$400,2,FALSE),"")</f>
        <v/>
      </c>
      <c r="AN24" s="10" t="str">
        <f>IFERROR(VLOOKUP($B24,京大京女大会!$B$4:$G$400,5,FALSE)*VLOOKUP(AL24,大会ごとのスコア!$D$44:$E$55,2,FALSE),"")</f>
        <v/>
      </c>
      <c r="AO24" s="9" t="str">
        <f>IFERROR(VLOOKUP($B24,東海ミドルセレ!$B$4:$G$400,6,FALSE),"")</f>
        <v>HMO</v>
      </c>
      <c r="AP24" s="10">
        <f>IFERROR(VLOOKUP($B24,東海ミドルセレ!$B$4:$G$400,2,FALSE),"")</f>
        <v>9</v>
      </c>
      <c r="AQ24" s="10">
        <f>IFERROR(VLOOKUP($B24,東海ミドルセレ!$B$4:$G$400,5,FALSE)*VLOOKUP(AO24,大会ごとのスコア!$D$44:$E$60,2,FALSE),"")</f>
        <v>60.376999999999995</v>
      </c>
      <c r="AR24" s="10"/>
      <c r="AT24" s="9">
        <f t="array" ref="AT24">IFERROR(ROUNDUP(AVERAGE(LARGE(IF($A$3:$AS$3="スコア",$A24:$AS24,""),{1,2,3})),2),0)</f>
        <v>62.059999999999995</v>
      </c>
      <c r="AU24">
        <f t="array" ref="AU24">IFERROR(LARGE(IF($A$3:$AS$3="スコア",$A24:$AS24,""),1),"")</f>
        <v>63.398399999999995</v>
      </c>
      <c r="AV24" t="str">
        <f t="shared" si="0"/>
        <v>CCM</v>
      </c>
      <c r="AW24" t="str">
        <f t="shared" si="1"/>
        <v>ME</v>
      </c>
    </row>
    <row r="25" spans="2:49" x14ac:dyDescent="0.15">
      <c r="B25" t="s">
        <v>158</v>
      </c>
      <c r="C25" t="s">
        <v>20</v>
      </c>
      <c r="E25" s="9" t="str">
        <f>IFERROR(VLOOKUP($B25,根ノ上高原!$B$5:$G$338,6,FALSE),"")</f>
        <v/>
      </c>
      <c r="F25" s="10" t="str">
        <f>IFERROR(VLOOKUP($B25,根ノ上高原!$B$5:$G$338,2,FALSE),"")</f>
        <v/>
      </c>
      <c r="G25" s="10" t="str">
        <f>IFERROR(VLOOKUP($B25,根ノ上高原!$B$5:$G$338,5,FALSE)*VLOOKUP(E25,大会ごとのスコア!$D$4:$E$5,2,FALSE),"")</f>
        <v/>
      </c>
      <c r="H25" s="9" t="str">
        <f>IFERROR(VLOOKUP($B25,東大OLK大会!$B$5:$G$338,6,FALSE),"")</f>
        <v>M21A2</v>
      </c>
      <c r="I25" s="10">
        <f>IFERROR(VLOOKUP($B25,東大OLK大会!$B$5:$G$338,2,FALSE),"")</f>
        <v>31</v>
      </c>
      <c r="J25" s="10">
        <f>IFERROR(VLOOKUP($B25,東大OLK大会!$B$5:$G$338,5,FALSE)*VLOOKUP(H25,大会ごとのスコア!$D$7:$E$11,2,FALSE),"")</f>
        <v>50.277999999999999</v>
      </c>
      <c r="K25" s="9" t="str">
        <f>IFERROR(VLOOKUP($B25,全日本ロング!$B$5:$G$338,6,FALSE),"")</f>
        <v/>
      </c>
      <c r="L25" s="10" t="str">
        <f>IFERROR(VLOOKUP($B25,全日本ロング!$B$5:$G$338,2,FALSE),"")</f>
        <v/>
      </c>
      <c r="M25" s="10" t="str">
        <f>IFERROR(VLOOKUP($B25,全日本ロング!$B$5:$G$338,5,FALSE)*VLOOKUP(K25,大会ごとのスコア!$D$12:$E$17,2,FALSE),"")</f>
        <v/>
      </c>
      <c r="N25" s="9" t="str">
        <f>IFERROR(VLOOKUP($B25,関東スプリントセレ!$B$5:$G$338,6,FALSE),"")</f>
        <v>Ms1</v>
      </c>
      <c r="O25" s="10">
        <f>IFERROR(VLOOKUP($B25,関東スプリントセレ!$B$5:$G$338,2,FALSE),"")</f>
        <v>6</v>
      </c>
      <c r="P25" s="10">
        <f>IFERROR(VLOOKUP($B25,関東スプリントセレ!$B$5:$G$338,5,FALSE)*VLOOKUP(N25,大会ごとのスコア!$D$19:$E$21,2,FALSE),"")</f>
        <v>62.515999999999998</v>
      </c>
      <c r="Q25" s="9" t="str">
        <f>IFERROR(VLOOKUP($B25,名椙大会2日目!$B$5:$G$338,6,FALSE),"")</f>
        <v/>
      </c>
      <c r="R25" s="10" t="str">
        <f>IFERROR(VLOOKUP($B25,名椙大会2日目!$B$5:$G$338,2,FALSE),"")</f>
        <v/>
      </c>
      <c r="S25" s="10" t="str">
        <f>IFERROR(VLOOKUP($B25,名椙大会2日目!$B$5:$G$338,5,FALSE)*VLOOKUP(Q25,大会ごとのスコア!$D$28:$E$31,2,FALSE),"")</f>
        <v/>
      </c>
      <c r="T25" s="9" t="str">
        <f>IFERROR(VLOOKUP($B25,インカレスプリント2018!$B$5:$G$400,6,FALSE),"")</f>
        <v>ME</v>
      </c>
      <c r="U25" s="10">
        <f>IFERROR(VLOOKUP($B25,インカレスプリント2018!$B$5:$G$400,2,FALSE),"")</f>
        <v>20</v>
      </c>
      <c r="V25" s="10">
        <f>IFERROR(VLOOKUP($B25,インカレスプリント2018!$B$5:$G$400,5,FALSE)*VLOOKUP(T25,大会ごとのスコア!$D$33:$E$36,2,FALSE),"")</f>
        <v>62.870399999999989</v>
      </c>
      <c r="W25" s="9" t="str">
        <f>IFERROR(VLOOKUP($B25,インカレロング2018!$B$5:$G$400,6,FALSE),"")</f>
        <v>MUL2</v>
      </c>
      <c r="X25" s="10">
        <f>IFERROR(VLOOKUP($B25,インカレロング2018!$B$5:$G$400,2,FALSE),"")</f>
        <v>6</v>
      </c>
      <c r="Y25" s="10">
        <f ca="1">IFERROR(VLOOKUP($B25,インカレロング2018!$B$5:$G$400,5,FALSE)*VLOOKUP(W25,大会ごとのスコア!$D$38:$E$42,2,FALSE),"")</f>
        <v>60.643000000000001</v>
      </c>
      <c r="Z25" s="9" t="str">
        <f>IFERROR(VLOOKUP($B25,クラブカップミドル!$B$4:$G$400,6,FALSE),"")</f>
        <v/>
      </c>
      <c r="AA25" s="10" t="str">
        <f>IFERROR(VLOOKUP($B25,クラブカップミドル!$B$4:$G$400,2,FALSE),"")</f>
        <v/>
      </c>
      <c r="AB25" s="10" t="str">
        <f>IFERROR(VLOOKUP($B25,クラブカップミドル!$B$4:$G$400,5,FALSE)*VLOOKUP(Z25,大会ごとのスコア!$D$44:$E$55,2,FALSE),"")</f>
        <v/>
      </c>
      <c r="AC25" s="9" t="str">
        <f>IFERROR(VLOOKUP($B25,全日本ミドル!$B$4:$G$400,6,FALSE),"")</f>
        <v>M20E</v>
      </c>
      <c r="AD25" s="10">
        <f>IFERROR(VLOOKUP($B25,全日本ミドル!$B$4:$G$400,2,FALSE),"")</f>
        <v>7</v>
      </c>
      <c r="AE25" s="10">
        <f>IFERROR(VLOOKUP($B25,全日本ミドル!$B$4:$G$400,5,FALSE)*VLOOKUP(AC25,大会ごとのスコア!$D$62:$E$69,2,FALSE),"")</f>
        <v>51.473700000000001</v>
      </c>
      <c r="AF25" s="9" t="str">
        <f>IFERROR(VLOOKUP($B25,KOLC大会!$B$4:$G$400,6,FALSE),"")</f>
        <v>M21A1</v>
      </c>
      <c r="AG25" s="10">
        <f>IFERROR(VLOOKUP($B25,KOLC大会!$B$4:$G$400,2,FALSE),"")</f>
        <v>20</v>
      </c>
      <c r="AH25" s="10">
        <f>IFERROR(VLOOKUP($B25,KOLC大会!$B$4:$G$400,5,FALSE)*VLOOKUP(AF25,大会ごとのスコア!$D$44:$E$55,2,FALSE),"")</f>
        <v>55.948</v>
      </c>
      <c r="AI25" s="9" t="str">
        <f>IFERROR(VLOOKUP($B25,早大OC大会!$B$4:$G$400,6,FALSE),"")</f>
        <v>M21A1</v>
      </c>
      <c r="AJ25" s="10">
        <f>IFERROR(VLOOKUP($B25,早大OC大会!$B$4:$G$400,2,FALSE),"")</f>
        <v>7</v>
      </c>
      <c r="AK25" s="10">
        <f>IFERROR(VLOOKUP($B25,早大OC大会!$B$4:$G$400,5,FALSE)*VLOOKUP(AI25,大会ごとのスコア!$D$44:$E$55,2,FALSE),"")</f>
        <v>60.137999999999998</v>
      </c>
      <c r="AL25" s="9" t="str">
        <f>IFERROR(VLOOKUP($B25,京大京女大会!$B$4:$G$400,6,FALSE),"")</f>
        <v/>
      </c>
      <c r="AM25" s="10" t="str">
        <f>IFERROR(VLOOKUP($B25,京大京女大会!$B$4:$G$400,2,FALSE),"")</f>
        <v/>
      </c>
      <c r="AN25" s="10" t="str">
        <f>IFERROR(VLOOKUP($B25,京大京女大会!$B$4:$G$400,5,FALSE)*VLOOKUP(AL25,大会ごとのスコア!$D$44:$E$55,2,FALSE),"")</f>
        <v/>
      </c>
      <c r="AO25" s="9" t="str">
        <f>IFERROR(VLOOKUP($B25,東海ミドルセレ!$B$4:$G$400,6,FALSE),"")</f>
        <v/>
      </c>
      <c r="AP25" s="10" t="str">
        <f>IFERROR(VLOOKUP($B25,東海ミドルセレ!$B$4:$G$400,2,FALSE),"")</f>
        <v/>
      </c>
      <c r="AQ25" s="10" t="str">
        <f>IFERROR(VLOOKUP($B25,東海ミドルセレ!$B$4:$G$400,5,FALSE)*VLOOKUP(AO25,大会ごとのスコア!$D$44:$E$60,2,FALSE),"")</f>
        <v/>
      </c>
      <c r="AR25" s="10"/>
      <c r="AT25" s="9">
        <f t="array" aca="1" ref="AT25" ca="1">IFERROR(ROUNDUP(AVERAGE(LARGE(IF($A$3:$AS$3="スコア",$A25:$AS25,""),{1,2,3})),2),0)</f>
        <v>62.01</v>
      </c>
      <c r="AU25">
        <f t="array" aca="1" ref="AU25" ca="1">IFERROR(LARGE(IF($A$3:$AS$3="スコア",$A25:$AS25,""),1),"")</f>
        <v>62.870399999999989</v>
      </c>
      <c r="AV25" t="str">
        <f t="shared" ca="1" si="0"/>
        <v>ICS</v>
      </c>
      <c r="AW25" t="str">
        <f t="shared" ca="1" si="1"/>
        <v>ME</v>
      </c>
    </row>
    <row r="26" spans="2:49" x14ac:dyDescent="0.15">
      <c r="B26" t="s">
        <v>184</v>
      </c>
      <c r="C26" t="s">
        <v>28</v>
      </c>
      <c r="E26" s="9" t="str">
        <f>IFERROR(VLOOKUP($B26,根ノ上高原!$B$5:$G$338,6,FALSE),"")</f>
        <v>MA</v>
      </c>
      <c r="F26" s="10">
        <f>IFERROR(VLOOKUP($B26,根ノ上高原!$B$5:$G$338,2,FALSE),"")</f>
        <v>24</v>
      </c>
      <c r="G26" s="10">
        <f>IFERROR(VLOOKUP($B26,根ノ上高原!$B$5:$G$338,5,FALSE)*VLOOKUP(E26,大会ごとのスコア!$D$4:$E$5,2,FALSE),"")</f>
        <v>52.861999999999995</v>
      </c>
      <c r="H26" s="9" t="str">
        <f>IFERROR(VLOOKUP($B26,東大OLK大会!$B$5:$G$338,6,FALSE),"")</f>
        <v>M21A1</v>
      </c>
      <c r="I26" s="10">
        <f>IFERROR(VLOOKUP($B26,東大OLK大会!$B$5:$G$338,2,FALSE),"")</f>
        <v>8</v>
      </c>
      <c r="J26" s="10">
        <f>IFERROR(VLOOKUP($B26,東大OLK大会!$B$5:$G$338,5,FALSE)*VLOOKUP(H26,大会ごとのスコア!$D$7:$E$11,2,FALSE),"")</f>
        <v>60.902000000000001</v>
      </c>
      <c r="K26" s="9" t="str">
        <f>IFERROR(VLOOKUP($B26,全日本ロング!$B$5:$G$338,6,FALSE),"")</f>
        <v>M21A1</v>
      </c>
      <c r="L26" s="10">
        <f>IFERROR(VLOOKUP($B26,全日本ロング!$B$5:$G$338,2,FALSE),"")</f>
        <v>25</v>
      </c>
      <c r="M26" s="10">
        <f>IFERROR(VLOOKUP($B26,全日本ロング!$B$5:$G$338,5,FALSE)*VLOOKUP(K26,大会ごとのスコア!$D$12:$E$17,2,FALSE),"")</f>
        <v>52.530999999999999</v>
      </c>
      <c r="N26" s="9" t="str">
        <f>IFERROR(VLOOKUP($B26,関東スプリントセレ!$B$5:$G$338,6,FALSE),"")</f>
        <v>Ms2</v>
      </c>
      <c r="O26" s="10">
        <f>IFERROR(VLOOKUP($B26,関東スプリントセレ!$B$5:$G$338,2,FALSE),"")</f>
        <v>12</v>
      </c>
      <c r="P26" s="10">
        <f>IFERROR(VLOOKUP($B26,関東スプリントセレ!$B$5:$G$338,5,FALSE)*VLOOKUP(N26,大会ごとのスコア!$D$19:$E$21,2,FALSE),"")</f>
        <v>60.538999999999994</v>
      </c>
      <c r="Q26" s="9" t="str">
        <f>IFERROR(VLOOKUP($B26,名椙大会2日目!$B$5:$G$338,6,FALSE),"")</f>
        <v/>
      </c>
      <c r="R26" s="10" t="str">
        <f>IFERROR(VLOOKUP($B26,名椙大会2日目!$B$5:$G$338,2,FALSE),"")</f>
        <v/>
      </c>
      <c r="S26" s="10" t="str">
        <f>IFERROR(VLOOKUP($B26,名椙大会2日目!$B$5:$G$338,5,FALSE)*VLOOKUP(Q26,大会ごとのスコア!$D$28:$E$31,2,FALSE),"")</f>
        <v/>
      </c>
      <c r="T26" s="9" t="str">
        <f>IFERROR(VLOOKUP($B26,インカレスプリント2018!$B$5:$G$400,6,FALSE),"")</f>
        <v>ME</v>
      </c>
      <c r="U26" s="10">
        <f>IFERROR(VLOOKUP($B26,インカレスプリント2018!$B$5:$G$400,2,FALSE),"")</f>
        <v>0</v>
      </c>
      <c r="V26" s="10">
        <f>IFERROR(VLOOKUP($B26,インカレスプリント2018!$B$5:$G$400,5,FALSE)*VLOOKUP(T26,大会ごとのスコア!$D$33:$E$36,2,FALSE),"")</f>
        <v>0</v>
      </c>
      <c r="W26" s="9" t="str">
        <f>IFERROR(VLOOKUP($B26,インカレロング2018!$B$5:$G$400,6,FALSE),"")</f>
        <v>MUL1</v>
      </c>
      <c r="X26" s="10">
        <f>IFERROR(VLOOKUP($B26,インカレロング2018!$B$5:$G$400,2,FALSE),"")</f>
        <v>4</v>
      </c>
      <c r="Y26" s="10">
        <f ca="1">IFERROR(VLOOKUP($B26,インカレロング2018!$B$5:$G$400,5,FALSE)*VLOOKUP(W26,大会ごとのスコア!$D$38:$E$42,2,FALSE),"")</f>
        <v>63.711999999999996</v>
      </c>
      <c r="Z26" s="9" t="str">
        <f>IFERROR(VLOOKUP($B26,クラブカップミドル!$B$4:$G$400,6,FALSE),"")</f>
        <v>MA-1</v>
      </c>
      <c r="AA26" s="10">
        <f>IFERROR(VLOOKUP($B26,クラブカップミドル!$B$4:$G$400,2,FALSE),"")</f>
        <v>9</v>
      </c>
      <c r="AB26" s="10">
        <f>IFERROR(VLOOKUP($B26,クラブカップミドル!$B$4:$G$400,5,FALSE)*VLOOKUP(Z26,大会ごとのスコア!$D$44:$E$55,2,FALSE),"")</f>
        <v>59.287999999999997</v>
      </c>
      <c r="AC26" s="9" t="str">
        <f>IFERROR(VLOOKUP($B26,全日本ミドル!$B$4:$G$400,6,FALSE),"")</f>
        <v>M21A1</v>
      </c>
      <c r="AD26" s="10">
        <f>IFERROR(VLOOKUP($B26,全日本ミドル!$B$4:$G$400,2,FALSE),"")</f>
        <v>13</v>
      </c>
      <c r="AE26" s="10">
        <f>IFERROR(VLOOKUP($B26,全日本ミドル!$B$4:$G$400,5,FALSE)*VLOOKUP(AC26,大会ごとのスコア!$D$62:$E$69,2,FALSE),"")</f>
        <v>59.160999999999994</v>
      </c>
      <c r="AF26" s="9" t="str">
        <f>IFERROR(VLOOKUP($B26,KOLC大会!$B$4:$G$400,6,FALSE),"")</f>
        <v>M21A2</v>
      </c>
      <c r="AG26" s="10">
        <f>IFERROR(VLOOKUP($B26,KOLC大会!$B$4:$G$400,2,FALSE),"")</f>
        <v>30</v>
      </c>
      <c r="AH26" s="10">
        <f>IFERROR(VLOOKUP($B26,KOLC大会!$B$4:$G$400,5,FALSE)*VLOOKUP(AF26,大会ごとのスコア!$D$44:$E$55,2,FALSE),"")</f>
        <v>52.031999999999996</v>
      </c>
      <c r="AI26" s="9" t="str">
        <f>IFERROR(VLOOKUP($B26,早大OC大会!$B$4:$G$400,6,FALSE),"")</f>
        <v>M21A1</v>
      </c>
      <c r="AJ26" s="10">
        <f>IFERROR(VLOOKUP($B26,早大OC大会!$B$4:$G$400,2,FALSE),"")</f>
        <v>6</v>
      </c>
      <c r="AK26" s="10">
        <f>IFERROR(VLOOKUP($B26,早大OC大会!$B$4:$G$400,5,FALSE)*VLOOKUP(AI26,大会ごとのスコア!$D$44:$E$55,2,FALSE),"")</f>
        <v>60.769999999999996</v>
      </c>
      <c r="AL26" s="9" t="str">
        <f>IFERROR(VLOOKUP($B26,京大京女大会!$B$4:$G$400,6,FALSE),"")</f>
        <v>M21A</v>
      </c>
      <c r="AM26" s="10">
        <f>IFERROR(VLOOKUP($B26,京大京女大会!$B$4:$G$400,2,FALSE),"")</f>
        <v>27</v>
      </c>
      <c r="AN26" s="10">
        <f>IFERROR(VLOOKUP($B26,京大京女大会!$B$4:$G$400,5,FALSE)*VLOOKUP(AL26,大会ごとのスコア!$D$44:$E$55,2,FALSE),"")</f>
        <v>55.507999999999996</v>
      </c>
      <c r="AO26" s="9" t="str">
        <f>IFERROR(VLOOKUP($B26,東海ミドルセレ!$B$4:$G$400,6,FALSE),"")</f>
        <v/>
      </c>
      <c r="AP26" s="10" t="str">
        <f>IFERROR(VLOOKUP($B26,東海ミドルセレ!$B$4:$G$400,2,FALSE),"")</f>
        <v/>
      </c>
      <c r="AQ26" s="10" t="str">
        <f>IFERROR(VLOOKUP($B26,東海ミドルセレ!$B$4:$G$400,5,FALSE)*VLOOKUP(AO26,大会ごとのスコア!$D$44:$E$60,2,FALSE),"")</f>
        <v/>
      </c>
      <c r="AR26" s="10"/>
      <c r="AT26" s="9">
        <f t="array" aca="1" ref="AT26" ca="1">IFERROR(ROUNDUP(AVERAGE(LARGE(IF($A$3:$AS$3="スコア",$A26:$AS26,""),{1,2,3})),2),0)</f>
        <v>61.8</v>
      </c>
      <c r="AU26">
        <f t="array" aca="1" ref="AU26" ca="1">IFERROR(LARGE(IF($A$3:$AS$3="スコア",$A26:$AS26,""),1),"")</f>
        <v>63.711999999999996</v>
      </c>
      <c r="AV26" t="str">
        <f t="shared" ca="1" si="0"/>
        <v>ICL</v>
      </c>
      <c r="AW26" t="str">
        <f t="shared" ca="1" si="1"/>
        <v>MUL1</v>
      </c>
    </row>
    <row r="27" spans="2:49" x14ac:dyDescent="0.15">
      <c r="B27" t="s">
        <v>203</v>
      </c>
      <c r="C27" t="s">
        <v>17</v>
      </c>
      <c r="E27" s="9" t="str">
        <f>IFERROR(VLOOKUP($B27,根ノ上高原!$B$5:$G$338,6,FALSE),"")</f>
        <v/>
      </c>
      <c r="F27" s="10" t="str">
        <f>IFERROR(VLOOKUP($B27,根ノ上高原!$B$5:$G$338,2,FALSE),"")</f>
        <v/>
      </c>
      <c r="G27" s="10" t="str">
        <f>IFERROR(VLOOKUP($B27,根ノ上高原!$B$5:$G$338,5,FALSE)*VLOOKUP(E27,大会ごとのスコア!$D$4:$E$5,2,FALSE),"")</f>
        <v/>
      </c>
      <c r="H27" s="9" t="str">
        <f>IFERROR(VLOOKUP($B27,東大OLK大会!$B$5:$G$338,6,FALSE),"")</f>
        <v/>
      </c>
      <c r="I27" s="10" t="str">
        <f>IFERROR(VLOOKUP($B27,東大OLK大会!$B$5:$G$338,2,FALSE),"")</f>
        <v/>
      </c>
      <c r="J27" s="10" t="str">
        <f>IFERROR(VLOOKUP($B27,東大OLK大会!$B$5:$G$338,5,FALSE)*VLOOKUP(H27,大会ごとのスコア!$D$7:$E$11,2,FALSE),"")</f>
        <v/>
      </c>
      <c r="K27" s="9" t="str">
        <f>IFERROR(VLOOKUP($B27,全日本ロング!$B$5:$G$338,6,FALSE),"")</f>
        <v/>
      </c>
      <c r="L27" s="10" t="str">
        <f>IFERROR(VLOOKUP($B27,全日本ロング!$B$5:$G$338,2,FALSE),"")</f>
        <v/>
      </c>
      <c r="M27" s="10" t="str">
        <f>IFERROR(VLOOKUP($B27,全日本ロング!$B$5:$G$338,5,FALSE)*VLOOKUP(K27,大会ごとのスコア!$D$12:$E$17,2,FALSE),"")</f>
        <v/>
      </c>
      <c r="N27" s="9" t="str">
        <f>IFERROR(VLOOKUP($B27,関東スプリントセレ!$B$5:$G$338,6,FALSE),"")</f>
        <v>Ms2</v>
      </c>
      <c r="O27" s="10">
        <f>IFERROR(VLOOKUP($B27,関東スプリントセレ!$B$5:$G$338,2,FALSE),"")</f>
        <v>17</v>
      </c>
      <c r="P27" s="10">
        <f>IFERROR(VLOOKUP($B27,関東スプリントセレ!$B$5:$G$338,5,FALSE)*VLOOKUP(N27,大会ごとのスコア!$D$19:$E$21,2,FALSE),"")</f>
        <v>59.238</v>
      </c>
      <c r="Q27" s="9" t="str">
        <f>IFERROR(VLOOKUP($B27,名椙大会2日目!$B$5:$G$338,6,FALSE),"")</f>
        <v/>
      </c>
      <c r="R27" s="10" t="str">
        <f>IFERROR(VLOOKUP($B27,名椙大会2日目!$B$5:$G$338,2,FALSE),"")</f>
        <v/>
      </c>
      <c r="S27" s="10" t="str">
        <f>IFERROR(VLOOKUP($B27,名椙大会2日目!$B$5:$G$338,5,FALSE)*VLOOKUP(Q27,大会ごとのスコア!$D$28:$E$31,2,FALSE),"")</f>
        <v/>
      </c>
      <c r="T27" s="9" t="str">
        <f>IFERROR(VLOOKUP($B27,インカレスプリント2018!$B$5:$G$400,6,FALSE),"")</f>
        <v>MUA1</v>
      </c>
      <c r="U27" s="10">
        <f>IFERROR(VLOOKUP($B27,インカレスプリント2018!$B$5:$G$400,2,FALSE),"")</f>
        <v>1</v>
      </c>
      <c r="V27" s="10">
        <f>IFERROR(VLOOKUP($B27,インカレスプリント2018!$B$5:$G$400,5,FALSE)*VLOOKUP(T27,大会ごとのスコア!$D$33:$E$36,2,FALSE),"")</f>
        <v>63.473999999999997</v>
      </c>
      <c r="W27" s="9" t="str">
        <f>IFERROR(VLOOKUP($B27,インカレロング2018!$B$5:$G$400,6,FALSE),"")</f>
        <v>ME</v>
      </c>
      <c r="X27" s="10">
        <f>IFERROR(VLOOKUP($B27,インカレロング2018!$B$5:$G$400,2,FALSE),"")</f>
        <v>38</v>
      </c>
      <c r="Y27" s="10">
        <f ca="1">IFERROR(VLOOKUP($B27,インカレロング2018!$B$5:$G$400,5,FALSE)*VLOOKUP(W27,大会ごとのスコア!$D$38:$E$42,2,FALSE),"")</f>
        <v>61.052399999999992</v>
      </c>
      <c r="Z27" s="9" t="str">
        <f>IFERROR(VLOOKUP($B27,クラブカップミドル!$B$4:$G$400,6,FALSE),"")</f>
        <v/>
      </c>
      <c r="AA27" s="10" t="str">
        <f>IFERROR(VLOOKUP($B27,クラブカップミドル!$B$4:$G$400,2,FALSE),"")</f>
        <v/>
      </c>
      <c r="AB27" s="10" t="str">
        <f>IFERROR(VLOOKUP($B27,クラブカップミドル!$B$4:$G$400,5,FALSE)*VLOOKUP(Z27,大会ごとのスコア!$D$44:$E$55,2,FALSE),"")</f>
        <v/>
      </c>
      <c r="AC27" s="9" t="str">
        <f>IFERROR(VLOOKUP($B27,全日本ミドル!$B$4:$G$400,6,FALSE),"")</f>
        <v>M21E</v>
      </c>
      <c r="AD27" s="10">
        <f>IFERROR(VLOOKUP($B27,全日本ミドル!$B$4:$G$400,2,FALSE),"")</f>
        <v>28</v>
      </c>
      <c r="AE27" s="10">
        <f>IFERROR(VLOOKUP($B27,全日本ミドル!$B$4:$G$400,5,FALSE)*VLOOKUP(AC27,大会ごとのスコア!$D$62:$E$69,2,FALSE),"")</f>
        <v>60.360299999999995</v>
      </c>
      <c r="AF27" s="9" t="str">
        <f>IFERROR(VLOOKUP($B27,KOLC大会!$B$4:$G$400,6,FALSE),"")</f>
        <v/>
      </c>
      <c r="AG27" s="10" t="str">
        <f>IFERROR(VLOOKUP($B27,KOLC大会!$B$4:$G$400,2,FALSE),"")</f>
        <v/>
      </c>
      <c r="AH27" s="10" t="str">
        <f>IFERROR(VLOOKUP($B27,KOLC大会!$B$4:$G$400,5,FALSE)*VLOOKUP(AF27,大会ごとのスコア!$D$44:$E$55,2,FALSE),"")</f>
        <v/>
      </c>
      <c r="AI27" s="9" t="str">
        <f>IFERROR(VLOOKUP($B27,早大OC大会!$B$4:$G$400,6,FALSE),"")</f>
        <v>M21E</v>
      </c>
      <c r="AJ27" s="10">
        <f>IFERROR(VLOOKUP($B27,早大OC大会!$B$4:$G$400,2,FALSE),"")</f>
        <v>34</v>
      </c>
      <c r="AK27" s="10">
        <f>IFERROR(VLOOKUP($B27,早大OC大会!$B$4:$G$400,5,FALSE)*VLOOKUP(AI27,大会ごとのスコア!$D$44:$E$55,2,FALSE),"")</f>
        <v>59.833199999999991</v>
      </c>
      <c r="AL27" s="9" t="str">
        <f>IFERROR(VLOOKUP($B27,京大京女大会!$B$4:$G$400,6,FALSE),"")</f>
        <v/>
      </c>
      <c r="AM27" s="10" t="str">
        <f>IFERROR(VLOOKUP($B27,京大京女大会!$B$4:$G$400,2,FALSE),"")</f>
        <v/>
      </c>
      <c r="AN27" s="10" t="str">
        <f>IFERROR(VLOOKUP($B27,京大京女大会!$B$4:$G$400,5,FALSE)*VLOOKUP(AL27,大会ごとのスコア!$D$44:$E$55,2,FALSE),"")</f>
        <v/>
      </c>
      <c r="AO27" s="9" t="str">
        <f>IFERROR(VLOOKUP($B27,東海ミドルセレ!$B$4:$G$400,6,FALSE),"")</f>
        <v>MO</v>
      </c>
      <c r="AP27" s="10">
        <f>IFERROR(VLOOKUP($B27,東海ミドルセレ!$B$4:$G$400,2,FALSE),"")</f>
        <v>5</v>
      </c>
      <c r="AQ27" s="10">
        <f>IFERROR(VLOOKUP($B27,東海ミドルセレ!$B$4:$G$400,5,FALSE)*VLOOKUP(AO27,大会ごとのスコア!$D$44:$E$60,2,FALSE),"")</f>
        <v>61.805999999999997</v>
      </c>
      <c r="AR27" s="10"/>
      <c r="AT27" s="9">
        <f t="array" aca="1" ref="AT27" ca="1">IFERROR(ROUNDUP(AVERAGE(LARGE(IF($A$3:$AS$3="スコア",$A27:$AS27,""),{1,2,3})),2),0)</f>
        <v>62.12</v>
      </c>
      <c r="AU27">
        <f t="array" aca="1" ref="AU27" ca="1">IFERROR(LARGE(IF($A$3:$AS$3="スコア",$A27:$AS27,""),1),"")</f>
        <v>63.473999999999997</v>
      </c>
      <c r="AV27" t="str">
        <f t="shared" ca="1" si="0"/>
        <v>ICS</v>
      </c>
      <c r="AW27" t="str">
        <f t="shared" ca="1" si="1"/>
        <v>MUA1</v>
      </c>
    </row>
    <row r="28" spans="2:49" x14ac:dyDescent="0.15">
      <c r="B28" t="s">
        <v>687</v>
      </c>
      <c r="C28" t="s">
        <v>17</v>
      </c>
      <c r="E28" s="9" t="str">
        <f>IFERROR(VLOOKUP($B28,根ノ上高原!$B$5:$G$338,6,FALSE),"")</f>
        <v/>
      </c>
      <c r="F28" s="10" t="str">
        <f>IFERROR(VLOOKUP($B28,根ノ上高原!$B$5:$G$338,2,FALSE),"")</f>
        <v/>
      </c>
      <c r="G28" s="10" t="str">
        <f>IFERROR(VLOOKUP($B28,根ノ上高原!$B$5:$G$338,5,FALSE)*VLOOKUP(E28,大会ごとのスコア!$D$4:$E$5,2,FALSE),"")</f>
        <v/>
      </c>
      <c r="H28" s="9" t="str">
        <f>IFERROR(VLOOKUP($B28,東大OLK大会!$B$5:$G$338,6,FALSE),"")</f>
        <v/>
      </c>
      <c r="I28" s="10" t="str">
        <f>IFERROR(VLOOKUP($B28,東大OLK大会!$B$5:$G$338,2,FALSE),"")</f>
        <v/>
      </c>
      <c r="J28" s="10" t="str">
        <f>IFERROR(VLOOKUP($B28,東大OLK大会!$B$5:$G$338,5,FALSE)*VLOOKUP(H28,大会ごとのスコア!$D$7:$E$11,2,FALSE),"")</f>
        <v/>
      </c>
      <c r="K28" s="9" t="str">
        <f>IFERROR(VLOOKUP($B28,全日本ロング!$B$5:$G$338,6,FALSE),"")</f>
        <v/>
      </c>
      <c r="L28" s="10" t="str">
        <f>IFERROR(VLOOKUP($B28,全日本ロング!$B$5:$G$338,2,FALSE),"")</f>
        <v/>
      </c>
      <c r="M28" s="10" t="str">
        <f>IFERROR(VLOOKUP($B28,全日本ロング!$B$5:$G$338,5,FALSE)*VLOOKUP(K28,大会ごとのスコア!$D$12:$E$17,2,FALSE),"")</f>
        <v/>
      </c>
      <c r="N28" s="9" t="str">
        <f>IFERROR(VLOOKUP($B28,関東スプリントセレ!$B$5:$G$338,6,FALSE),"")</f>
        <v>Ms1</v>
      </c>
      <c r="O28" s="10">
        <f>IFERROR(VLOOKUP($B28,関東スプリントセレ!$B$5:$G$338,2,FALSE),"")</f>
        <v>29</v>
      </c>
      <c r="P28" s="10">
        <f>IFERROR(VLOOKUP($B28,関東スプリントセレ!$B$5:$G$338,5,FALSE)*VLOOKUP(N28,大会ごとのスコア!$D$19:$E$21,2,FALSE),"")</f>
        <v>56.457000000000001</v>
      </c>
      <c r="Q28" s="9" t="str">
        <f>IFERROR(VLOOKUP($B28,名椙大会2日目!$B$5:$G$338,6,FALSE),"")</f>
        <v/>
      </c>
      <c r="R28" s="10" t="str">
        <f>IFERROR(VLOOKUP($B28,名椙大会2日目!$B$5:$G$338,2,FALSE),"")</f>
        <v/>
      </c>
      <c r="S28" s="10" t="str">
        <f>IFERROR(VLOOKUP($B28,名椙大会2日目!$B$5:$G$338,5,FALSE)*VLOOKUP(Q28,大会ごとのスコア!$D$28:$E$31,2,FALSE),"")</f>
        <v/>
      </c>
      <c r="T28" s="9" t="str">
        <f>IFERROR(VLOOKUP($B28,インカレスプリント2018!$B$5:$G$400,6,FALSE),"")</f>
        <v>MUA1</v>
      </c>
      <c r="U28" s="10">
        <f>IFERROR(VLOOKUP($B28,インカレスプリント2018!$B$5:$G$400,2,FALSE),"")</f>
        <v>0</v>
      </c>
      <c r="V28" s="10">
        <f>IFERROR(VLOOKUP($B28,インカレスプリント2018!$B$5:$G$400,5,FALSE)*VLOOKUP(T28,大会ごとのスコア!$D$33:$E$36,2,FALSE),"")</f>
        <v>0</v>
      </c>
      <c r="W28" s="9" t="str">
        <f>IFERROR(VLOOKUP($B28,インカレロング2018!$B$5:$G$400,6,FALSE),"")</f>
        <v>MUL3</v>
      </c>
      <c r="X28" s="10">
        <f>IFERROR(VLOOKUP($B28,インカレロング2018!$B$5:$G$400,2,FALSE),"")</f>
        <v>2</v>
      </c>
      <c r="Y28" s="10">
        <f ca="1">IFERROR(VLOOKUP($B28,インカレロング2018!$B$5:$G$400,5,FALSE)*VLOOKUP(W28,大会ごとのスコア!$D$38:$E$42,2,FALSE),"")</f>
        <v>66.322000000000003</v>
      </c>
      <c r="Z28" s="9" t="str">
        <f>IFERROR(VLOOKUP($B28,クラブカップミドル!$B$4:$G$400,6,FALSE),"")</f>
        <v>MA-2</v>
      </c>
      <c r="AA28" s="10">
        <f>IFERROR(VLOOKUP($B28,クラブカップミドル!$B$4:$G$400,2,FALSE),"")</f>
        <v>0</v>
      </c>
      <c r="AB28" s="10">
        <f>IFERROR(VLOOKUP($B28,クラブカップミドル!$B$4:$G$400,5,FALSE)*VLOOKUP(Z28,大会ごとのスコア!$D$44:$E$55,2,FALSE),"")</f>
        <v>45.381</v>
      </c>
      <c r="AC28" s="9" t="str">
        <f>IFERROR(VLOOKUP($B28,全日本ミドル!$B$4:$G$400,6,FALSE),"")</f>
        <v/>
      </c>
      <c r="AD28" s="10" t="str">
        <f>IFERROR(VLOOKUP($B28,全日本ミドル!$B$4:$G$400,2,FALSE),"")</f>
        <v/>
      </c>
      <c r="AE28" s="10" t="str">
        <f>IFERROR(VLOOKUP($B28,全日本ミドル!$B$4:$G$400,5,FALSE)*VLOOKUP(AC28,大会ごとのスコア!$D$62:$E$69,2,FALSE),"")</f>
        <v/>
      </c>
      <c r="AF28" s="9" t="str">
        <f>IFERROR(VLOOKUP($B28,KOLC大会!$B$4:$G$400,6,FALSE),"")</f>
        <v>M21A2</v>
      </c>
      <c r="AG28" s="10">
        <f>IFERROR(VLOOKUP($B28,KOLC大会!$B$4:$G$400,2,FALSE),"")</f>
        <v>9</v>
      </c>
      <c r="AH28" s="10">
        <f>IFERROR(VLOOKUP($B28,KOLC大会!$B$4:$G$400,5,FALSE)*VLOOKUP(AF28,大会ごとのスコア!$D$44:$E$55,2,FALSE),"")</f>
        <v>59.166999999999994</v>
      </c>
      <c r="AI28" s="9" t="str">
        <f>IFERROR(VLOOKUP($B28,早大OC大会!$B$4:$G$400,6,FALSE),"")</f>
        <v>M21A1</v>
      </c>
      <c r="AJ28" s="10">
        <f>IFERROR(VLOOKUP($B28,早大OC大会!$B$4:$G$400,2,FALSE),"")</f>
        <v>12</v>
      </c>
      <c r="AK28" s="10">
        <f>IFERROR(VLOOKUP($B28,早大OC大会!$B$4:$G$400,5,FALSE)*VLOOKUP(AI28,大会ごとのスコア!$D$44:$E$55,2,FALSE),"")</f>
        <v>59.248999999999995</v>
      </c>
      <c r="AL28" s="9" t="str">
        <f>IFERROR(VLOOKUP($B28,京大京女大会!$B$4:$G$400,6,FALSE),"")</f>
        <v/>
      </c>
      <c r="AM28" s="10" t="str">
        <f>IFERROR(VLOOKUP($B28,京大京女大会!$B$4:$G$400,2,FALSE),"")</f>
        <v/>
      </c>
      <c r="AN28" s="10" t="str">
        <f>IFERROR(VLOOKUP($B28,京大京女大会!$B$4:$G$400,5,FALSE)*VLOOKUP(AL28,大会ごとのスコア!$D$44:$E$55,2,FALSE),"")</f>
        <v/>
      </c>
      <c r="AO28" s="9" t="str">
        <f>IFERROR(VLOOKUP($B28,東海ミドルセレ!$B$4:$G$400,6,FALSE),"")</f>
        <v>HMO</v>
      </c>
      <c r="AP28" s="10">
        <f>IFERROR(VLOOKUP($B28,東海ミドルセレ!$B$4:$G$400,2,FALSE),"")</f>
        <v>15</v>
      </c>
      <c r="AQ28" s="10">
        <f>IFERROR(VLOOKUP($B28,東海ミドルセレ!$B$4:$G$400,5,FALSE)*VLOOKUP(AO28,大会ごとのスコア!$D$44:$E$60,2,FALSE),"")</f>
        <v>56.619</v>
      </c>
      <c r="AR28" s="10"/>
      <c r="AT28" s="9">
        <f t="array" aca="1" ref="AT28" ca="1">IFERROR(ROUNDUP(AVERAGE(LARGE(IF($A$3:$AS$3="スコア",$A28:$AS28,""),{1,2,3})),2),0)</f>
        <v>61.58</v>
      </c>
      <c r="AU28">
        <f t="array" aca="1" ref="AU28" ca="1">IFERROR(LARGE(IF($A$3:$AS$3="スコア",$A28:$AS28,""),1),"")</f>
        <v>66.322000000000003</v>
      </c>
      <c r="AV28" t="str">
        <f t="shared" ca="1" si="0"/>
        <v>ICL</v>
      </c>
      <c r="AW28" t="str">
        <f t="shared" ca="1" si="1"/>
        <v>MUL3</v>
      </c>
    </row>
    <row r="29" spans="2:49" x14ac:dyDescent="0.15">
      <c r="B29" t="s">
        <v>561</v>
      </c>
      <c r="C29" t="s">
        <v>4</v>
      </c>
      <c r="E29" s="9" t="str">
        <f>IFERROR(VLOOKUP($B29,根ノ上高原!$B$5:$G$338,6,FALSE),"")</f>
        <v/>
      </c>
      <c r="F29" s="10" t="str">
        <f>IFERROR(VLOOKUP($B29,根ノ上高原!$B$5:$G$338,2,FALSE),"")</f>
        <v/>
      </c>
      <c r="G29" s="10" t="str">
        <f>IFERROR(VLOOKUP($B29,根ノ上高原!$B$5:$G$338,5,FALSE)*VLOOKUP(E29,大会ごとのスコア!$D$4:$E$5,2,FALSE),"")</f>
        <v/>
      </c>
      <c r="H29" s="9" t="str">
        <f>IFERROR(VLOOKUP($B29,東大OLK大会!$B$5:$G$338,6,FALSE),"")</f>
        <v/>
      </c>
      <c r="I29" s="10" t="str">
        <f>IFERROR(VLOOKUP($B29,東大OLK大会!$B$5:$G$338,2,FALSE),"")</f>
        <v/>
      </c>
      <c r="J29" s="10" t="str">
        <f>IFERROR(VLOOKUP($B29,東大OLK大会!$B$5:$G$338,5,FALSE)*VLOOKUP(H29,大会ごとのスコア!$D$7:$E$11,2,FALSE),"")</f>
        <v/>
      </c>
      <c r="K29" s="9" t="str">
        <f>IFERROR(VLOOKUP($B29,全日本ロング!$B$5:$G$338,6,FALSE),"")</f>
        <v/>
      </c>
      <c r="L29" s="10" t="str">
        <f>IFERROR(VLOOKUP($B29,全日本ロング!$B$5:$G$338,2,FALSE),"")</f>
        <v/>
      </c>
      <c r="M29" s="10" t="str">
        <f>IFERROR(VLOOKUP($B29,全日本ロング!$B$5:$G$338,5,FALSE)*VLOOKUP(K29,大会ごとのスコア!$D$12:$E$17,2,FALSE),"")</f>
        <v/>
      </c>
      <c r="N29" s="9" t="str">
        <f>IFERROR(VLOOKUP($B29,関東スプリントセレ!$B$5:$G$338,6,FALSE),"")</f>
        <v>Ms2</v>
      </c>
      <c r="O29" s="10">
        <f>IFERROR(VLOOKUP($B29,関東スプリントセレ!$B$5:$G$338,2,FALSE),"")</f>
        <v>0</v>
      </c>
      <c r="P29" s="10">
        <f>IFERROR(VLOOKUP($B29,関東スプリントセレ!$B$5:$G$338,5,FALSE)*VLOOKUP(N29,大会ごとのスコア!$D$19:$E$21,2,FALSE),"")</f>
        <v>58.290999999999997</v>
      </c>
      <c r="Q29" s="9" t="str">
        <f>IFERROR(VLOOKUP($B29,名椙大会2日目!$B$5:$G$338,6,FALSE),"")</f>
        <v/>
      </c>
      <c r="R29" s="10" t="str">
        <f>IFERROR(VLOOKUP($B29,名椙大会2日目!$B$5:$G$338,2,FALSE),"")</f>
        <v/>
      </c>
      <c r="S29" s="10" t="str">
        <f>IFERROR(VLOOKUP($B29,名椙大会2日目!$B$5:$G$338,5,FALSE)*VLOOKUP(Q29,大会ごとのスコア!$D$28:$E$31,2,FALSE),"")</f>
        <v/>
      </c>
      <c r="T29" s="9" t="str">
        <f>IFERROR(VLOOKUP($B29,インカレスプリント2018!$B$5:$G$400,6,FALSE),"")</f>
        <v>MUA1</v>
      </c>
      <c r="U29" s="10">
        <f>IFERROR(VLOOKUP($B29,インカレスプリント2018!$B$5:$G$400,2,FALSE),"")</f>
        <v>6</v>
      </c>
      <c r="V29" s="10">
        <f>IFERROR(VLOOKUP($B29,インカレスプリント2018!$B$5:$G$400,5,FALSE)*VLOOKUP(T29,大会ごとのスコア!$D$33:$E$36,2,FALSE),"")</f>
        <v>61.012</v>
      </c>
      <c r="W29" s="9" t="str">
        <f>IFERROR(VLOOKUP($B29,インカレロング2018!$B$5:$G$400,6,FALSE),"")</f>
        <v>MUL1</v>
      </c>
      <c r="X29" s="10">
        <f>IFERROR(VLOOKUP($B29,インカレロング2018!$B$5:$G$400,2,FALSE),"")</f>
        <v>7</v>
      </c>
      <c r="Y29" s="10">
        <f ca="1">IFERROR(VLOOKUP($B29,インカレロング2018!$B$5:$G$400,5,FALSE)*VLOOKUP(W29,大会ごとのスコア!$D$38:$E$42,2,FALSE),"")</f>
        <v>62.494</v>
      </c>
      <c r="Z29" s="9" t="str">
        <f>IFERROR(VLOOKUP($B29,クラブカップミドル!$B$4:$G$400,6,FALSE),"")</f>
        <v>MA-1</v>
      </c>
      <c r="AA29" s="10">
        <f>IFERROR(VLOOKUP($B29,クラブカップミドル!$B$4:$G$400,2,FALSE),"")</f>
        <v>35</v>
      </c>
      <c r="AB29" s="10">
        <f>IFERROR(VLOOKUP($B29,クラブカップミドル!$B$4:$G$400,5,FALSE)*VLOOKUP(Z29,大会ごとのスコア!$D$44:$E$55,2,FALSE),"")</f>
        <v>52.384999999999998</v>
      </c>
      <c r="AC29" s="9" t="str">
        <f>IFERROR(VLOOKUP($B29,全日本ミドル!$B$4:$G$400,6,FALSE),"")</f>
        <v/>
      </c>
      <c r="AD29" s="10" t="str">
        <f>IFERROR(VLOOKUP($B29,全日本ミドル!$B$4:$G$400,2,FALSE),"")</f>
        <v/>
      </c>
      <c r="AE29" s="10" t="str">
        <f>IFERROR(VLOOKUP($B29,全日本ミドル!$B$4:$G$400,5,FALSE)*VLOOKUP(AC29,大会ごとのスコア!$D$62:$E$69,2,FALSE),"")</f>
        <v/>
      </c>
      <c r="AF29" s="9" t="str">
        <f>IFERROR(VLOOKUP($B29,KOLC大会!$B$4:$G$400,6,FALSE),"")</f>
        <v/>
      </c>
      <c r="AG29" s="10" t="str">
        <f>IFERROR(VLOOKUP($B29,KOLC大会!$B$4:$G$400,2,FALSE),"")</f>
        <v/>
      </c>
      <c r="AH29" s="10" t="str">
        <f>IFERROR(VLOOKUP($B29,KOLC大会!$B$4:$G$400,5,FALSE)*VLOOKUP(AF29,大会ごとのスコア!$D$44:$E$55,2,FALSE),"")</f>
        <v/>
      </c>
      <c r="AI29" s="9" t="str">
        <f>IFERROR(VLOOKUP($B29,早大OC大会!$B$4:$G$400,6,FALSE),"")</f>
        <v/>
      </c>
      <c r="AJ29" s="10" t="str">
        <f>IFERROR(VLOOKUP($B29,早大OC大会!$B$4:$G$400,2,FALSE),"")</f>
        <v/>
      </c>
      <c r="AK29" s="10" t="str">
        <f>IFERROR(VLOOKUP($B29,早大OC大会!$B$4:$G$400,5,FALSE)*VLOOKUP(AI29,大会ごとのスコア!$D$44:$E$55,2,FALSE),"")</f>
        <v/>
      </c>
      <c r="AL29" s="9" t="str">
        <f>IFERROR(VLOOKUP($B29,京大京女大会!$B$4:$G$400,6,FALSE),"")</f>
        <v/>
      </c>
      <c r="AM29" s="10" t="str">
        <f>IFERROR(VLOOKUP($B29,京大京女大会!$B$4:$G$400,2,FALSE),"")</f>
        <v/>
      </c>
      <c r="AN29" s="10" t="str">
        <f>IFERROR(VLOOKUP($B29,京大京女大会!$B$4:$G$400,5,FALSE)*VLOOKUP(AL29,大会ごとのスコア!$D$44:$E$55,2,FALSE),"")</f>
        <v/>
      </c>
      <c r="AO29" s="9" t="str">
        <f>IFERROR(VLOOKUP($B29,東海ミドルセレ!$B$4:$G$400,6,FALSE),"")</f>
        <v/>
      </c>
      <c r="AP29" s="10" t="str">
        <f>IFERROR(VLOOKUP($B29,東海ミドルセレ!$B$4:$G$400,2,FALSE),"")</f>
        <v/>
      </c>
      <c r="AQ29" s="10" t="str">
        <f>IFERROR(VLOOKUP($B29,東海ミドルセレ!$B$4:$G$400,5,FALSE)*VLOOKUP(AO29,大会ごとのスコア!$D$44:$E$60,2,FALSE),"")</f>
        <v/>
      </c>
      <c r="AR29" s="10"/>
      <c r="AT29" s="9">
        <f t="array" aca="1" ref="AT29" ca="1">IFERROR(ROUNDUP(AVERAGE(LARGE(IF($A$3:$AS$3="スコア",$A29:$AS29,""),{1,2,3})),2),0)</f>
        <v>60.6</v>
      </c>
      <c r="AU29">
        <f t="array" aca="1" ref="AU29" ca="1">IFERROR(LARGE(IF($A$3:$AS$3="スコア",$A29:$AS29,""),1),"")</f>
        <v>62.494</v>
      </c>
      <c r="AV29" t="str">
        <f t="shared" ca="1" si="0"/>
        <v>ICL</v>
      </c>
      <c r="AW29" t="str">
        <f t="shared" ca="1" si="1"/>
        <v>MUL1</v>
      </c>
    </row>
    <row r="30" spans="2:49" x14ac:dyDescent="0.15">
      <c r="B30" t="s">
        <v>561</v>
      </c>
      <c r="C30" t="s">
        <v>4</v>
      </c>
      <c r="E30" s="9" t="str">
        <f>IFERROR(VLOOKUP($B30,根ノ上高原!$B$5:$G$338,6,FALSE),"")</f>
        <v/>
      </c>
      <c r="F30" s="10" t="str">
        <f>IFERROR(VLOOKUP($B30,根ノ上高原!$B$5:$G$338,2,FALSE),"")</f>
        <v/>
      </c>
      <c r="G30" s="10" t="str">
        <f>IFERROR(VLOOKUP($B30,根ノ上高原!$B$5:$G$338,5,FALSE)*VLOOKUP(E30,大会ごとのスコア!$D$4:$E$5,2,FALSE),"")</f>
        <v/>
      </c>
      <c r="H30" s="9" t="str">
        <f>IFERROR(VLOOKUP($B30,東大OLK大会!$B$5:$G$338,6,FALSE),"")</f>
        <v/>
      </c>
      <c r="I30" s="10" t="str">
        <f>IFERROR(VLOOKUP($B30,東大OLK大会!$B$5:$G$338,2,FALSE),"")</f>
        <v/>
      </c>
      <c r="J30" s="10" t="str">
        <f>IFERROR(VLOOKUP($B30,東大OLK大会!$B$5:$G$338,5,FALSE)*VLOOKUP(H30,大会ごとのスコア!$D$7:$E$11,2,FALSE),"")</f>
        <v/>
      </c>
      <c r="K30" s="9" t="str">
        <f>IFERROR(VLOOKUP($B30,全日本ロング!$B$5:$G$338,6,FALSE),"")</f>
        <v/>
      </c>
      <c r="L30" s="10" t="str">
        <f>IFERROR(VLOOKUP($B30,全日本ロング!$B$5:$G$338,2,FALSE),"")</f>
        <v/>
      </c>
      <c r="M30" s="10" t="str">
        <f>IFERROR(VLOOKUP($B30,全日本ロング!$B$5:$G$338,5,FALSE)*VLOOKUP(K30,大会ごとのスコア!$D$12:$E$17,2,FALSE),"")</f>
        <v/>
      </c>
      <c r="N30" s="9" t="str">
        <f>IFERROR(VLOOKUP($B30,関東スプリントセレ!$B$5:$G$338,6,FALSE),"")</f>
        <v>Ms2</v>
      </c>
      <c r="O30" s="10">
        <f>IFERROR(VLOOKUP($B30,関東スプリントセレ!$B$5:$G$338,2,FALSE),"")</f>
        <v>0</v>
      </c>
      <c r="P30" s="10">
        <f>IFERROR(VLOOKUP($B30,関東スプリントセレ!$B$5:$G$338,5,FALSE)*VLOOKUP(N30,大会ごとのスコア!$D$19:$E$21,2,FALSE),"")</f>
        <v>58.290999999999997</v>
      </c>
      <c r="Q30" s="9" t="str">
        <f>IFERROR(VLOOKUP($B30,名椙大会2日目!$B$5:$G$338,6,FALSE),"")</f>
        <v/>
      </c>
      <c r="R30" s="10" t="str">
        <f>IFERROR(VLOOKUP($B30,名椙大会2日目!$B$5:$G$338,2,FALSE),"")</f>
        <v/>
      </c>
      <c r="S30" s="10" t="str">
        <f>IFERROR(VLOOKUP($B30,名椙大会2日目!$B$5:$G$338,5,FALSE)*VLOOKUP(Q30,大会ごとのスコア!$D$28:$E$31,2,FALSE),"")</f>
        <v/>
      </c>
      <c r="T30" s="9" t="str">
        <f>IFERROR(VLOOKUP($B30,インカレスプリント2018!$B$5:$G$400,6,FALSE),"")</f>
        <v>MUA1</v>
      </c>
      <c r="U30" s="10">
        <f>IFERROR(VLOOKUP($B30,インカレスプリント2018!$B$5:$G$400,2,FALSE),"")</f>
        <v>6</v>
      </c>
      <c r="V30" s="10">
        <f>IFERROR(VLOOKUP($B30,インカレスプリント2018!$B$5:$G$400,5,FALSE)*VLOOKUP(T30,大会ごとのスコア!$D$33:$E$36,2,FALSE),"")</f>
        <v>61.012</v>
      </c>
      <c r="W30" s="9" t="str">
        <f>IFERROR(VLOOKUP($B30,インカレロング2018!$B$5:$G$400,6,FALSE),"")</f>
        <v>MUL1</v>
      </c>
      <c r="X30" s="10">
        <f>IFERROR(VLOOKUP($B30,インカレロング2018!$B$5:$G$400,2,FALSE),"")</f>
        <v>7</v>
      </c>
      <c r="Y30" s="10">
        <f ca="1">IFERROR(VLOOKUP($B30,インカレロング2018!$B$5:$G$400,5,FALSE)*VLOOKUP(W30,大会ごとのスコア!$D$38:$E$42,2,FALSE),"")</f>
        <v>62.494</v>
      </c>
      <c r="Z30" s="9" t="str">
        <f>IFERROR(VLOOKUP($B30,クラブカップミドル!$B$4:$G$400,6,FALSE),"")</f>
        <v>MA-1</v>
      </c>
      <c r="AA30" s="10">
        <f>IFERROR(VLOOKUP($B30,クラブカップミドル!$B$4:$G$400,2,FALSE),"")</f>
        <v>35</v>
      </c>
      <c r="AB30" s="10">
        <f>IFERROR(VLOOKUP($B30,クラブカップミドル!$B$4:$G$400,5,FALSE)*VLOOKUP(Z30,大会ごとのスコア!$D$44:$E$55,2,FALSE),"")</f>
        <v>52.384999999999998</v>
      </c>
      <c r="AC30" s="9" t="str">
        <f>IFERROR(VLOOKUP($B30,全日本ミドル!$B$4:$G$400,6,FALSE),"")</f>
        <v/>
      </c>
      <c r="AD30" s="10" t="str">
        <f>IFERROR(VLOOKUP($B30,全日本ミドル!$B$4:$G$400,2,FALSE),"")</f>
        <v/>
      </c>
      <c r="AE30" s="10" t="str">
        <f>IFERROR(VLOOKUP($B30,全日本ミドル!$B$4:$G$400,5,FALSE)*VLOOKUP(AC30,大会ごとのスコア!$D$62:$E$69,2,FALSE),"")</f>
        <v/>
      </c>
      <c r="AF30" s="9" t="str">
        <f>IFERROR(VLOOKUP($B30,KOLC大会!$B$4:$G$400,6,FALSE),"")</f>
        <v/>
      </c>
      <c r="AG30" s="10" t="str">
        <f>IFERROR(VLOOKUP($B30,KOLC大会!$B$4:$G$400,2,FALSE),"")</f>
        <v/>
      </c>
      <c r="AH30" s="10" t="str">
        <f>IFERROR(VLOOKUP($B30,KOLC大会!$B$4:$G$400,5,FALSE)*VLOOKUP(AF30,大会ごとのスコア!$D$44:$E$55,2,FALSE),"")</f>
        <v/>
      </c>
      <c r="AI30" s="9" t="str">
        <f>IFERROR(VLOOKUP($B30,早大OC大会!$B$4:$G$400,6,FALSE),"")</f>
        <v/>
      </c>
      <c r="AJ30" s="10" t="str">
        <f>IFERROR(VLOOKUP($B30,早大OC大会!$B$4:$G$400,2,FALSE),"")</f>
        <v/>
      </c>
      <c r="AK30" s="10" t="str">
        <f>IFERROR(VLOOKUP($B30,早大OC大会!$B$4:$G$400,5,FALSE)*VLOOKUP(AI30,大会ごとのスコア!$D$44:$E$55,2,FALSE),"")</f>
        <v/>
      </c>
      <c r="AL30" s="9" t="str">
        <f>IFERROR(VLOOKUP($B30,京大京女大会!$B$4:$G$400,6,FALSE),"")</f>
        <v/>
      </c>
      <c r="AM30" s="10" t="str">
        <f>IFERROR(VLOOKUP($B30,京大京女大会!$B$4:$G$400,2,FALSE),"")</f>
        <v/>
      </c>
      <c r="AN30" s="10" t="str">
        <f>IFERROR(VLOOKUP($B30,京大京女大会!$B$4:$G$400,5,FALSE)*VLOOKUP(AL30,大会ごとのスコア!$D$44:$E$55,2,FALSE),"")</f>
        <v/>
      </c>
      <c r="AO30" s="9" t="str">
        <f>IFERROR(VLOOKUP($B30,東海ミドルセレ!$B$4:$G$400,6,FALSE),"")</f>
        <v/>
      </c>
      <c r="AP30" s="10" t="str">
        <f>IFERROR(VLOOKUP($B30,東海ミドルセレ!$B$4:$G$400,2,FALSE),"")</f>
        <v/>
      </c>
      <c r="AQ30" s="10" t="str">
        <f>IFERROR(VLOOKUP($B30,東海ミドルセレ!$B$4:$G$400,5,FALSE)*VLOOKUP(AO30,大会ごとのスコア!$D$44:$E$60,2,FALSE),"")</f>
        <v/>
      </c>
      <c r="AR30" s="10"/>
      <c r="AT30" s="9">
        <f t="array" aca="1" ref="AT30" ca="1">IFERROR(ROUNDUP(AVERAGE(LARGE(IF($A$3:$AS$3="スコア",$A30:$AS30,""),{1,2,3})),2),0)</f>
        <v>60.6</v>
      </c>
      <c r="AU30">
        <f t="array" aca="1" ref="AU30" ca="1">IFERROR(LARGE(IF($A$3:$AS$3="スコア",$A30:$AS30,""),1),"")</f>
        <v>62.494</v>
      </c>
      <c r="AV30" t="str">
        <f t="shared" ca="1" si="0"/>
        <v>ICL</v>
      </c>
      <c r="AW30" t="str">
        <f t="shared" ca="1" si="1"/>
        <v>MUL1</v>
      </c>
    </row>
    <row r="31" spans="2:49" x14ac:dyDescent="0.15">
      <c r="B31" t="s">
        <v>170</v>
      </c>
      <c r="C31" t="s">
        <v>5</v>
      </c>
      <c r="E31" s="9" t="str">
        <f>IFERROR(VLOOKUP($B31,根ノ上高原!$B$5:$G$338,6,FALSE),"")</f>
        <v/>
      </c>
      <c r="F31" s="10" t="str">
        <f>IFERROR(VLOOKUP($B31,根ノ上高原!$B$5:$G$338,2,FALSE),"")</f>
        <v/>
      </c>
      <c r="G31" s="10" t="str">
        <f>IFERROR(VLOOKUP($B31,根ノ上高原!$B$5:$G$338,5,FALSE)*VLOOKUP(E31,大会ごとのスコア!$D$4:$E$5,2,FALSE),"")</f>
        <v/>
      </c>
      <c r="H31" s="9" t="str">
        <f>IFERROR(VLOOKUP($B31,東大OLK大会!$B$5:$G$338,6,FALSE),"")</f>
        <v/>
      </c>
      <c r="I31" s="10" t="str">
        <f>IFERROR(VLOOKUP($B31,東大OLK大会!$B$5:$G$338,2,FALSE),"")</f>
        <v/>
      </c>
      <c r="J31" s="10" t="str">
        <f>IFERROR(VLOOKUP($B31,東大OLK大会!$B$5:$G$338,5,FALSE)*VLOOKUP(H31,大会ごとのスコア!$D$7:$E$11,2,FALSE),"")</f>
        <v/>
      </c>
      <c r="K31" s="9" t="str">
        <f>IFERROR(VLOOKUP($B31,全日本ロング!$B$5:$G$338,6,FALSE),"")</f>
        <v>M21A2</v>
      </c>
      <c r="L31" s="10">
        <f>IFERROR(VLOOKUP($B31,全日本ロング!$B$5:$G$338,2,FALSE),"")</f>
        <v>23</v>
      </c>
      <c r="M31" s="10">
        <f>IFERROR(VLOOKUP($B31,全日本ロング!$B$5:$G$338,5,FALSE)*VLOOKUP(K31,大会ごとのスコア!$D$12:$E$17,2,FALSE),"")</f>
        <v>54.294999999999995</v>
      </c>
      <c r="N31" s="9" t="str">
        <f>IFERROR(VLOOKUP($B31,関東スプリントセレ!$B$5:$G$338,6,FALSE),"")</f>
        <v>Ms2</v>
      </c>
      <c r="O31" s="10">
        <f>IFERROR(VLOOKUP($B31,関東スプリントセレ!$B$5:$G$338,2,FALSE),"")</f>
        <v>7</v>
      </c>
      <c r="P31" s="10">
        <f>IFERROR(VLOOKUP($B31,関東スプリントセレ!$B$5:$G$338,5,FALSE)*VLOOKUP(N31,大会ごとのスコア!$D$19:$E$21,2,FALSE),"")</f>
        <v>61.214999999999996</v>
      </c>
      <c r="Q31" s="9" t="str">
        <f>IFERROR(VLOOKUP($B31,名椙大会2日目!$B$5:$G$338,6,FALSE),"")</f>
        <v/>
      </c>
      <c r="R31" s="10" t="str">
        <f>IFERROR(VLOOKUP($B31,名椙大会2日目!$B$5:$G$338,2,FALSE),"")</f>
        <v/>
      </c>
      <c r="S31" s="10" t="str">
        <f>IFERROR(VLOOKUP($B31,名椙大会2日目!$B$5:$G$338,5,FALSE)*VLOOKUP(Q31,大会ごとのスコア!$D$28:$E$31,2,FALSE),"")</f>
        <v/>
      </c>
      <c r="T31" s="9" t="str">
        <f>IFERROR(VLOOKUP($B31,インカレスプリント2018!$B$5:$G$400,6,FALSE),"")</f>
        <v>ME</v>
      </c>
      <c r="U31" s="10">
        <f>IFERROR(VLOOKUP($B31,インカレスプリント2018!$B$5:$G$400,2,FALSE),"")</f>
        <v>33</v>
      </c>
      <c r="V31" s="10">
        <f>IFERROR(VLOOKUP($B31,インカレスプリント2018!$B$5:$G$400,5,FALSE)*VLOOKUP(T31,大会ごとのスコア!$D$33:$E$36,2,FALSE),"")</f>
        <v>56.785199999999996</v>
      </c>
      <c r="W31" s="9" t="str">
        <f>IFERROR(VLOOKUP($B31,インカレロング2018!$B$5:$G$400,6,FALSE),"")</f>
        <v>ME</v>
      </c>
      <c r="X31" s="10">
        <f>IFERROR(VLOOKUP($B31,インカレロング2018!$B$5:$G$400,2,FALSE),"")</f>
        <v>32</v>
      </c>
      <c r="Y31" s="10">
        <f ca="1">IFERROR(VLOOKUP($B31,インカレロング2018!$B$5:$G$400,5,FALSE)*VLOOKUP(W31,大会ごとのスコア!$D$38:$E$42,2,FALSE),"")</f>
        <v>62.947199999999995</v>
      </c>
      <c r="Z31" s="9" t="str">
        <f>IFERROR(VLOOKUP($B31,クラブカップミドル!$B$4:$G$400,6,FALSE),"")</f>
        <v/>
      </c>
      <c r="AA31" s="10" t="str">
        <f>IFERROR(VLOOKUP($B31,クラブカップミドル!$B$4:$G$400,2,FALSE),"")</f>
        <v/>
      </c>
      <c r="AB31" s="10" t="str">
        <f>IFERROR(VLOOKUP($B31,クラブカップミドル!$B$4:$G$400,5,FALSE)*VLOOKUP(Z31,大会ごとのスコア!$D$44:$E$55,2,FALSE),"")</f>
        <v/>
      </c>
      <c r="AC31" s="9" t="str">
        <f>IFERROR(VLOOKUP($B31,全日本ミドル!$B$4:$G$400,6,FALSE),"")</f>
        <v/>
      </c>
      <c r="AD31" s="10" t="str">
        <f>IFERROR(VLOOKUP($B31,全日本ミドル!$B$4:$G$400,2,FALSE),"")</f>
        <v/>
      </c>
      <c r="AE31" s="10" t="str">
        <f>IFERROR(VLOOKUP($B31,全日本ミドル!$B$4:$G$400,5,FALSE)*VLOOKUP(AC31,大会ごとのスコア!$D$62:$E$69,2,FALSE),"")</f>
        <v/>
      </c>
      <c r="AF31" s="9" t="str">
        <f>IFERROR(VLOOKUP($B31,KOLC大会!$B$4:$G$400,6,FALSE),"")</f>
        <v/>
      </c>
      <c r="AG31" s="10" t="str">
        <f>IFERROR(VLOOKUP($B31,KOLC大会!$B$4:$G$400,2,FALSE),"")</f>
        <v/>
      </c>
      <c r="AH31" s="10" t="str">
        <f>IFERROR(VLOOKUP($B31,KOLC大会!$B$4:$G$400,5,FALSE)*VLOOKUP(AF31,大会ごとのスコア!$D$44:$E$55,2,FALSE),"")</f>
        <v/>
      </c>
      <c r="AI31" s="9" t="str">
        <f>IFERROR(VLOOKUP($B31,早大OC大会!$B$4:$G$400,6,FALSE),"")</f>
        <v/>
      </c>
      <c r="AJ31" s="10" t="str">
        <f>IFERROR(VLOOKUP($B31,早大OC大会!$B$4:$G$400,2,FALSE),"")</f>
        <v/>
      </c>
      <c r="AK31" s="10" t="str">
        <f>IFERROR(VLOOKUP($B31,早大OC大会!$B$4:$G$400,5,FALSE)*VLOOKUP(AI31,大会ごとのスコア!$D$44:$E$55,2,FALSE),"")</f>
        <v/>
      </c>
      <c r="AL31" s="9" t="str">
        <f>IFERROR(VLOOKUP($B31,京大京女大会!$B$4:$G$400,6,FALSE),"")</f>
        <v/>
      </c>
      <c r="AM31" s="10" t="str">
        <f>IFERROR(VLOOKUP($B31,京大京女大会!$B$4:$G$400,2,FALSE),"")</f>
        <v/>
      </c>
      <c r="AN31" s="10" t="str">
        <f>IFERROR(VLOOKUP($B31,京大京女大会!$B$4:$G$400,5,FALSE)*VLOOKUP(AL31,大会ごとのスコア!$D$44:$E$55,2,FALSE),"")</f>
        <v/>
      </c>
      <c r="AO31" s="9" t="str">
        <f>IFERROR(VLOOKUP($B31,東海ミドルセレ!$B$4:$G$400,6,FALSE),"")</f>
        <v/>
      </c>
      <c r="AP31" s="10" t="str">
        <f>IFERROR(VLOOKUP($B31,東海ミドルセレ!$B$4:$G$400,2,FALSE),"")</f>
        <v/>
      </c>
      <c r="AQ31" s="10" t="str">
        <f>IFERROR(VLOOKUP($B31,東海ミドルセレ!$B$4:$G$400,5,FALSE)*VLOOKUP(AO31,大会ごとのスコア!$D$44:$E$60,2,FALSE),"")</f>
        <v/>
      </c>
      <c r="AR31" s="10"/>
      <c r="AT31" s="9">
        <f t="array" aca="1" ref="AT31" ca="1">IFERROR(ROUNDUP(AVERAGE(LARGE(IF($A$3:$AS$3="スコア",$A31:$AS31,""),{1,2,3})),2),0)</f>
        <v>60.32</v>
      </c>
      <c r="AU31">
        <f t="array" aca="1" ref="AU31" ca="1">IFERROR(LARGE(IF($A$3:$AS$3="スコア",$A31:$AS31,""),1),"")</f>
        <v>62.947199999999995</v>
      </c>
      <c r="AV31" t="str">
        <f t="shared" ca="1" si="0"/>
        <v>ICL</v>
      </c>
      <c r="AW31" t="str">
        <f t="shared" ca="1" si="1"/>
        <v>ME</v>
      </c>
    </row>
    <row r="32" spans="2:49" x14ac:dyDescent="0.15">
      <c r="B32" t="s">
        <v>205</v>
      </c>
      <c r="C32" t="s">
        <v>28</v>
      </c>
      <c r="E32" s="9" t="str">
        <f>IFERROR(VLOOKUP($B32,根ノ上高原!$B$5:$G$338,6,FALSE),"")</f>
        <v/>
      </c>
      <c r="F32" s="10" t="str">
        <f>IFERROR(VLOOKUP($B32,根ノ上高原!$B$5:$G$338,2,FALSE),"")</f>
        <v/>
      </c>
      <c r="G32" s="10" t="str">
        <f>IFERROR(VLOOKUP($B32,根ノ上高原!$B$5:$G$338,5,FALSE)*VLOOKUP(E32,大会ごとのスコア!$D$4:$E$5,2,FALSE),"")</f>
        <v/>
      </c>
      <c r="H32" s="9" t="str">
        <f>IFERROR(VLOOKUP($B32,東大OLK大会!$B$5:$G$338,6,FALSE),"")</f>
        <v>M21A2</v>
      </c>
      <c r="I32" s="10">
        <f>IFERROR(VLOOKUP($B32,東大OLK大会!$B$5:$G$338,2,FALSE),"")</f>
        <v>24</v>
      </c>
      <c r="J32" s="10">
        <f>IFERROR(VLOOKUP($B32,東大OLK大会!$B$5:$G$338,5,FALSE)*VLOOKUP(H32,大会ごとのスコア!$D$7:$E$11,2,FALSE),"")</f>
        <v>53.157999999999994</v>
      </c>
      <c r="K32" s="9" t="str">
        <f>IFERROR(VLOOKUP($B32,全日本ロング!$B$5:$G$338,6,FALSE),"")</f>
        <v>M20E</v>
      </c>
      <c r="L32" s="10">
        <f>IFERROR(VLOOKUP($B32,全日本ロング!$B$5:$G$338,2,FALSE),"")</f>
        <v>9</v>
      </c>
      <c r="M32" s="10">
        <f>IFERROR(VLOOKUP($B32,全日本ロング!$B$5:$G$338,5,FALSE)*VLOOKUP(K32,大会ごとのスコア!$D$12:$E$17,2,FALSE),"")</f>
        <v>54.324799999999996</v>
      </c>
      <c r="N32" s="9" t="str">
        <f>IFERROR(VLOOKUP($B32,関東スプリントセレ!$B$5:$G$338,6,FALSE),"")</f>
        <v>Ms1</v>
      </c>
      <c r="O32" s="10">
        <f>IFERROR(VLOOKUP($B32,関東スプリントセレ!$B$5:$G$338,2,FALSE),"")</f>
        <v>50</v>
      </c>
      <c r="P32" s="10">
        <f>IFERROR(VLOOKUP($B32,関東スプリントセレ!$B$5:$G$338,5,FALSE)*VLOOKUP(N32,大会ごとのスコア!$D$19:$E$21,2,FALSE),"")</f>
        <v>50.213000000000001</v>
      </c>
      <c r="Q32" s="9" t="str">
        <f>IFERROR(VLOOKUP($B32,名椙大会2日目!$B$5:$G$338,6,FALSE),"")</f>
        <v/>
      </c>
      <c r="R32" s="10" t="str">
        <f>IFERROR(VLOOKUP($B32,名椙大会2日目!$B$5:$G$338,2,FALSE),"")</f>
        <v/>
      </c>
      <c r="S32" s="10" t="str">
        <f>IFERROR(VLOOKUP($B32,名椙大会2日目!$B$5:$G$338,5,FALSE)*VLOOKUP(Q32,大会ごとのスコア!$D$28:$E$31,2,FALSE),"")</f>
        <v/>
      </c>
      <c r="T32" s="9" t="str">
        <f>IFERROR(VLOOKUP($B32,インカレスプリント2018!$B$5:$G$400,6,FALSE),"")</f>
        <v>MUA3</v>
      </c>
      <c r="U32" s="10">
        <f>IFERROR(VLOOKUP($B32,インカレスプリント2018!$B$5:$G$400,2,FALSE),"")</f>
        <v>9</v>
      </c>
      <c r="V32" s="10">
        <f>IFERROR(VLOOKUP($B32,インカレスプリント2018!$B$5:$G$400,5,FALSE)*VLOOKUP(T32,大会ごとのスコア!$D$33:$E$36,2,FALSE),"")</f>
        <v>61.269999999999996</v>
      </c>
      <c r="W32" s="9" t="str">
        <f>IFERROR(VLOOKUP($B32,インカレロング2018!$B$5:$G$400,6,FALSE),"")</f>
        <v>ME</v>
      </c>
      <c r="X32" s="10">
        <f>IFERROR(VLOOKUP($B32,インカレロング2018!$B$5:$G$400,2,FALSE),"")</f>
        <v>44</v>
      </c>
      <c r="Y32" s="10">
        <f ca="1">IFERROR(VLOOKUP($B32,インカレロング2018!$B$5:$G$400,5,FALSE)*VLOOKUP(W32,大会ごとのスコア!$D$38:$E$42,2,FALSE),"")</f>
        <v>56.842799999999997</v>
      </c>
      <c r="Z32" s="9" t="str">
        <f>IFERROR(VLOOKUP($B32,クラブカップミドル!$B$4:$G$400,6,FALSE),"")</f>
        <v>MA-1</v>
      </c>
      <c r="AA32" s="10">
        <f>IFERROR(VLOOKUP($B32,クラブカップミドル!$B$4:$G$400,2,FALSE),"")</f>
        <v>15</v>
      </c>
      <c r="AB32" s="10">
        <f>IFERROR(VLOOKUP($B32,クラブカップミドル!$B$4:$G$400,5,FALSE)*VLOOKUP(Z32,大会ごとのスコア!$D$44:$E$55,2,FALSE),"")</f>
        <v>58.037999999999997</v>
      </c>
      <c r="AC32" s="9" t="str">
        <f>IFERROR(VLOOKUP($B32,全日本ミドル!$B$4:$G$400,6,FALSE),"")</f>
        <v>M21A2</v>
      </c>
      <c r="AD32" s="10">
        <f>IFERROR(VLOOKUP($B32,全日本ミドル!$B$4:$G$400,2,FALSE),"")</f>
        <v>5</v>
      </c>
      <c r="AE32" s="10">
        <f>IFERROR(VLOOKUP($B32,全日本ミドル!$B$4:$G$400,5,FALSE)*VLOOKUP(AC32,大会ごとのスコア!$D$62:$E$69,2,FALSE),"")</f>
        <v>60.626999999999995</v>
      </c>
      <c r="AF32" s="9" t="str">
        <f>IFERROR(VLOOKUP($B32,KOLC大会!$B$4:$G$400,6,FALSE),"")</f>
        <v/>
      </c>
      <c r="AG32" s="10" t="str">
        <f>IFERROR(VLOOKUP($B32,KOLC大会!$B$4:$G$400,2,FALSE),"")</f>
        <v/>
      </c>
      <c r="AH32" s="10" t="str">
        <f>IFERROR(VLOOKUP($B32,KOLC大会!$B$4:$G$400,5,FALSE)*VLOOKUP(AF32,大会ごとのスコア!$D$44:$E$55,2,FALSE),"")</f>
        <v/>
      </c>
      <c r="AI32" s="9" t="str">
        <f>IFERROR(VLOOKUP($B32,早大OC大会!$B$4:$G$400,6,FALSE),"")</f>
        <v>M21A1</v>
      </c>
      <c r="AJ32" s="10">
        <f>IFERROR(VLOOKUP($B32,早大OC大会!$B$4:$G$400,2,FALSE),"")</f>
        <v>17</v>
      </c>
      <c r="AK32" s="10">
        <f>IFERROR(VLOOKUP($B32,早大OC大会!$B$4:$G$400,5,FALSE)*VLOOKUP(AI32,大会ごとのスコア!$D$44:$E$55,2,FALSE),"")</f>
        <v>58.36</v>
      </c>
      <c r="AL32" s="9" t="str">
        <f>IFERROR(VLOOKUP($B32,京大京女大会!$B$4:$G$400,6,FALSE),"")</f>
        <v/>
      </c>
      <c r="AM32" s="10" t="str">
        <f>IFERROR(VLOOKUP($B32,京大京女大会!$B$4:$G$400,2,FALSE),"")</f>
        <v/>
      </c>
      <c r="AN32" s="10" t="str">
        <f>IFERROR(VLOOKUP($B32,京大京女大会!$B$4:$G$400,5,FALSE)*VLOOKUP(AL32,大会ごとのスコア!$D$44:$E$55,2,FALSE),"")</f>
        <v/>
      </c>
      <c r="AO32" s="9" t="str">
        <f>IFERROR(VLOOKUP($B32,東海ミドルセレ!$B$4:$G$400,6,FALSE),"")</f>
        <v/>
      </c>
      <c r="AP32" s="10" t="str">
        <f>IFERROR(VLOOKUP($B32,東海ミドルセレ!$B$4:$G$400,2,FALSE),"")</f>
        <v/>
      </c>
      <c r="AQ32" s="10" t="str">
        <f>IFERROR(VLOOKUP($B32,東海ミドルセレ!$B$4:$G$400,5,FALSE)*VLOOKUP(AO32,大会ごとのスコア!$D$44:$E$60,2,FALSE),"")</f>
        <v/>
      </c>
      <c r="AR32" s="10"/>
      <c r="AT32" s="9">
        <f t="array" aca="1" ref="AT32" ca="1">IFERROR(ROUNDUP(AVERAGE(LARGE(IF($A$3:$AS$3="スコア",$A32:$AS32,""),{1,2,3})),2),0)</f>
        <v>60.089999999999996</v>
      </c>
      <c r="AU32">
        <f t="array" aca="1" ref="AU32" ca="1">IFERROR(LARGE(IF($A$3:$AS$3="スコア",$A32:$AS32,""),1),"")</f>
        <v>61.269999999999996</v>
      </c>
      <c r="AV32" t="str">
        <f t="shared" ca="1" si="0"/>
        <v>ICS</v>
      </c>
      <c r="AW32" t="str">
        <f t="shared" ca="1" si="1"/>
        <v>MUA3</v>
      </c>
    </row>
    <row r="33" spans="2:49" x14ac:dyDescent="0.15">
      <c r="B33" t="s">
        <v>216</v>
      </c>
      <c r="C33" t="s">
        <v>14</v>
      </c>
      <c r="E33" s="9" t="str">
        <f>IFERROR(VLOOKUP($B33,根ノ上高原!$B$5:$G$338,6,FALSE),"")</f>
        <v/>
      </c>
      <c r="F33" s="10" t="str">
        <f>IFERROR(VLOOKUP($B33,根ノ上高原!$B$5:$G$338,2,FALSE),"")</f>
        <v/>
      </c>
      <c r="G33" s="10" t="str">
        <f>IFERROR(VLOOKUP($B33,根ノ上高原!$B$5:$G$338,5,FALSE)*VLOOKUP(E33,大会ごとのスコア!$D$4:$E$5,2,FALSE),"")</f>
        <v/>
      </c>
      <c r="H33" s="9" t="str">
        <f>IFERROR(VLOOKUP($B33,東大OLK大会!$B$5:$G$338,6,FALSE),"")</f>
        <v>M21A2</v>
      </c>
      <c r="I33" s="10">
        <f>IFERROR(VLOOKUP($B33,東大OLK大会!$B$5:$G$338,2,FALSE),"")</f>
        <v>32</v>
      </c>
      <c r="J33" s="10">
        <f>IFERROR(VLOOKUP($B33,東大OLK大会!$B$5:$G$338,5,FALSE)*VLOOKUP(H33,大会ごとのスコア!$D$7:$E$11,2,FALSE),"")</f>
        <v>49.631999999999998</v>
      </c>
      <c r="K33" s="9" t="str">
        <f>IFERROR(VLOOKUP($B33,全日本ロング!$B$5:$G$338,6,FALSE),"")</f>
        <v>M21A1</v>
      </c>
      <c r="L33" s="10">
        <f>IFERROR(VLOOKUP($B33,全日本ロング!$B$5:$G$338,2,FALSE),"")</f>
        <v>14</v>
      </c>
      <c r="M33" s="10">
        <f>IFERROR(VLOOKUP($B33,全日本ロング!$B$5:$G$338,5,FALSE)*VLOOKUP(K33,大会ごとのスコア!$D$12:$E$17,2,FALSE),"")</f>
        <v>55.72</v>
      </c>
      <c r="N33" s="9" t="str">
        <f>IFERROR(VLOOKUP($B33,関東スプリントセレ!$B$5:$G$338,6,FALSE),"")</f>
        <v>Ms1</v>
      </c>
      <c r="O33" s="10">
        <f>IFERROR(VLOOKUP($B33,関東スプリントセレ!$B$5:$G$338,2,FALSE),"")</f>
        <v>16</v>
      </c>
      <c r="P33" s="10">
        <f>IFERROR(VLOOKUP($B33,関東スプリントセレ!$B$5:$G$338,5,FALSE)*VLOOKUP(N33,大会ごとのスコア!$D$19:$E$21,2,FALSE),"")</f>
        <v>59.314</v>
      </c>
      <c r="Q33" s="9" t="str">
        <f>IFERROR(VLOOKUP($B33,名椙大会2日目!$B$5:$G$338,6,FALSE),"")</f>
        <v>ME</v>
      </c>
      <c r="R33" s="10">
        <f>IFERROR(VLOOKUP($B33,名椙大会2日目!$B$5:$G$338,2,FALSE),"")</f>
        <v>25</v>
      </c>
      <c r="S33" s="10">
        <f>IFERROR(VLOOKUP($B33,名椙大会2日目!$B$5:$G$338,5,FALSE)*VLOOKUP(Q33,大会ごとのスコア!$D$28:$E$31,2,FALSE),"")</f>
        <v>60.089999999999989</v>
      </c>
      <c r="T33" s="9" t="str">
        <f>IFERROR(VLOOKUP($B33,インカレスプリント2018!$B$5:$G$400,6,FALSE),"")</f>
        <v>MUA3</v>
      </c>
      <c r="U33" s="10">
        <f>IFERROR(VLOOKUP($B33,インカレスプリント2018!$B$5:$G$400,2,FALSE),"")</f>
        <v>12</v>
      </c>
      <c r="V33" s="10">
        <f>IFERROR(VLOOKUP($B33,インカレスプリント2018!$B$5:$G$400,5,FALSE)*VLOOKUP(T33,大会ごとのスコア!$D$33:$E$36,2,FALSE),"")</f>
        <v>60.451999999999998</v>
      </c>
      <c r="W33" s="9" t="str">
        <f>IFERROR(VLOOKUP($B33,インカレロング2018!$B$5:$G$400,6,FALSE),"")</f>
        <v>ME</v>
      </c>
      <c r="X33" s="10">
        <f>IFERROR(VLOOKUP($B33,インカレロング2018!$B$5:$G$400,2,FALSE),"")</f>
        <v>59</v>
      </c>
      <c r="Y33" s="10">
        <f ca="1">IFERROR(VLOOKUP($B33,インカレロング2018!$B$5:$G$400,5,FALSE)*VLOOKUP(W33,大会ごとのスコア!$D$38:$E$42,2,FALSE),"")</f>
        <v>46.754399999999997</v>
      </c>
      <c r="Z33" s="9" t="str">
        <f>IFERROR(VLOOKUP($B33,クラブカップミドル!$B$4:$G$400,6,FALSE),"")</f>
        <v/>
      </c>
      <c r="AA33" s="10" t="str">
        <f>IFERROR(VLOOKUP($B33,クラブカップミドル!$B$4:$G$400,2,FALSE),"")</f>
        <v/>
      </c>
      <c r="AB33" s="10" t="str">
        <f>IFERROR(VLOOKUP($B33,クラブカップミドル!$B$4:$G$400,5,FALSE)*VLOOKUP(Z33,大会ごとのスコア!$D$44:$E$55,2,FALSE),"")</f>
        <v/>
      </c>
      <c r="AC33" s="9" t="str">
        <f>IFERROR(VLOOKUP($B33,全日本ミドル!$B$4:$G$400,6,FALSE),"")</f>
        <v>M21A2</v>
      </c>
      <c r="AD33" s="10">
        <f>IFERROR(VLOOKUP($B33,全日本ミドル!$B$4:$G$400,2,FALSE),"")</f>
        <v>56</v>
      </c>
      <c r="AE33" s="10">
        <f>IFERROR(VLOOKUP($B33,全日本ミドル!$B$4:$G$400,5,FALSE)*VLOOKUP(AC33,大会ごとのスコア!$D$62:$E$69,2,FALSE),"")</f>
        <v>44.288999999999994</v>
      </c>
      <c r="AF33" s="9" t="str">
        <f>IFERROR(VLOOKUP($B33,KOLC大会!$B$4:$G$400,6,FALSE),"")</f>
        <v/>
      </c>
      <c r="AG33" s="10" t="str">
        <f>IFERROR(VLOOKUP($B33,KOLC大会!$B$4:$G$400,2,FALSE),"")</f>
        <v/>
      </c>
      <c r="AH33" s="10" t="str">
        <f>IFERROR(VLOOKUP($B33,KOLC大会!$B$4:$G$400,5,FALSE)*VLOOKUP(AF33,大会ごとのスコア!$D$44:$E$55,2,FALSE),"")</f>
        <v/>
      </c>
      <c r="AI33" s="9" t="str">
        <f>IFERROR(VLOOKUP($B33,早大OC大会!$B$4:$G$400,6,FALSE),"")</f>
        <v/>
      </c>
      <c r="AJ33" s="10" t="str">
        <f>IFERROR(VLOOKUP($B33,早大OC大会!$B$4:$G$400,2,FALSE),"")</f>
        <v/>
      </c>
      <c r="AK33" s="10" t="str">
        <f>IFERROR(VLOOKUP($B33,早大OC大会!$B$4:$G$400,5,FALSE)*VLOOKUP(AI33,大会ごとのスコア!$D$44:$E$55,2,FALSE),"")</f>
        <v/>
      </c>
      <c r="AL33" s="9" t="str">
        <f>IFERROR(VLOOKUP($B33,京大京女大会!$B$4:$G$400,6,FALSE),"")</f>
        <v/>
      </c>
      <c r="AM33" s="10" t="str">
        <f>IFERROR(VLOOKUP($B33,京大京女大会!$B$4:$G$400,2,FALSE),"")</f>
        <v/>
      </c>
      <c r="AN33" s="10" t="str">
        <f>IFERROR(VLOOKUP($B33,京大京女大会!$B$4:$G$400,5,FALSE)*VLOOKUP(AL33,大会ごとのスコア!$D$44:$E$55,2,FALSE),"")</f>
        <v/>
      </c>
      <c r="AO33" s="9" t="str">
        <f>IFERROR(VLOOKUP($B33,東海ミドルセレ!$B$4:$G$400,6,FALSE),"")</f>
        <v/>
      </c>
      <c r="AP33" s="10" t="str">
        <f>IFERROR(VLOOKUP($B33,東海ミドルセレ!$B$4:$G$400,2,FALSE),"")</f>
        <v/>
      </c>
      <c r="AQ33" s="10" t="str">
        <f>IFERROR(VLOOKUP($B33,東海ミドルセレ!$B$4:$G$400,5,FALSE)*VLOOKUP(AO33,大会ごとのスコア!$D$44:$E$60,2,FALSE),"")</f>
        <v/>
      </c>
      <c r="AR33" s="10"/>
      <c r="AT33" s="9">
        <f t="array" aca="1" ref="AT33" ca="1">IFERROR(ROUNDUP(AVERAGE(LARGE(IF($A$3:$AS$3="スコア",$A33:$AS33,""),{1,2,3})),2),0)</f>
        <v>59.96</v>
      </c>
      <c r="AU33">
        <f t="array" aca="1" ref="AU33" ca="1">IFERROR(LARGE(IF($A$3:$AS$3="スコア",$A33:$AS33,""),1),"")</f>
        <v>60.451999999999998</v>
      </c>
      <c r="AV33" t="str">
        <f t="shared" ca="1" si="0"/>
        <v>ICS</v>
      </c>
      <c r="AW33" t="str">
        <f t="shared" ca="1" si="1"/>
        <v>MUA3</v>
      </c>
    </row>
    <row r="34" spans="2:49" x14ac:dyDescent="0.15">
      <c r="B34" t="s">
        <v>212</v>
      </c>
      <c r="C34" t="s">
        <v>5</v>
      </c>
      <c r="E34" s="9" t="str">
        <f>IFERROR(VLOOKUP($B34,根ノ上高原!$B$5:$G$338,6,FALSE),"")</f>
        <v/>
      </c>
      <c r="F34" s="10" t="str">
        <f>IFERROR(VLOOKUP($B34,根ノ上高原!$B$5:$G$338,2,FALSE),"")</f>
        <v/>
      </c>
      <c r="G34" s="10" t="str">
        <f>IFERROR(VLOOKUP($B34,根ノ上高原!$B$5:$G$338,5,FALSE)*VLOOKUP(E34,大会ごとのスコア!$D$4:$E$5,2,FALSE),"")</f>
        <v/>
      </c>
      <c r="H34" s="9" t="str">
        <f>IFERROR(VLOOKUP($B34,東大OLK大会!$B$5:$G$338,6,FALSE),"")</f>
        <v/>
      </c>
      <c r="I34" s="10" t="str">
        <f>IFERROR(VLOOKUP($B34,東大OLK大会!$B$5:$G$338,2,FALSE),"")</f>
        <v/>
      </c>
      <c r="J34" s="10" t="str">
        <f>IFERROR(VLOOKUP($B34,東大OLK大会!$B$5:$G$338,5,FALSE)*VLOOKUP(H34,大会ごとのスコア!$D$7:$E$11,2,FALSE),"")</f>
        <v/>
      </c>
      <c r="K34" s="9" t="str">
        <f>IFERROR(VLOOKUP($B34,全日本ロング!$B$5:$G$338,6,FALSE),"")</f>
        <v>M20E</v>
      </c>
      <c r="L34" s="10">
        <f>IFERROR(VLOOKUP($B34,全日本ロング!$B$5:$G$338,2,FALSE),"")</f>
        <v>10</v>
      </c>
      <c r="M34" s="10">
        <f>IFERROR(VLOOKUP($B34,全日本ロング!$B$5:$G$338,5,FALSE)*VLOOKUP(K34,大会ごとのスコア!$D$12:$E$17,2,FALSE),"")</f>
        <v>54.137649999999994</v>
      </c>
      <c r="N34" s="9" t="str">
        <f>IFERROR(VLOOKUP($B34,関東スプリントセレ!$B$5:$G$338,6,FALSE),"")</f>
        <v>Ms1</v>
      </c>
      <c r="O34" s="10">
        <f>IFERROR(VLOOKUP($B34,関東スプリントセレ!$B$5:$G$338,2,FALSE),"")</f>
        <v>19</v>
      </c>
      <c r="P34" s="10">
        <f>IFERROR(VLOOKUP($B34,関東スプリントセレ!$B$5:$G$338,5,FALSE)*VLOOKUP(N34,大会ごとのスコア!$D$19:$E$21,2,FALSE),"")</f>
        <v>58.644999999999996</v>
      </c>
      <c r="Q34" s="9" t="str">
        <f>IFERROR(VLOOKUP($B34,名椙大会2日目!$B$5:$G$338,6,FALSE),"")</f>
        <v/>
      </c>
      <c r="R34" s="10" t="str">
        <f>IFERROR(VLOOKUP($B34,名椙大会2日目!$B$5:$G$338,2,FALSE),"")</f>
        <v/>
      </c>
      <c r="S34" s="10" t="str">
        <f>IFERROR(VLOOKUP($B34,名椙大会2日目!$B$5:$G$338,5,FALSE)*VLOOKUP(Q34,大会ごとのスコア!$D$28:$E$31,2,FALSE),"")</f>
        <v/>
      </c>
      <c r="T34" s="9" t="str">
        <f>IFERROR(VLOOKUP($B34,インカレスプリント2018!$B$5:$G$400,6,FALSE),"")</f>
        <v>MUA1</v>
      </c>
      <c r="U34" s="10">
        <f>IFERROR(VLOOKUP($B34,インカレスプリント2018!$B$5:$G$400,2,FALSE),"")</f>
        <v>8</v>
      </c>
      <c r="V34" s="10">
        <f>IFERROR(VLOOKUP($B34,インカレスプリント2018!$B$5:$G$400,5,FALSE)*VLOOKUP(T34,大会ごとのスコア!$D$33:$E$36,2,FALSE),"")</f>
        <v>60.446999999999996</v>
      </c>
      <c r="W34" s="9" t="str">
        <f>IFERROR(VLOOKUP($B34,インカレロング2018!$B$5:$G$400,6,FALSE),"")</f>
        <v>ME</v>
      </c>
      <c r="X34" s="10">
        <f>IFERROR(VLOOKUP($B34,インカレロング2018!$B$5:$G$400,2,FALSE),"")</f>
        <v>54</v>
      </c>
      <c r="Y34" s="10">
        <f ca="1">IFERROR(VLOOKUP($B34,インカレロング2018!$B$5:$G$400,5,FALSE)*VLOOKUP(W34,大会ごとのスコア!$D$38:$E$42,2,FALSE),"")</f>
        <v>51.890399999999993</v>
      </c>
      <c r="Z34" s="9" t="str">
        <f>IFERROR(VLOOKUP($B34,クラブカップミドル!$B$4:$G$400,6,FALSE),"")</f>
        <v/>
      </c>
      <c r="AA34" s="10" t="str">
        <f>IFERROR(VLOOKUP($B34,クラブカップミドル!$B$4:$G$400,2,FALSE),"")</f>
        <v/>
      </c>
      <c r="AB34" s="10" t="str">
        <f>IFERROR(VLOOKUP($B34,クラブカップミドル!$B$4:$G$400,5,FALSE)*VLOOKUP(Z34,大会ごとのスコア!$D$44:$E$55,2,FALSE),"")</f>
        <v/>
      </c>
      <c r="AC34" s="9" t="str">
        <f>IFERROR(VLOOKUP($B34,全日本ミドル!$B$4:$G$400,6,FALSE),"")</f>
        <v>M21A2</v>
      </c>
      <c r="AD34" s="10">
        <f>IFERROR(VLOOKUP($B34,全日本ミドル!$B$4:$G$400,2,FALSE),"")</f>
        <v>19</v>
      </c>
      <c r="AE34" s="10">
        <f>IFERROR(VLOOKUP($B34,全日本ミドル!$B$4:$G$400,5,FALSE)*VLOOKUP(AC34,大会ごとのスコア!$D$62:$E$69,2,FALSE),"")</f>
        <v>57.041999999999994</v>
      </c>
      <c r="AF34" s="9" t="str">
        <f>IFERROR(VLOOKUP($B34,KOLC大会!$B$4:$G$400,6,FALSE),"")</f>
        <v>M21A1</v>
      </c>
      <c r="AG34" s="10">
        <f>IFERROR(VLOOKUP($B34,KOLC大会!$B$4:$G$400,2,FALSE),"")</f>
        <v>16</v>
      </c>
      <c r="AH34" s="10">
        <f>IFERROR(VLOOKUP($B34,KOLC大会!$B$4:$G$400,5,FALSE)*VLOOKUP(AF34,大会ごとのスコア!$D$44:$E$55,2,FALSE),"")</f>
        <v>56.692</v>
      </c>
      <c r="AI34" s="9" t="str">
        <f>IFERROR(VLOOKUP($B34,早大OC大会!$B$4:$G$400,6,FALSE),"")</f>
        <v>M21A2</v>
      </c>
      <c r="AJ34" s="10">
        <f>IFERROR(VLOOKUP($B34,早大OC大会!$B$4:$G$400,2,FALSE),"")</f>
        <v>7</v>
      </c>
      <c r="AK34" s="10">
        <f>IFERROR(VLOOKUP($B34,早大OC大会!$B$4:$G$400,5,FALSE)*VLOOKUP(AI34,大会ごとのスコア!$D$44:$E$55,2,FALSE),"")</f>
        <v>59.923999999999999</v>
      </c>
      <c r="AL34" s="9" t="str">
        <f>IFERROR(VLOOKUP($B34,京大京女大会!$B$4:$G$400,6,FALSE),"")</f>
        <v/>
      </c>
      <c r="AM34" s="10" t="str">
        <f>IFERROR(VLOOKUP($B34,京大京女大会!$B$4:$G$400,2,FALSE),"")</f>
        <v/>
      </c>
      <c r="AN34" s="10" t="str">
        <f>IFERROR(VLOOKUP($B34,京大京女大会!$B$4:$G$400,5,FALSE)*VLOOKUP(AL34,大会ごとのスコア!$D$44:$E$55,2,FALSE),"")</f>
        <v/>
      </c>
      <c r="AO34" s="9" t="str">
        <f>IFERROR(VLOOKUP($B34,東海ミドルセレ!$B$4:$G$400,6,FALSE),"")</f>
        <v/>
      </c>
      <c r="AP34" s="10" t="str">
        <f>IFERROR(VLOOKUP($B34,東海ミドルセレ!$B$4:$G$400,2,FALSE),"")</f>
        <v/>
      </c>
      <c r="AQ34" s="10" t="str">
        <f>IFERROR(VLOOKUP($B34,東海ミドルセレ!$B$4:$G$400,5,FALSE)*VLOOKUP(AO34,大会ごとのスコア!$D$44:$E$60,2,FALSE),"")</f>
        <v/>
      </c>
      <c r="AR34" s="10"/>
      <c r="AT34" s="9">
        <f t="array" aca="1" ref="AT34" ca="1">IFERROR(ROUNDUP(AVERAGE(LARGE(IF($A$3:$AS$3="スコア",$A34:$AS34,""),{1,2,3})),2),0)</f>
        <v>59.68</v>
      </c>
      <c r="AU34">
        <f t="array" aca="1" ref="AU34" ca="1">IFERROR(LARGE(IF($A$3:$AS$3="スコア",$A34:$AS34,""),1),"")</f>
        <v>60.446999999999996</v>
      </c>
      <c r="AV34" t="str">
        <f t="shared" ca="1" si="0"/>
        <v>ICS</v>
      </c>
      <c r="AW34" t="str">
        <f t="shared" ca="1" si="1"/>
        <v>MUA1</v>
      </c>
    </row>
    <row r="35" spans="2:49" x14ac:dyDescent="0.15">
      <c r="B35" t="s">
        <v>166</v>
      </c>
      <c r="C35" t="s">
        <v>10</v>
      </c>
      <c r="E35" s="9" t="str">
        <f>IFERROR(VLOOKUP($B35,根ノ上高原!$B$5:$G$338,6,FALSE),"")</f>
        <v/>
      </c>
      <c r="F35" s="10" t="str">
        <f>IFERROR(VLOOKUP($B35,根ノ上高原!$B$5:$G$338,2,FALSE),"")</f>
        <v/>
      </c>
      <c r="G35" s="10" t="str">
        <f>IFERROR(VLOOKUP($B35,根ノ上高原!$B$5:$G$338,5,FALSE)*VLOOKUP(E35,大会ごとのスコア!$D$4:$E$5,2,FALSE),"")</f>
        <v/>
      </c>
      <c r="H35" s="9" t="str">
        <f>IFERROR(VLOOKUP($B35,東大OLK大会!$B$5:$G$338,6,FALSE),"")</f>
        <v>M21A2</v>
      </c>
      <c r="I35" s="10">
        <f>IFERROR(VLOOKUP($B35,東大OLK大会!$B$5:$G$338,2,FALSE),"")</f>
        <v>14</v>
      </c>
      <c r="J35" s="10">
        <f>IFERROR(VLOOKUP($B35,東大OLK大会!$B$5:$G$338,5,FALSE)*VLOOKUP(H35,大会ごとのスコア!$D$7:$E$11,2,FALSE),"")</f>
        <v>57.794999999999995</v>
      </c>
      <c r="K35" s="9" t="str">
        <f>IFERROR(VLOOKUP($B35,全日本ロング!$B$5:$G$338,6,FALSE),"")</f>
        <v/>
      </c>
      <c r="L35" s="10" t="str">
        <f>IFERROR(VLOOKUP($B35,全日本ロング!$B$5:$G$338,2,FALSE),"")</f>
        <v/>
      </c>
      <c r="M35" s="10" t="str">
        <f>IFERROR(VLOOKUP($B35,全日本ロング!$B$5:$G$338,5,FALSE)*VLOOKUP(K35,大会ごとのスコア!$D$12:$E$17,2,FALSE),"")</f>
        <v/>
      </c>
      <c r="N35" s="9" t="str">
        <f>IFERROR(VLOOKUP($B35,関東スプリントセレ!$B$5:$G$338,6,FALSE),"")</f>
        <v>Ms2</v>
      </c>
      <c r="O35" s="10">
        <f>IFERROR(VLOOKUP($B35,関東スプリントセレ!$B$5:$G$338,2,FALSE),"")</f>
        <v>11</v>
      </c>
      <c r="P35" s="10">
        <f>IFERROR(VLOOKUP($B35,関東スプリントセレ!$B$5:$G$338,5,FALSE)*VLOOKUP(N35,大会ごとのスコア!$D$19:$E$21,2,FALSE),"")</f>
        <v>60.555999999999997</v>
      </c>
      <c r="Q35" s="9" t="str">
        <f>IFERROR(VLOOKUP($B35,名椙大会2日目!$B$5:$G$338,6,FALSE),"")</f>
        <v/>
      </c>
      <c r="R35" s="10" t="str">
        <f>IFERROR(VLOOKUP($B35,名椙大会2日目!$B$5:$G$338,2,FALSE),"")</f>
        <v/>
      </c>
      <c r="S35" s="10" t="str">
        <f>IFERROR(VLOOKUP($B35,名椙大会2日目!$B$5:$G$338,5,FALSE)*VLOOKUP(Q35,大会ごとのスコア!$D$28:$E$31,2,FALSE),"")</f>
        <v/>
      </c>
      <c r="T35" s="9" t="str">
        <f>IFERROR(VLOOKUP($B35,インカレスプリント2018!$B$5:$G$400,6,FALSE),"")</f>
        <v>ME</v>
      </c>
      <c r="U35" s="10">
        <f>IFERROR(VLOOKUP($B35,インカレスプリント2018!$B$5:$G$400,2,FALSE),"")</f>
        <v>29</v>
      </c>
      <c r="V35" s="10">
        <f>IFERROR(VLOOKUP($B35,インカレスプリント2018!$B$5:$G$400,5,FALSE)*VLOOKUP(T35,大会ごとのスコア!$D$33:$E$36,2,FALSE),"")</f>
        <v>57.893999999999991</v>
      </c>
      <c r="W35" s="9" t="str">
        <f>IFERROR(VLOOKUP($B35,インカレロング2018!$B$5:$G$400,6,FALSE),"")</f>
        <v>ME</v>
      </c>
      <c r="X35" s="10">
        <f>IFERROR(VLOOKUP($B35,インカレロング2018!$B$5:$G$400,2,FALSE),"")</f>
        <v>0</v>
      </c>
      <c r="Y35" s="10">
        <f>IFERROR(VLOOKUP($B35,インカレロング2018!$B$5:$G$400,5,FALSE)*VLOOKUP(W35,大会ごとのスコア!$D$38:$E$42,2,FALSE),"")</f>
        <v>0</v>
      </c>
      <c r="Z35" s="9" t="str">
        <f>IFERROR(VLOOKUP($B35,クラブカップミドル!$B$4:$G$400,6,FALSE),"")</f>
        <v>MA-2</v>
      </c>
      <c r="AA35" s="10">
        <f>IFERROR(VLOOKUP($B35,クラブカップミドル!$B$4:$G$400,2,FALSE),"")</f>
        <v>6</v>
      </c>
      <c r="AB35" s="10">
        <f>IFERROR(VLOOKUP($B35,クラブカップミドル!$B$4:$G$400,5,FALSE)*VLOOKUP(Z35,大会ごとのスコア!$D$44:$E$55,2,FALSE),"")</f>
        <v>60.532999999999994</v>
      </c>
      <c r="AC35" s="9" t="str">
        <f>IFERROR(VLOOKUP($B35,全日本ミドル!$B$4:$G$400,6,FALSE),"")</f>
        <v/>
      </c>
      <c r="AD35" s="10" t="str">
        <f>IFERROR(VLOOKUP($B35,全日本ミドル!$B$4:$G$400,2,FALSE),"")</f>
        <v/>
      </c>
      <c r="AE35" s="10" t="str">
        <f>IFERROR(VLOOKUP($B35,全日本ミドル!$B$4:$G$400,5,FALSE)*VLOOKUP(AC35,大会ごとのスコア!$D$62:$E$69,2,FALSE),"")</f>
        <v/>
      </c>
      <c r="AF35" s="9" t="str">
        <f>IFERROR(VLOOKUP($B35,KOLC大会!$B$4:$G$400,6,FALSE),"")</f>
        <v/>
      </c>
      <c r="AG35" s="10" t="str">
        <f>IFERROR(VLOOKUP($B35,KOLC大会!$B$4:$G$400,2,FALSE),"")</f>
        <v/>
      </c>
      <c r="AH35" s="10" t="str">
        <f>IFERROR(VLOOKUP($B35,KOLC大会!$B$4:$G$400,5,FALSE)*VLOOKUP(AF35,大会ごとのスコア!$D$44:$E$55,2,FALSE),"")</f>
        <v/>
      </c>
      <c r="AI35" s="9" t="str">
        <f>IFERROR(VLOOKUP($B35,早大OC大会!$B$4:$G$400,6,FALSE),"")</f>
        <v/>
      </c>
      <c r="AJ35" s="10" t="str">
        <f>IFERROR(VLOOKUP($B35,早大OC大会!$B$4:$G$400,2,FALSE),"")</f>
        <v/>
      </c>
      <c r="AK35" s="10" t="str">
        <f>IFERROR(VLOOKUP($B35,早大OC大会!$B$4:$G$400,5,FALSE)*VLOOKUP(AI35,大会ごとのスコア!$D$44:$E$55,2,FALSE),"")</f>
        <v/>
      </c>
      <c r="AL35" s="9" t="str">
        <f>IFERROR(VLOOKUP($B35,京大京女大会!$B$4:$G$400,6,FALSE),"")</f>
        <v/>
      </c>
      <c r="AM35" s="10" t="str">
        <f>IFERROR(VLOOKUP($B35,京大京女大会!$B$4:$G$400,2,FALSE),"")</f>
        <v/>
      </c>
      <c r="AN35" s="10" t="str">
        <f>IFERROR(VLOOKUP($B35,京大京女大会!$B$4:$G$400,5,FALSE)*VLOOKUP(AL35,大会ごとのスコア!$D$44:$E$55,2,FALSE),"")</f>
        <v/>
      </c>
      <c r="AO35" s="9" t="str">
        <f>IFERROR(VLOOKUP($B35,東海ミドルセレ!$B$4:$G$400,6,FALSE),"")</f>
        <v/>
      </c>
      <c r="AP35" s="10" t="str">
        <f>IFERROR(VLOOKUP($B35,東海ミドルセレ!$B$4:$G$400,2,FALSE),"")</f>
        <v/>
      </c>
      <c r="AQ35" s="10" t="str">
        <f>IFERROR(VLOOKUP($B35,東海ミドルセレ!$B$4:$G$400,5,FALSE)*VLOOKUP(AO35,大会ごとのスコア!$D$44:$E$60,2,FALSE),"")</f>
        <v/>
      </c>
      <c r="AR35" s="10"/>
      <c r="AT35" s="9">
        <f t="array" ref="AT35">IFERROR(ROUNDUP(AVERAGE(LARGE(IF($A$3:$AS$3="スコア",$A35:$AS35,""),{1,2,3})),2),0)</f>
        <v>59.669999999999995</v>
      </c>
      <c r="AU35">
        <f t="array" ref="AU35">IFERROR(LARGE(IF($A$3:$AS$3="スコア",$A35:$AS35,""),1),"")</f>
        <v>60.555999999999997</v>
      </c>
      <c r="AV35" t="str">
        <f t="shared" si="0"/>
        <v>関東SS</v>
      </c>
      <c r="AW35" t="str">
        <f t="shared" si="1"/>
        <v>Ms2</v>
      </c>
    </row>
    <row r="36" spans="2:49" x14ac:dyDescent="0.15">
      <c r="B36" t="s">
        <v>188</v>
      </c>
      <c r="C36" t="s">
        <v>5</v>
      </c>
      <c r="E36" s="9" t="str">
        <f>IFERROR(VLOOKUP($B36,根ノ上高原!$B$5:$G$338,6,FALSE),"")</f>
        <v/>
      </c>
      <c r="F36" s="10" t="str">
        <f>IFERROR(VLOOKUP($B36,根ノ上高原!$B$5:$G$338,2,FALSE),"")</f>
        <v/>
      </c>
      <c r="G36" s="10" t="str">
        <f>IFERROR(VLOOKUP($B36,根ノ上高原!$B$5:$G$338,5,FALSE)*VLOOKUP(E36,大会ごとのスコア!$D$4:$E$5,2,FALSE),"")</f>
        <v/>
      </c>
      <c r="H36" s="9" t="str">
        <f>IFERROR(VLOOKUP($B36,東大OLK大会!$B$5:$G$338,6,FALSE),"")</f>
        <v/>
      </c>
      <c r="I36" s="10" t="str">
        <f>IFERROR(VLOOKUP($B36,東大OLK大会!$B$5:$G$338,2,FALSE),"")</f>
        <v/>
      </c>
      <c r="J36" s="10" t="str">
        <f>IFERROR(VLOOKUP($B36,東大OLK大会!$B$5:$G$338,5,FALSE)*VLOOKUP(H36,大会ごとのスコア!$D$7:$E$11,2,FALSE),"")</f>
        <v/>
      </c>
      <c r="K36" s="9" t="str">
        <f>IFERROR(VLOOKUP($B36,全日本ロング!$B$5:$G$338,6,FALSE),"")</f>
        <v>M21A1</v>
      </c>
      <c r="L36" s="10">
        <f>IFERROR(VLOOKUP($B36,全日本ロング!$B$5:$G$338,2,FALSE),"")</f>
        <v>31</v>
      </c>
      <c r="M36" s="10">
        <f>IFERROR(VLOOKUP($B36,全日本ロング!$B$5:$G$338,5,FALSE)*VLOOKUP(K36,大会ごとのスコア!$D$12:$E$17,2,FALSE),"")</f>
        <v>49.018000000000001</v>
      </c>
      <c r="N36" s="9" t="str">
        <f>IFERROR(VLOOKUP($B36,関東スプリントセレ!$B$5:$G$338,6,FALSE),"")</f>
        <v>Ms2</v>
      </c>
      <c r="O36" s="10">
        <f>IFERROR(VLOOKUP($B36,関東スプリントセレ!$B$5:$G$338,2,FALSE),"")</f>
        <v>3</v>
      </c>
      <c r="P36" s="10">
        <f>IFERROR(VLOOKUP($B36,関東スプリントセレ!$B$5:$G$338,5,FALSE)*VLOOKUP(N36,大会ごとのスコア!$D$19:$E$21,2,FALSE),"")</f>
        <v>61.958999999999996</v>
      </c>
      <c r="Q36" s="9" t="str">
        <f>IFERROR(VLOOKUP($B36,名椙大会2日目!$B$5:$G$338,6,FALSE),"")</f>
        <v/>
      </c>
      <c r="R36" s="10" t="str">
        <f>IFERROR(VLOOKUP($B36,名椙大会2日目!$B$5:$G$338,2,FALSE),"")</f>
        <v/>
      </c>
      <c r="S36" s="10" t="str">
        <f>IFERROR(VLOOKUP($B36,名椙大会2日目!$B$5:$G$338,5,FALSE)*VLOOKUP(Q36,大会ごとのスコア!$D$28:$E$31,2,FALSE),"")</f>
        <v/>
      </c>
      <c r="T36" s="9" t="str">
        <f>IFERROR(VLOOKUP($B36,インカレスプリント2018!$B$5:$G$400,6,FALSE),"")</f>
        <v>ME</v>
      </c>
      <c r="U36" s="10">
        <f>IFERROR(VLOOKUP($B36,インカレスプリント2018!$B$5:$G$400,2,FALSE),"")</f>
        <v>0</v>
      </c>
      <c r="V36" s="10">
        <f>IFERROR(VLOOKUP($B36,インカレスプリント2018!$B$5:$G$400,5,FALSE)*VLOOKUP(T36,大会ごとのスコア!$D$33:$E$36,2,FALSE),"")</f>
        <v>0</v>
      </c>
      <c r="W36" s="9" t="str">
        <f>IFERROR(VLOOKUP($B36,インカレロング2018!$B$5:$G$400,6,FALSE),"")</f>
        <v>ME</v>
      </c>
      <c r="X36" s="10">
        <f>IFERROR(VLOOKUP($B36,インカレロング2018!$B$5:$G$400,2,FALSE),"")</f>
        <v>42</v>
      </c>
      <c r="Y36" s="10">
        <f ca="1">IFERROR(VLOOKUP($B36,インカレロング2018!$B$5:$G$400,5,FALSE)*VLOOKUP(W36,大会ごとのスコア!$D$38:$E$42,2,FALSE),"")</f>
        <v>58.68119999999999</v>
      </c>
      <c r="Z36" s="9" t="str">
        <f>IFERROR(VLOOKUP($B36,クラブカップミドル!$B$4:$G$400,6,FALSE),"")</f>
        <v>MA-2</v>
      </c>
      <c r="AA36" s="10">
        <f>IFERROR(VLOOKUP($B36,クラブカップミドル!$B$4:$G$400,2,FALSE),"")</f>
        <v>0</v>
      </c>
      <c r="AB36" s="10">
        <f>IFERROR(VLOOKUP($B36,クラブカップミドル!$B$4:$G$400,5,FALSE)*VLOOKUP(Z36,大会ごとのスコア!$D$44:$E$55,2,FALSE),"")</f>
        <v>0</v>
      </c>
      <c r="AC36" s="9" t="str">
        <f>IFERROR(VLOOKUP($B36,全日本ミドル!$B$4:$G$400,6,FALSE),"")</f>
        <v>M21A2</v>
      </c>
      <c r="AD36" s="10">
        <f>IFERROR(VLOOKUP($B36,全日本ミドル!$B$4:$G$400,2,FALSE),"")</f>
        <v>26</v>
      </c>
      <c r="AE36" s="10">
        <f>IFERROR(VLOOKUP($B36,全日本ミドル!$B$4:$G$400,5,FALSE)*VLOOKUP(AC36,大会ごとのスコア!$D$62:$E$69,2,FALSE),"")</f>
        <v>55.784999999999997</v>
      </c>
      <c r="AF36" s="9" t="str">
        <f>IFERROR(VLOOKUP($B36,KOLC大会!$B$4:$G$400,6,FALSE),"")</f>
        <v>M21A2</v>
      </c>
      <c r="AG36" s="10">
        <f>IFERROR(VLOOKUP($B36,KOLC大会!$B$4:$G$400,2,FALSE),"")</f>
        <v>57</v>
      </c>
      <c r="AH36" s="10">
        <f>IFERROR(VLOOKUP($B36,KOLC大会!$B$4:$G$400,5,FALSE)*VLOOKUP(AF36,大会ごとのスコア!$D$44:$E$55,2,FALSE),"")</f>
        <v>33.046999999999997</v>
      </c>
      <c r="AI36" s="9" t="str">
        <f>IFERROR(VLOOKUP($B36,早大OC大会!$B$4:$G$400,6,FALSE),"")</f>
        <v>M21A1</v>
      </c>
      <c r="AJ36" s="10">
        <f>IFERROR(VLOOKUP($B36,早大OC大会!$B$4:$G$400,2,FALSE),"")</f>
        <v>18</v>
      </c>
      <c r="AK36" s="10">
        <f>IFERROR(VLOOKUP($B36,早大OC大会!$B$4:$G$400,5,FALSE)*VLOOKUP(AI36,大会ごとのスコア!$D$44:$E$55,2,FALSE),"")</f>
        <v>58.326000000000001</v>
      </c>
      <c r="AL36" s="9" t="str">
        <f>IFERROR(VLOOKUP($B36,京大京女大会!$B$4:$G$400,6,FALSE),"")</f>
        <v/>
      </c>
      <c r="AM36" s="10" t="str">
        <f>IFERROR(VLOOKUP($B36,京大京女大会!$B$4:$G$400,2,FALSE),"")</f>
        <v/>
      </c>
      <c r="AN36" s="10" t="str">
        <f>IFERROR(VLOOKUP($B36,京大京女大会!$B$4:$G$400,5,FALSE)*VLOOKUP(AL36,大会ごとのスコア!$D$44:$E$55,2,FALSE),"")</f>
        <v/>
      </c>
      <c r="AO36" s="9" t="str">
        <f>IFERROR(VLOOKUP($B36,東海ミドルセレ!$B$4:$G$400,6,FALSE),"")</f>
        <v/>
      </c>
      <c r="AP36" s="10" t="str">
        <f>IFERROR(VLOOKUP($B36,東海ミドルセレ!$B$4:$G$400,2,FALSE),"")</f>
        <v/>
      </c>
      <c r="AQ36" s="10" t="str">
        <f>IFERROR(VLOOKUP($B36,東海ミドルセレ!$B$4:$G$400,5,FALSE)*VLOOKUP(AO36,大会ごとのスコア!$D$44:$E$60,2,FALSE),"")</f>
        <v/>
      </c>
      <c r="AR36" s="10"/>
      <c r="AT36" s="9">
        <f t="array" aca="1" ref="AT36" ca="1">IFERROR(ROUNDUP(AVERAGE(LARGE(IF($A$3:$AS$3="スコア",$A36:$AS36,""),{1,2,3})),2),0)</f>
        <v>59.66</v>
      </c>
      <c r="AU36">
        <f t="array" aca="1" ref="AU36" ca="1">IFERROR(LARGE(IF($A$3:$AS$3="スコア",$A36:$AS36,""),1),"")</f>
        <v>61.958999999999996</v>
      </c>
      <c r="AV36" t="str">
        <f t="shared" ca="1" si="0"/>
        <v>関東SS</v>
      </c>
      <c r="AW36" t="str">
        <f t="shared" ca="1" si="1"/>
        <v>Ms2</v>
      </c>
    </row>
    <row r="37" spans="2:49" x14ac:dyDescent="0.15">
      <c r="B37" t="s">
        <v>183</v>
      </c>
      <c r="C37" t="s">
        <v>17</v>
      </c>
      <c r="E37" s="9" t="str">
        <f>IFERROR(VLOOKUP($B37,根ノ上高原!$B$5:$G$338,6,FALSE),"")</f>
        <v/>
      </c>
      <c r="F37" s="10" t="str">
        <f>IFERROR(VLOOKUP($B37,根ノ上高原!$B$5:$G$338,2,FALSE),"")</f>
        <v/>
      </c>
      <c r="G37" s="10" t="str">
        <f>IFERROR(VLOOKUP($B37,根ノ上高原!$B$5:$G$338,5,FALSE)*VLOOKUP(E37,大会ごとのスコア!$D$4:$E$5,2,FALSE),"")</f>
        <v/>
      </c>
      <c r="H37" s="9" t="str">
        <f>IFERROR(VLOOKUP($B37,東大OLK大会!$B$5:$G$338,6,FALSE),"")</f>
        <v/>
      </c>
      <c r="I37" s="10" t="str">
        <f>IFERROR(VLOOKUP($B37,東大OLK大会!$B$5:$G$338,2,FALSE),"")</f>
        <v/>
      </c>
      <c r="J37" s="10" t="str">
        <f>IFERROR(VLOOKUP($B37,東大OLK大会!$B$5:$G$338,5,FALSE)*VLOOKUP(H37,大会ごとのスコア!$D$7:$E$11,2,FALSE),"")</f>
        <v/>
      </c>
      <c r="K37" s="9" t="str">
        <f>IFERROR(VLOOKUP($B37,全日本ロング!$B$5:$G$338,6,FALSE),"")</f>
        <v>M20E</v>
      </c>
      <c r="L37" s="10">
        <f>IFERROR(VLOOKUP($B37,全日本ロング!$B$5:$G$338,2,FALSE),"")</f>
        <v>0</v>
      </c>
      <c r="M37" s="10">
        <f>IFERROR(VLOOKUP($B37,全日本ロング!$B$5:$G$338,5,FALSE)*VLOOKUP(K37,大会ごとのスコア!$D$12:$E$17,2,FALSE),"")</f>
        <v>34.548649999999995</v>
      </c>
      <c r="N37" s="9" t="str">
        <f>IFERROR(VLOOKUP($B37,関東スプリントセレ!$B$5:$G$338,6,FALSE),"")</f>
        <v>Ms1</v>
      </c>
      <c r="O37" s="10">
        <f>IFERROR(VLOOKUP($B37,関東スプリントセレ!$B$5:$G$338,2,FALSE),"")</f>
        <v>13</v>
      </c>
      <c r="P37" s="10">
        <f>IFERROR(VLOOKUP($B37,関東スプリントセレ!$B$5:$G$338,5,FALSE)*VLOOKUP(N37,大会ごとのスコア!$D$19:$E$21,2,FALSE),"")</f>
        <v>59.842999999999996</v>
      </c>
      <c r="Q37" s="9" t="str">
        <f>IFERROR(VLOOKUP($B37,名椙大会2日目!$B$5:$G$338,6,FALSE),"")</f>
        <v/>
      </c>
      <c r="R37" s="10" t="str">
        <f>IFERROR(VLOOKUP($B37,名椙大会2日目!$B$5:$G$338,2,FALSE),"")</f>
        <v/>
      </c>
      <c r="S37" s="10" t="str">
        <f>IFERROR(VLOOKUP($B37,名椙大会2日目!$B$5:$G$338,5,FALSE)*VLOOKUP(Q37,大会ごとのスコア!$D$28:$E$31,2,FALSE),"")</f>
        <v/>
      </c>
      <c r="T37" s="9" t="str">
        <f>IFERROR(VLOOKUP($B37,インカレスプリント2018!$B$5:$G$400,6,FALSE),"")</f>
        <v>ME</v>
      </c>
      <c r="U37" s="10">
        <f>IFERROR(VLOOKUP($B37,インカレスプリント2018!$B$5:$G$400,2,FALSE),"")</f>
        <v>0</v>
      </c>
      <c r="V37" s="10">
        <f>IFERROR(VLOOKUP($B37,インカレスプリント2018!$B$5:$G$400,5,FALSE)*VLOOKUP(T37,大会ごとのスコア!$D$33:$E$36,2,FALSE),"")</f>
        <v>0</v>
      </c>
      <c r="W37" s="9" t="str">
        <f>IFERROR(VLOOKUP($B37,インカレロング2018!$B$5:$G$400,6,FALSE),"")</f>
        <v>MUL1</v>
      </c>
      <c r="X37" s="10">
        <f>IFERROR(VLOOKUP($B37,インカレロング2018!$B$5:$G$400,2,FALSE),"")</f>
        <v>9</v>
      </c>
      <c r="Y37" s="10">
        <f ca="1">IFERROR(VLOOKUP($B37,インカレロング2018!$B$5:$G$400,5,FALSE)*VLOOKUP(W37,大会ごとのスコア!$D$38:$E$42,2,FALSE),"")</f>
        <v>62.308</v>
      </c>
      <c r="Z37" s="9" t="str">
        <f>IFERROR(VLOOKUP($B37,クラブカップミドル!$B$4:$G$400,6,FALSE),"")</f>
        <v/>
      </c>
      <c r="AA37" s="10" t="str">
        <f>IFERROR(VLOOKUP($B37,クラブカップミドル!$B$4:$G$400,2,FALSE),"")</f>
        <v/>
      </c>
      <c r="AB37" s="10" t="str">
        <f>IFERROR(VLOOKUP($B37,クラブカップミドル!$B$4:$G$400,5,FALSE)*VLOOKUP(Z37,大会ごとのスコア!$D$44:$E$55,2,FALSE),"")</f>
        <v/>
      </c>
      <c r="AC37" s="9" t="str">
        <f>IFERROR(VLOOKUP($B37,全日本ミドル!$B$4:$G$400,6,FALSE),"")</f>
        <v>M21A1</v>
      </c>
      <c r="AD37" s="10">
        <f>IFERROR(VLOOKUP($B37,全日本ミドル!$B$4:$G$400,2,FALSE),"")</f>
        <v>24</v>
      </c>
      <c r="AE37" s="10">
        <f>IFERROR(VLOOKUP($B37,全日本ミドル!$B$4:$G$400,5,FALSE)*VLOOKUP(AC37,大会ごとのスコア!$D$62:$E$69,2,FALSE),"")</f>
        <v>56.141999999999996</v>
      </c>
      <c r="AF37" s="9" t="str">
        <f>IFERROR(VLOOKUP($B37,KOLC大会!$B$4:$G$400,6,FALSE),"")</f>
        <v>M21A2</v>
      </c>
      <c r="AG37" s="10">
        <f>IFERROR(VLOOKUP($B37,KOLC大会!$B$4:$G$400,2,FALSE),"")</f>
        <v>39</v>
      </c>
      <c r="AH37" s="10">
        <f>IFERROR(VLOOKUP($B37,KOLC大会!$B$4:$G$400,5,FALSE)*VLOOKUP(AF37,大会ごとのスコア!$D$44:$E$55,2,FALSE),"")</f>
        <v>49.047999999999995</v>
      </c>
      <c r="AI37" s="9" t="str">
        <f>IFERROR(VLOOKUP($B37,早大OC大会!$B$4:$G$400,6,FALSE),"")</f>
        <v>M21A1</v>
      </c>
      <c r="AJ37" s="10">
        <f>IFERROR(VLOOKUP($B37,早大OC大会!$B$4:$G$400,2,FALSE),"")</f>
        <v>22</v>
      </c>
      <c r="AK37" s="10">
        <f>IFERROR(VLOOKUP($B37,早大OC大会!$B$4:$G$400,5,FALSE)*VLOOKUP(AI37,大会ごとのスコア!$D$44:$E$55,2,FALSE),"")</f>
        <v>56.427999999999997</v>
      </c>
      <c r="AL37" s="9" t="str">
        <f>IFERROR(VLOOKUP($B37,京大京女大会!$B$4:$G$400,6,FALSE),"")</f>
        <v/>
      </c>
      <c r="AM37" s="10" t="str">
        <f>IFERROR(VLOOKUP($B37,京大京女大会!$B$4:$G$400,2,FALSE),"")</f>
        <v/>
      </c>
      <c r="AN37" s="10" t="str">
        <f>IFERROR(VLOOKUP($B37,京大京女大会!$B$4:$G$400,5,FALSE)*VLOOKUP(AL37,大会ごとのスコア!$D$44:$E$55,2,FALSE),"")</f>
        <v/>
      </c>
      <c r="AO37" s="9" t="str">
        <f>IFERROR(VLOOKUP($B37,東海ミドルセレ!$B$4:$G$400,6,FALSE),"")</f>
        <v/>
      </c>
      <c r="AP37" s="10" t="str">
        <f>IFERROR(VLOOKUP($B37,東海ミドルセレ!$B$4:$G$400,2,FALSE),"")</f>
        <v/>
      </c>
      <c r="AQ37" s="10" t="str">
        <f>IFERROR(VLOOKUP($B37,東海ミドルセレ!$B$4:$G$400,5,FALSE)*VLOOKUP(AO37,大会ごとのスコア!$D$44:$E$60,2,FALSE),"")</f>
        <v/>
      </c>
      <c r="AR37" s="10"/>
      <c r="AT37" s="9">
        <f t="array" aca="1" ref="AT37" ca="1">IFERROR(ROUNDUP(AVERAGE(LARGE(IF($A$3:$AS$3="スコア",$A37:$AS37,""),{1,2,3})),2),0)</f>
        <v>59.53</v>
      </c>
      <c r="AU37">
        <f t="array" aca="1" ref="AU37" ca="1">IFERROR(LARGE(IF($A$3:$AS$3="スコア",$A37:$AS37,""),1),"")</f>
        <v>62.308</v>
      </c>
      <c r="AV37" t="str">
        <f t="shared" ca="1" si="0"/>
        <v>ICL</v>
      </c>
      <c r="AW37" t="str">
        <f t="shared" ca="1" si="1"/>
        <v>MUL1</v>
      </c>
    </row>
    <row r="38" spans="2:49" x14ac:dyDescent="0.15">
      <c r="B38" t="s">
        <v>213</v>
      </c>
      <c r="C38" t="s">
        <v>28</v>
      </c>
      <c r="E38" s="9" t="str">
        <f>IFERROR(VLOOKUP($B38,根ノ上高原!$B$5:$G$338,6,FALSE),"")</f>
        <v/>
      </c>
      <c r="F38" s="10" t="str">
        <f>IFERROR(VLOOKUP($B38,根ノ上高原!$B$5:$G$338,2,FALSE),"")</f>
        <v/>
      </c>
      <c r="G38" s="10" t="str">
        <f>IFERROR(VLOOKUP($B38,根ノ上高原!$B$5:$G$338,5,FALSE)*VLOOKUP(E38,大会ごとのスコア!$D$4:$E$5,2,FALSE),"")</f>
        <v/>
      </c>
      <c r="H38" s="9" t="str">
        <f>IFERROR(VLOOKUP($B38,東大OLK大会!$B$5:$G$338,6,FALSE),"")</f>
        <v/>
      </c>
      <c r="I38" s="10" t="str">
        <f>IFERROR(VLOOKUP($B38,東大OLK大会!$B$5:$G$338,2,FALSE),"")</f>
        <v/>
      </c>
      <c r="J38" s="10" t="str">
        <f>IFERROR(VLOOKUP($B38,東大OLK大会!$B$5:$G$338,5,FALSE)*VLOOKUP(H38,大会ごとのスコア!$D$7:$E$11,2,FALSE),"")</f>
        <v/>
      </c>
      <c r="K38" s="9" t="str">
        <f>IFERROR(VLOOKUP($B38,全日本ロング!$B$5:$G$338,6,FALSE),"")</f>
        <v>M21A2</v>
      </c>
      <c r="L38" s="10">
        <f>IFERROR(VLOOKUP($B38,全日本ロング!$B$5:$G$338,2,FALSE),"")</f>
        <v>26</v>
      </c>
      <c r="M38" s="10">
        <f>IFERROR(VLOOKUP($B38,全日本ロング!$B$5:$G$338,5,FALSE)*VLOOKUP(K38,大会ごとのスコア!$D$12:$E$17,2,FALSE),"")</f>
        <v>53.483999999999995</v>
      </c>
      <c r="N38" s="9" t="str">
        <f>IFERROR(VLOOKUP($B38,関東スプリントセレ!$B$5:$G$338,6,FALSE),"")</f>
        <v>Ms1</v>
      </c>
      <c r="O38" s="10">
        <f>IFERROR(VLOOKUP($B38,関東スプリントセレ!$B$5:$G$338,2,FALSE),"")</f>
        <v>18</v>
      </c>
      <c r="P38" s="10">
        <f>IFERROR(VLOOKUP($B38,関東スプリントセレ!$B$5:$G$338,5,FALSE)*VLOOKUP(N38,大会ごとのスコア!$D$19:$E$21,2,FALSE),"")</f>
        <v>58.783999999999999</v>
      </c>
      <c r="Q38" s="9" t="str">
        <f>IFERROR(VLOOKUP($B38,名椙大会2日目!$B$5:$G$338,6,FALSE),"")</f>
        <v/>
      </c>
      <c r="R38" s="10" t="str">
        <f>IFERROR(VLOOKUP($B38,名椙大会2日目!$B$5:$G$338,2,FALSE),"")</f>
        <v/>
      </c>
      <c r="S38" s="10" t="str">
        <f>IFERROR(VLOOKUP($B38,名椙大会2日目!$B$5:$G$338,5,FALSE)*VLOOKUP(Q38,大会ごとのスコア!$D$28:$E$31,2,FALSE),"")</f>
        <v/>
      </c>
      <c r="T38" s="9" t="str">
        <f>IFERROR(VLOOKUP($B38,インカレスプリント2018!$B$5:$G$400,6,FALSE),"")</f>
        <v>MUA1</v>
      </c>
      <c r="U38" s="10">
        <f>IFERROR(VLOOKUP($B38,インカレスプリント2018!$B$5:$G$400,2,FALSE),"")</f>
        <v>5</v>
      </c>
      <c r="V38" s="10">
        <f>IFERROR(VLOOKUP($B38,インカレスプリント2018!$B$5:$G$400,5,FALSE)*VLOOKUP(T38,大会ごとのスコア!$D$33:$E$36,2,FALSE),"")</f>
        <v>61.092999999999996</v>
      </c>
      <c r="W38" s="9" t="str">
        <f>IFERROR(VLOOKUP($B38,インカレロング2018!$B$5:$G$400,6,FALSE),"")</f>
        <v>ME</v>
      </c>
      <c r="X38" s="10">
        <f>IFERROR(VLOOKUP($B38,インカレロング2018!$B$5:$G$400,2,FALSE),"")</f>
        <v>55</v>
      </c>
      <c r="Y38" s="10">
        <f ca="1">IFERROR(VLOOKUP($B38,インカレロング2018!$B$5:$G$400,5,FALSE)*VLOOKUP(W38,大会ごとのスコア!$D$38:$E$42,2,FALSE),"")</f>
        <v>50.276399999999995</v>
      </c>
      <c r="Z38" s="9" t="str">
        <f>IFERROR(VLOOKUP($B38,クラブカップミドル!$B$4:$G$400,6,FALSE),"")</f>
        <v/>
      </c>
      <c r="AA38" s="10" t="str">
        <f>IFERROR(VLOOKUP($B38,クラブカップミドル!$B$4:$G$400,2,FALSE),"")</f>
        <v/>
      </c>
      <c r="AB38" s="10" t="str">
        <f>IFERROR(VLOOKUP($B38,クラブカップミドル!$B$4:$G$400,5,FALSE)*VLOOKUP(Z38,大会ごとのスコア!$D$44:$E$55,2,FALSE),"")</f>
        <v/>
      </c>
      <c r="AC38" s="9" t="str">
        <f>IFERROR(VLOOKUP($B38,全日本ミドル!$B$4:$G$400,6,FALSE),"")</f>
        <v>M21A2</v>
      </c>
      <c r="AD38" s="10">
        <f>IFERROR(VLOOKUP($B38,全日本ミドル!$B$4:$G$400,2,FALSE),"")</f>
        <v>0</v>
      </c>
      <c r="AE38" s="10">
        <f>IFERROR(VLOOKUP($B38,全日本ミドル!$B$4:$G$400,5,FALSE)*VLOOKUP(AC38,大会ごとのスコア!$D$62:$E$69,2,FALSE),"")</f>
        <v>0</v>
      </c>
      <c r="AF38" s="9" t="str">
        <f>IFERROR(VLOOKUP($B38,KOLC大会!$B$4:$G$400,6,FALSE),"")</f>
        <v/>
      </c>
      <c r="AG38" s="10" t="str">
        <f>IFERROR(VLOOKUP($B38,KOLC大会!$B$4:$G$400,2,FALSE),"")</f>
        <v/>
      </c>
      <c r="AH38" s="10" t="str">
        <f>IFERROR(VLOOKUP($B38,KOLC大会!$B$4:$G$400,5,FALSE)*VLOOKUP(AF38,大会ごとのスコア!$D$44:$E$55,2,FALSE),"")</f>
        <v/>
      </c>
      <c r="AI38" s="9" t="str">
        <f>IFERROR(VLOOKUP($B38,早大OC大会!$B$4:$G$400,6,FALSE),"")</f>
        <v>M21A2</v>
      </c>
      <c r="AJ38" s="10">
        <f>IFERROR(VLOOKUP($B38,早大OC大会!$B$4:$G$400,2,FALSE),"")</f>
        <v>16</v>
      </c>
      <c r="AK38" s="10">
        <f>IFERROR(VLOOKUP($B38,早大OC大会!$B$4:$G$400,5,FALSE)*VLOOKUP(AI38,大会ごとのスコア!$D$44:$E$55,2,FALSE),"")</f>
        <v>58.253999999999998</v>
      </c>
      <c r="AL38" s="9" t="str">
        <f>IFERROR(VLOOKUP($B38,京大京女大会!$B$4:$G$400,6,FALSE),"")</f>
        <v/>
      </c>
      <c r="AM38" s="10" t="str">
        <f>IFERROR(VLOOKUP($B38,京大京女大会!$B$4:$G$400,2,FALSE),"")</f>
        <v/>
      </c>
      <c r="AN38" s="10" t="str">
        <f>IFERROR(VLOOKUP($B38,京大京女大会!$B$4:$G$400,5,FALSE)*VLOOKUP(AL38,大会ごとのスコア!$D$44:$E$55,2,FALSE),"")</f>
        <v/>
      </c>
      <c r="AO38" s="9" t="str">
        <f>IFERROR(VLOOKUP($B38,東海ミドルセレ!$B$4:$G$400,6,FALSE),"")</f>
        <v>MO</v>
      </c>
      <c r="AP38" s="10">
        <f>IFERROR(VLOOKUP($B38,東海ミドルセレ!$B$4:$G$400,2,FALSE),"")</f>
        <v>10</v>
      </c>
      <c r="AQ38" s="10">
        <f>IFERROR(VLOOKUP($B38,東海ミドルセレ!$B$4:$G$400,5,FALSE)*VLOOKUP(AO38,大会ごとのスコア!$D$44:$E$60,2,FALSE),"")</f>
        <v>59.948999999999998</v>
      </c>
      <c r="AR38" s="10"/>
      <c r="AT38" s="9">
        <f t="array" aca="1" ref="AT38" ca="1">IFERROR(ROUNDUP(AVERAGE(LARGE(IF($A$3:$AS$3="スコア",$A38:$AS38,""),{1,2,3})),2),0)</f>
        <v>59.949999999999996</v>
      </c>
      <c r="AU38">
        <f t="array" aca="1" ref="AU38" ca="1">IFERROR(LARGE(IF($A$3:$AS$3="スコア",$A38:$AS38,""),1),"")</f>
        <v>61.092999999999996</v>
      </c>
      <c r="AV38" t="str">
        <f t="shared" ca="1" si="0"/>
        <v>ICS</v>
      </c>
      <c r="AW38" t="str">
        <f t="shared" ca="1" si="1"/>
        <v>MUA1</v>
      </c>
    </row>
    <row r="39" spans="2:49" x14ac:dyDescent="0.15">
      <c r="B39" t="s">
        <v>633</v>
      </c>
      <c r="C39" t="s">
        <v>5</v>
      </c>
      <c r="E39" s="9" t="str">
        <f>IFERROR(VLOOKUP($B39,根ノ上高原!$B$5:$G$338,6,FALSE),"")</f>
        <v/>
      </c>
      <c r="F39" s="10" t="str">
        <f>IFERROR(VLOOKUP($B39,根ノ上高原!$B$5:$G$338,2,FALSE),"")</f>
        <v/>
      </c>
      <c r="G39" s="10" t="str">
        <f>IFERROR(VLOOKUP($B39,根ノ上高原!$B$5:$G$338,5,FALSE)*VLOOKUP(E39,大会ごとのスコア!$D$4:$E$5,2,FALSE),"")</f>
        <v/>
      </c>
      <c r="H39" s="9" t="str">
        <f>IFERROR(VLOOKUP($B39,東大OLK大会!$B$5:$G$338,6,FALSE),"")</f>
        <v/>
      </c>
      <c r="I39" s="10" t="str">
        <f>IFERROR(VLOOKUP($B39,東大OLK大会!$B$5:$G$338,2,FALSE),"")</f>
        <v/>
      </c>
      <c r="J39" s="10" t="str">
        <f>IFERROR(VLOOKUP($B39,東大OLK大会!$B$5:$G$338,5,FALSE)*VLOOKUP(H39,大会ごとのスコア!$D$7:$E$11,2,FALSE),"")</f>
        <v/>
      </c>
      <c r="K39" s="9" t="str">
        <f>IFERROR(VLOOKUP($B39,全日本ロング!$B$5:$G$338,6,FALSE),"")</f>
        <v/>
      </c>
      <c r="L39" s="10" t="str">
        <f>IFERROR(VLOOKUP($B39,全日本ロング!$B$5:$G$338,2,FALSE),"")</f>
        <v/>
      </c>
      <c r="M39" s="10" t="str">
        <f>IFERROR(VLOOKUP($B39,全日本ロング!$B$5:$G$338,5,FALSE)*VLOOKUP(K39,大会ごとのスコア!$D$12:$E$17,2,FALSE),"")</f>
        <v/>
      </c>
      <c r="N39" s="9" t="str">
        <f>IFERROR(VLOOKUP($B39,関東スプリントセレ!$B$5:$G$338,6,FALSE),"")</f>
        <v>Ms1</v>
      </c>
      <c r="O39" s="10">
        <f>IFERROR(VLOOKUP($B39,関東スプリントセレ!$B$5:$G$338,2,FALSE),"")</f>
        <v>17</v>
      </c>
      <c r="P39" s="10">
        <f>IFERROR(VLOOKUP($B39,関東スプリントセレ!$B$5:$G$338,5,FALSE)*VLOOKUP(N39,大会ごとのスコア!$D$19:$E$21,2,FALSE),"")</f>
        <v>58.875999999999998</v>
      </c>
      <c r="Q39" s="9" t="str">
        <f>IFERROR(VLOOKUP($B39,名椙大会2日目!$B$5:$G$338,6,FALSE),"")</f>
        <v/>
      </c>
      <c r="R39" s="10" t="str">
        <f>IFERROR(VLOOKUP($B39,名椙大会2日目!$B$5:$G$338,2,FALSE),"")</f>
        <v/>
      </c>
      <c r="S39" s="10" t="str">
        <f>IFERROR(VLOOKUP($B39,名椙大会2日目!$B$5:$G$338,5,FALSE)*VLOOKUP(Q39,大会ごとのスコア!$D$28:$E$31,2,FALSE),"")</f>
        <v/>
      </c>
      <c r="T39" s="9" t="str">
        <f>IFERROR(VLOOKUP($B39,インカレスプリント2018!$B$5:$G$400,6,FALSE),"")</f>
        <v>MUA1</v>
      </c>
      <c r="U39" s="10">
        <f>IFERROR(VLOOKUP($B39,インカレスプリント2018!$B$5:$G$400,2,FALSE),"")</f>
        <v>16</v>
      </c>
      <c r="V39" s="10">
        <f>IFERROR(VLOOKUP($B39,インカレスプリント2018!$B$5:$G$400,5,FALSE)*VLOOKUP(T39,大会ごとのスコア!$D$33:$E$36,2,FALSE),"")</f>
        <v>57.903999999999996</v>
      </c>
      <c r="W39" s="9" t="str">
        <f>IFERROR(VLOOKUP($B39,インカレロング2018!$B$5:$G$400,6,FALSE),"")</f>
        <v>MUL2</v>
      </c>
      <c r="X39" s="10">
        <f>IFERROR(VLOOKUP($B39,インカレロング2018!$B$5:$G$400,2,FALSE),"")</f>
        <v>24</v>
      </c>
      <c r="Y39" s="10">
        <f ca="1">IFERROR(VLOOKUP($B39,インカレロング2018!$B$5:$G$400,5,FALSE)*VLOOKUP(W39,大会ごとのスコア!$D$38:$E$42,2,FALSE),"")</f>
        <v>57.156999999999996</v>
      </c>
      <c r="Z39" s="9" t="str">
        <f>IFERROR(VLOOKUP($B39,クラブカップミドル!$B$4:$G$400,6,FALSE),"")</f>
        <v>MA-2</v>
      </c>
      <c r="AA39" s="10">
        <f>IFERROR(VLOOKUP($B39,クラブカップミドル!$B$4:$G$400,2,FALSE),"")</f>
        <v>34</v>
      </c>
      <c r="AB39" s="10">
        <f>IFERROR(VLOOKUP($B39,クラブカップミドル!$B$4:$G$400,5,FALSE)*VLOOKUP(Z39,大会ごとのスコア!$D$44:$E$55,2,FALSE),"")</f>
        <v>52.998999999999995</v>
      </c>
      <c r="AC39" s="9" t="str">
        <f>IFERROR(VLOOKUP($B39,全日本ミドル!$B$4:$G$400,6,FALSE),"")</f>
        <v>M21A2</v>
      </c>
      <c r="AD39" s="10">
        <f>IFERROR(VLOOKUP($B39,全日本ミドル!$B$4:$G$400,2,FALSE),"")</f>
        <v>33</v>
      </c>
      <c r="AE39" s="10">
        <f>IFERROR(VLOOKUP($B39,全日本ミドル!$B$4:$G$400,5,FALSE)*VLOOKUP(AC39,大会ごとのスコア!$D$62:$E$69,2,FALSE),"")</f>
        <v>53.552</v>
      </c>
      <c r="AF39" s="9" t="str">
        <f>IFERROR(VLOOKUP($B39,KOLC大会!$B$4:$G$400,6,FALSE),"")</f>
        <v>M21A1</v>
      </c>
      <c r="AG39" s="10">
        <f>IFERROR(VLOOKUP($B39,KOLC大会!$B$4:$G$400,2,FALSE),"")</f>
        <v>22</v>
      </c>
      <c r="AH39" s="10">
        <f>IFERROR(VLOOKUP($B39,KOLC大会!$B$4:$G$400,5,FALSE)*VLOOKUP(AF39,大会ごとのスコア!$D$44:$E$55,2,FALSE),"")</f>
        <v>55.917999999999999</v>
      </c>
      <c r="AI39" s="9" t="str">
        <f>IFERROR(VLOOKUP($B39,早大OC大会!$B$4:$G$400,6,FALSE),"")</f>
        <v>M21A1</v>
      </c>
      <c r="AJ39" s="10">
        <f>IFERROR(VLOOKUP($B39,早大OC大会!$B$4:$G$400,2,FALSE),"")</f>
        <v>1</v>
      </c>
      <c r="AK39" s="10">
        <f>IFERROR(VLOOKUP($B39,早大OC大会!$B$4:$G$400,5,FALSE)*VLOOKUP(AI39,大会ごとのスコア!$D$44:$E$55,2,FALSE),"")</f>
        <v>61.265999999999998</v>
      </c>
      <c r="AL39" s="9" t="str">
        <f>IFERROR(VLOOKUP($B39,京大京女大会!$B$4:$G$400,6,FALSE),"")</f>
        <v/>
      </c>
      <c r="AM39" s="10" t="str">
        <f>IFERROR(VLOOKUP($B39,京大京女大会!$B$4:$G$400,2,FALSE),"")</f>
        <v/>
      </c>
      <c r="AN39" s="10" t="str">
        <f>IFERROR(VLOOKUP($B39,京大京女大会!$B$4:$G$400,5,FALSE)*VLOOKUP(AL39,大会ごとのスコア!$D$44:$E$55,2,FALSE),"")</f>
        <v/>
      </c>
      <c r="AO39" s="9" t="str">
        <f>IFERROR(VLOOKUP($B39,東海ミドルセレ!$B$4:$G$400,6,FALSE),"")</f>
        <v/>
      </c>
      <c r="AP39" s="10" t="str">
        <f>IFERROR(VLOOKUP($B39,東海ミドルセレ!$B$4:$G$400,2,FALSE),"")</f>
        <v/>
      </c>
      <c r="AQ39" s="10" t="str">
        <f>IFERROR(VLOOKUP($B39,東海ミドルセレ!$B$4:$G$400,5,FALSE)*VLOOKUP(AO39,大会ごとのスコア!$D$44:$E$60,2,FALSE),"")</f>
        <v/>
      </c>
      <c r="AR39" s="10"/>
      <c r="AT39" s="9">
        <f t="array" aca="1" ref="AT39" ca="1">IFERROR(ROUNDUP(AVERAGE(LARGE(IF($A$3:$AS$3="スコア",$A39:$AS39,""),{1,2,3})),2),0)</f>
        <v>59.35</v>
      </c>
      <c r="AU39">
        <f t="array" aca="1" ref="AU39" ca="1">IFERROR(LARGE(IF($A$3:$AS$3="スコア",$A39:$AS39,""),1),"")</f>
        <v>61.265999999999998</v>
      </c>
      <c r="AV39" t="str">
        <f t="shared" ca="1" si="0"/>
        <v>早大OC大会</v>
      </c>
      <c r="AW39" t="str">
        <f t="shared" ca="1" si="1"/>
        <v>M21A1</v>
      </c>
    </row>
    <row r="40" spans="2:49" x14ac:dyDescent="0.15">
      <c r="B40" t="s">
        <v>500</v>
      </c>
      <c r="C40" t="s">
        <v>28</v>
      </c>
      <c r="E40" s="9" t="str">
        <f>IFERROR(VLOOKUP($B40,根ノ上高原!$B$5:$G$338,6,FALSE),"")</f>
        <v/>
      </c>
      <c r="F40" s="10" t="str">
        <f>IFERROR(VLOOKUP($B40,根ノ上高原!$B$5:$G$338,2,FALSE),"")</f>
        <v/>
      </c>
      <c r="G40" s="10" t="str">
        <f>IFERROR(VLOOKUP($B40,根ノ上高原!$B$5:$G$338,5,FALSE)*VLOOKUP(E40,大会ごとのスコア!$D$4:$E$5,2,FALSE),"")</f>
        <v/>
      </c>
      <c r="H40" s="9" t="str">
        <f>IFERROR(VLOOKUP($B40,東大OLK大会!$B$5:$G$338,6,FALSE),"")</f>
        <v>M21A1</v>
      </c>
      <c r="I40" s="10">
        <f>IFERROR(VLOOKUP($B40,東大OLK大会!$B$5:$G$338,2,FALSE),"")</f>
        <v>30</v>
      </c>
      <c r="J40" s="10">
        <f>IFERROR(VLOOKUP($B40,東大OLK大会!$B$5:$G$338,5,FALSE)*VLOOKUP(H40,大会ごとのスコア!$D$7:$E$11,2,FALSE),"")</f>
        <v>50.324999999999996</v>
      </c>
      <c r="K40" s="9" t="str">
        <f>IFERROR(VLOOKUP($B40,全日本ロング!$B$5:$G$338,6,FALSE),"")</f>
        <v/>
      </c>
      <c r="L40" s="10" t="str">
        <f>IFERROR(VLOOKUP($B40,全日本ロング!$B$5:$G$338,2,FALSE),"")</f>
        <v/>
      </c>
      <c r="M40" s="10" t="str">
        <f>IFERROR(VLOOKUP($B40,全日本ロング!$B$5:$G$338,5,FALSE)*VLOOKUP(K40,大会ごとのスコア!$D$12:$E$17,2,FALSE),"")</f>
        <v/>
      </c>
      <c r="N40" s="9" t="str">
        <f>IFERROR(VLOOKUP($B40,関東スプリントセレ!$B$5:$G$338,6,FALSE),"")</f>
        <v>Ms1</v>
      </c>
      <c r="O40" s="10">
        <f>IFERROR(VLOOKUP($B40,関東スプリントセレ!$B$5:$G$338,2,FALSE),"")</f>
        <v>23</v>
      </c>
      <c r="P40" s="10">
        <f>IFERROR(VLOOKUP($B40,関東スプリントセレ!$B$5:$G$338,5,FALSE)*VLOOKUP(N40,大会ごとのスコア!$D$19:$E$21,2,FALSE),"")</f>
        <v>58.068999999999996</v>
      </c>
      <c r="Q40" s="9" t="str">
        <f>IFERROR(VLOOKUP($B40,名椙大会2日目!$B$5:$G$338,6,FALSE),"")</f>
        <v/>
      </c>
      <c r="R40" s="10" t="str">
        <f>IFERROR(VLOOKUP($B40,名椙大会2日目!$B$5:$G$338,2,FALSE),"")</f>
        <v/>
      </c>
      <c r="S40" s="10" t="str">
        <f>IFERROR(VLOOKUP($B40,名椙大会2日目!$B$5:$G$338,5,FALSE)*VLOOKUP(Q40,大会ごとのスコア!$D$28:$E$31,2,FALSE),"")</f>
        <v/>
      </c>
      <c r="T40" s="9" t="str">
        <f>IFERROR(VLOOKUP($B40,インカレスプリント2018!$B$5:$G$400,6,FALSE),"")</f>
        <v>MUA3</v>
      </c>
      <c r="U40" s="10">
        <f>IFERROR(VLOOKUP($B40,インカレスプリント2018!$B$5:$G$400,2,FALSE),"")</f>
        <v>15</v>
      </c>
      <c r="V40" s="10">
        <f>IFERROR(VLOOKUP($B40,インカレスプリント2018!$B$5:$G$400,5,FALSE)*VLOOKUP(T40,大会ごとのスコア!$D$33:$E$36,2,FALSE),"")</f>
        <v>59.735999999999997</v>
      </c>
      <c r="W40" s="9" t="str">
        <f>IFERROR(VLOOKUP($B40,インカレロング2018!$B$5:$G$400,6,FALSE),"")</f>
        <v>MUL1</v>
      </c>
      <c r="X40" s="10">
        <f>IFERROR(VLOOKUP($B40,インカレロング2018!$B$5:$G$400,2,FALSE),"")</f>
        <v>20</v>
      </c>
      <c r="Y40" s="10">
        <f ca="1">IFERROR(VLOOKUP($B40,インカレロング2018!$B$5:$G$400,5,FALSE)*VLOOKUP(W40,大会ごとのスコア!$D$38:$E$42,2,FALSE),"")</f>
        <v>57.71</v>
      </c>
      <c r="Z40" s="9" t="str">
        <f>IFERROR(VLOOKUP($B40,クラブカップミドル!$B$4:$G$400,6,FALSE),"")</f>
        <v>MA-2</v>
      </c>
      <c r="AA40" s="10">
        <f>IFERROR(VLOOKUP($B40,クラブカップミドル!$B$4:$G$400,2,FALSE),"")</f>
        <v>25</v>
      </c>
      <c r="AB40" s="10">
        <f>IFERROR(VLOOKUP($B40,クラブカップミドル!$B$4:$G$400,5,FALSE)*VLOOKUP(Z40,大会ごとのスコア!$D$44:$E$55,2,FALSE),"")</f>
        <v>54.846999999999994</v>
      </c>
      <c r="AC40" s="9" t="str">
        <f>IFERROR(VLOOKUP($B40,全日本ミドル!$B$4:$G$400,6,FALSE),"")</f>
        <v/>
      </c>
      <c r="AD40" s="10" t="str">
        <f>IFERROR(VLOOKUP($B40,全日本ミドル!$B$4:$G$400,2,FALSE),"")</f>
        <v/>
      </c>
      <c r="AE40" s="10" t="str">
        <f>IFERROR(VLOOKUP($B40,全日本ミドル!$B$4:$G$400,5,FALSE)*VLOOKUP(AC40,大会ごとのスコア!$D$62:$E$69,2,FALSE),"")</f>
        <v/>
      </c>
      <c r="AF40" s="9" t="str">
        <f>IFERROR(VLOOKUP($B40,KOLC大会!$B$4:$G$400,6,FALSE),"")</f>
        <v/>
      </c>
      <c r="AG40" s="10" t="str">
        <f>IFERROR(VLOOKUP($B40,KOLC大会!$B$4:$G$400,2,FALSE),"")</f>
        <v/>
      </c>
      <c r="AH40" s="10" t="str">
        <f>IFERROR(VLOOKUP($B40,KOLC大会!$B$4:$G$400,5,FALSE)*VLOOKUP(AF40,大会ごとのスコア!$D$44:$E$55,2,FALSE),"")</f>
        <v/>
      </c>
      <c r="AI40" s="9" t="str">
        <f>IFERROR(VLOOKUP($B40,早大OC大会!$B$4:$G$400,6,FALSE),"")</f>
        <v>M21A2</v>
      </c>
      <c r="AJ40" s="10">
        <f>IFERROR(VLOOKUP($B40,早大OC大会!$B$4:$G$400,2,FALSE),"")</f>
        <v>9</v>
      </c>
      <c r="AK40" s="10">
        <f>IFERROR(VLOOKUP($B40,早大OC大会!$B$4:$G$400,5,FALSE)*VLOOKUP(AI40,大会ごとのスコア!$D$44:$E$55,2,FALSE),"")</f>
        <v>59.611999999999995</v>
      </c>
      <c r="AL40" s="9" t="str">
        <f>IFERROR(VLOOKUP($B40,京大京女大会!$B$4:$G$400,6,FALSE),"")</f>
        <v/>
      </c>
      <c r="AM40" s="10" t="str">
        <f>IFERROR(VLOOKUP($B40,京大京女大会!$B$4:$G$400,2,FALSE),"")</f>
        <v/>
      </c>
      <c r="AN40" s="10" t="str">
        <f>IFERROR(VLOOKUP($B40,京大京女大会!$B$4:$G$400,5,FALSE)*VLOOKUP(AL40,大会ごとのスコア!$D$44:$E$55,2,FALSE),"")</f>
        <v/>
      </c>
      <c r="AO40" s="9" t="str">
        <f>IFERROR(VLOOKUP($B40,東海ミドルセレ!$B$4:$G$400,6,FALSE),"")</f>
        <v/>
      </c>
      <c r="AP40" s="10" t="str">
        <f>IFERROR(VLOOKUP($B40,東海ミドルセレ!$B$4:$G$400,2,FALSE),"")</f>
        <v/>
      </c>
      <c r="AQ40" s="10" t="str">
        <f>IFERROR(VLOOKUP($B40,東海ミドルセレ!$B$4:$G$400,5,FALSE)*VLOOKUP(AO40,大会ごとのスコア!$D$44:$E$60,2,FALSE),"")</f>
        <v/>
      </c>
      <c r="AR40" s="10"/>
      <c r="AT40" s="9">
        <f t="array" aca="1" ref="AT40" ca="1">IFERROR(ROUNDUP(AVERAGE(LARGE(IF($A$3:$AS$3="スコア",$A40:$AS40,""),{1,2,3})),2),0)</f>
        <v>59.14</v>
      </c>
      <c r="AU40">
        <f t="array" aca="1" ref="AU40" ca="1">IFERROR(LARGE(IF($A$3:$AS$3="スコア",$A40:$AS40,""),1),"")</f>
        <v>59.735999999999997</v>
      </c>
      <c r="AV40" t="str">
        <f t="shared" ca="1" si="0"/>
        <v>ICS</v>
      </c>
      <c r="AW40" t="str">
        <f t="shared" ca="1" si="1"/>
        <v>MUA3</v>
      </c>
    </row>
    <row r="41" spans="2:49" x14ac:dyDescent="0.15">
      <c r="B41" t="s">
        <v>169</v>
      </c>
      <c r="C41" t="s">
        <v>4</v>
      </c>
      <c r="E41" s="9" t="str">
        <f>IFERROR(VLOOKUP($B41,根ノ上高原!$B$5:$G$338,6,FALSE),"")</f>
        <v/>
      </c>
      <c r="F41" s="10" t="str">
        <f>IFERROR(VLOOKUP($B41,根ノ上高原!$B$5:$G$338,2,FALSE),"")</f>
        <v/>
      </c>
      <c r="G41" s="10" t="str">
        <f>IFERROR(VLOOKUP($B41,根ノ上高原!$B$5:$G$338,5,FALSE)*VLOOKUP(E41,大会ごとのスコア!$D$4:$E$5,2,FALSE),"")</f>
        <v/>
      </c>
      <c r="H41" s="9" t="str">
        <f>IFERROR(VLOOKUP($B41,東大OLK大会!$B$5:$G$338,6,FALSE),"")</f>
        <v>M21A2</v>
      </c>
      <c r="I41" s="10">
        <f>IFERROR(VLOOKUP($B41,東大OLK大会!$B$5:$G$338,2,FALSE),"")</f>
        <v>43</v>
      </c>
      <c r="J41" s="10">
        <f>IFERROR(VLOOKUP($B41,東大OLK大会!$B$5:$G$338,5,FALSE)*VLOOKUP(H41,大会ごとのスコア!$D$7:$E$11,2,FALSE),"")</f>
        <v>40.823999999999998</v>
      </c>
      <c r="K41" s="9" t="str">
        <f>IFERROR(VLOOKUP($B41,全日本ロング!$B$5:$G$338,6,FALSE),"")</f>
        <v/>
      </c>
      <c r="L41" s="10" t="str">
        <f>IFERROR(VLOOKUP($B41,全日本ロング!$B$5:$G$338,2,FALSE),"")</f>
        <v/>
      </c>
      <c r="M41" s="10" t="str">
        <f>IFERROR(VLOOKUP($B41,全日本ロング!$B$5:$G$338,5,FALSE)*VLOOKUP(K41,大会ごとのスコア!$D$12:$E$17,2,FALSE),"")</f>
        <v/>
      </c>
      <c r="N41" s="9" t="str">
        <f>IFERROR(VLOOKUP($B41,関東スプリントセレ!$B$5:$G$338,6,FALSE),"")</f>
        <v>Ms2</v>
      </c>
      <c r="O41" s="10">
        <f>IFERROR(VLOOKUP($B41,関東スプリントセレ!$B$5:$G$338,2,FALSE),"")</f>
        <v>14</v>
      </c>
      <c r="P41" s="10">
        <f>IFERROR(VLOOKUP($B41,関東スプリントセレ!$B$5:$G$338,5,FALSE)*VLOOKUP(N41,大会ごとのスコア!$D$19:$E$21,2,FALSE),"")</f>
        <v>59.879999999999995</v>
      </c>
      <c r="Q41" s="9" t="str">
        <f>IFERROR(VLOOKUP($B41,名椙大会2日目!$B$5:$G$338,6,FALSE),"")</f>
        <v/>
      </c>
      <c r="R41" s="10" t="str">
        <f>IFERROR(VLOOKUP($B41,名椙大会2日目!$B$5:$G$338,2,FALSE),"")</f>
        <v/>
      </c>
      <c r="S41" s="10" t="str">
        <f>IFERROR(VLOOKUP($B41,名椙大会2日目!$B$5:$G$338,5,FALSE)*VLOOKUP(Q41,大会ごとのスコア!$D$28:$E$31,2,FALSE),"")</f>
        <v/>
      </c>
      <c r="T41" s="9" t="str">
        <f>IFERROR(VLOOKUP($B41,インカレスプリント2018!$B$5:$G$400,6,FALSE),"")</f>
        <v>ME</v>
      </c>
      <c r="U41" s="10">
        <f>IFERROR(VLOOKUP($B41,インカレスプリント2018!$B$5:$G$400,2,FALSE),"")</f>
        <v>32</v>
      </c>
      <c r="V41" s="10">
        <f>IFERROR(VLOOKUP($B41,インカレスプリント2018!$B$5:$G$400,5,FALSE)*VLOOKUP(T41,大会ごとのスコア!$D$33:$E$36,2,FALSE),"")</f>
        <v>57.453600000000002</v>
      </c>
      <c r="W41" s="9" t="str">
        <f>IFERROR(VLOOKUP($B41,インカレロング2018!$B$5:$G$400,6,FALSE),"")</f>
        <v>ME</v>
      </c>
      <c r="X41" s="10">
        <f>IFERROR(VLOOKUP($B41,インカレロング2018!$B$5:$G$400,2,FALSE),"")</f>
        <v>40</v>
      </c>
      <c r="Y41" s="10">
        <f ca="1">IFERROR(VLOOKUP($B41,インカレロング2018!$B$5:$G$400,5,FALSE)*VLOOKUP(W41,大会ごとのスコア!$D$38:$E$42,2,FALSE),"")</f>
        <v>60.056399999999996</v>
      </c>
      <c r="Z41" s="9" t="str">
        <f>IFERROR(VLOOKUP($B41,クラブカップミドル!$B$4:$G$400,6,FALSE),"")</f>
        <v>MA-2</v>
      </c>
      <c r="AA41" s="10">
        <f>IFERROR(VLOOKUP($B41,クラブカップミドル!$B$4:$G$400,2,FALSE),"")</f>
        <v>20</v>
      </c>
      <c r="AB41" s="10">
        <f>IFERROR(VLOOKUP($B41,クラブカップミドル!$B$4:$G$400,5,FALSE)*VLOOKUP(Z41,大会ごとのスコア!$D$44:$E$55,2,FALSE),"")</f>
        <v>56.050999999999995</v>
      </c>
      <c r="AC41" s="9" t="str">
        <f>IFERROR(VLOOKUP($B41,全日本ミドル!$B$4:$G$400,6,FALSE),"")</f>
        <v/>
      </c>
      <c r="AD41" s="10" t="str">
        <f>IFERROR(VLOOKUP($B41,全日本ミドル!$B$4:$G$400,2,FALSE),"")</f>
        <v/>
      </c>
      <c r="AE41" s="10" t="str">
        <f>IFERROR(VLOOKUP($B41,全日本ミドル!$B$4:$G$400,5,FALSE)*VLOOKUP(AC41,大会ごとのスコア!$D$62:$E$69,2,FALSE),"")</f>
        <v/>
      </c>
      <c r="AF41" s="9" t="str">
        <f>IFERROR(VLOOKUP($B41,KOLC大会!$B$4:$G$400,6,FALSE),"")</f>
        <v/>
      </c>
      <c r="AG41" s="10" t="str">
        <f>IFERROR(VLOOKUP($B41,KOLC大会!$B$4:$G$400,2,FALSE),"")</f>
        <v/>
      </c>
      <c r="AH41" s="10" t="str">
        <f>IFERROR(VLOOKUP($B41,KOLC大会!$B$4:$G$400,5,FALSE)*VLOOKUP(AF41,大会ごとのスコア!$D$44:$E$55,2,FALSE),"")</f>
        <v/>
      </c>
      <c r="AI41" s="9" t="str">
        <f>IFERROR(VLOOKUP($B41,早大OC大会!$B$4:$G$400,6,FALSE),"")</f>
        <v/>
      </c>
      <c r="AJ41" s="10" t="str">
        <f>IFERROR(VLOOKUP($B41,早大OC大会!$B$4:$G$400,2,FALSE),"")</f>
        <v/>
      </c>
      <c r="AK41" s="10" t="str">
        <f>IFERROR(VLOOKUP($B41,早大OC大会!$B$4:$G$400,5,FALSE)*VLOOKUP(AI41,大会ごとのスコア!$D$44:$E$55,2,FALSE),"")</f>
        <v/>
      </c>
      <c r="AL41" s="9" t="str">
        <f>IFERROR(VLOOKUP($B41,京大京女大会!$B$4:$G$400,6,FALSE),"")</f>
        <v/>
      </c>
      <c r="AM41" s="10" t="str">
        <f>IFERROR(VLOOKUP($B41,京大京女大会!$B$4:$G$400,2,FALSE),"")</f>
        <v/>
      </c>
      <c r="AN41" s="10" t="str">
        <f>IFERROR(VLOOKUP($B41,京大京女大会!$B$4:$G$400,5,FALSE)*VLOOKUP(AL41,大会ごとのスコア!$D$44:$E$55,2,FALSE),"")</f>
        <v/>
      </c>
      <c r="AO41" s="9" t="str">
        <f>IFERROR(VLOOKUP($B41,東海ミドルセレ!$B$4:$G$400,6,FALSE),"")</f>
        <v/>
      </c>
      <c r="AP41" s="10" t="str">
        <f>IFERROR(VLOOKUP($B41,東海ミドルセレ!$B$4:$G$400,2,FALSE),"")</f>
        <v/>
      </c>
      <c r="AQ41" s="10" t="str">
        <f>IFERROR(VLOOKUP($B41,東海ミドルセレ!$B$4:$G$400,5,FALSE)*VLOOKUP(AO41,大会ごとのスコア!$D$44:$E$60,2,FALSE),"")</f>
        <v/>
      </c>
      <c r="AR41" s="10"/>
      <c r="AT41" s="9">
        <f t="array" aca="1" ref="AT41" ca="1">IFERROR(ROUNDUP(AVERAGE(LARGE(IF($A$3:$AS$3="スコア",$A41:$AS41,""),{1,2,3})),2),0)</f>
        <v>59.13</v>
      </c>
      <c r="AU41">
        <f t="array" aca="1" ref="AU41" ca="1">IFERROR(LARGE(IF($A$3:$AS$3="スコア",$A41:$AS41,""),1),"")</f>
        <v>60.056399999999996</v>
      </c>
      <c r="AV41" t="str">
        <f t="shared" ca="1" si="0"/>
        <v>ICL</v>
      </c>
      <c r="AW41" t="str">
        <f t="shared" ca="1" si="1"/>
        <v>ME</v>
      </c>
    </row>
    <row r="42" spans="2:49" x14ac:dyDescent="0.15">
      <c r="B42" t="s">
        <v>163</v>
      </c>
      <c r="C42" t="s">
        <v>10</v>
      </c>
      <c r="E42" s="9" t="str">
        <f>IFERROR(VLOOKUP($B42,根ノ上高原!$B$5:$G$338,6,FALSE),"")</f>
        <v/>
      </c>
      <c r="F42" s="10" t="str">
        <f>IFERROR(VLOOKUP($B42,根ノ上高原!$B$5:$G$338,2,FALSE),"")</f>
        <v/>
      </c>
      <c r="G42" s="10" t="str">
        <f>IFERROR(VLOOKUP($B42,根ノ上高原!$B$5:$G$338,5,FALSE)*VLOOKUP(E42,大会ごとのスコア!$D$4:$E$5,2,FALSE),"")</f>
        <v/>
      </c>
      <c r="H42" s="9" t="str">
        <f>IFERROR(VLOOKUP($B42,東大OLK大会!$B$5:$G$338,6,FALSE),"")</f>
        <v>M21A1</v>
      </c>
      <c r="I42" s="10">
        <f>IFERROR(VLOOKUP($B42,東大OLK大会!$B$5:$G$338,2,FALSE),"")</f>
        <v>0</v>
      </c>
      <c r="J42" s="10">
        <f>IFERROR(VLOOKUP($B42,東大OLK大会!$B$5:$G$338,5,FALSE)*VLOOKUP(H42,大会ごとのスコア!$D$7:$E$11,2,FALSE),"")</f>
        <v>0</v>
      </c>
      <c r="K42" s="9" t="str">
        <f>IFERROR(VLOOKUP($B42,全日本ロング!$B$5:$G$338,6,FALSE),"")</f>
        <v>M20A</v>
      </c>
      <c r="L42" s="10">
        <f>IFERROR(VLOOKUP($B42,全日本ロング!$B$5:$G$338,2,FALSE),"")</f>
        <v>1</v>
      </c>
      <c r="M42" s="10">
        <f>IFERROR(VLOOKUP($B42,全日本ロング!$B$5:$G$338,5,FALSE)*VLOOKUP(K42,大会ごとのスコア!$D$12:$E$17,2,FALSE),"")</f>
        <v>49.571200000000005</v>
      </c>
      <c r="N42" s="9" t="str">
        <f>IFERROR(VLOOKUP($B42,関東スプリントセレ!$B$5:$G$338,6,FALSE),"")</f>
        <v>Ms2</v>
      </c>
      <c r="O42" s="10">
        <f>IFERROR(VLOOKUP($B42,関東スプリントセレ!$B$5:$G$338,2,FALSE),"")</f>
        <v>10</v>
      </c>
      <c r="P42" s="10">
        <f>IFERROR(VLOOKUP($B42,関東スプリントセレ!$B$5:$G$338,5,FALSE)*VLOOKUP(N42,大会ごとのスコア!$D$19:$E$21,2,FALSE),"")</f>
        <v>60.657999999999994</v>
      </c>
      <c r="Q42" s="9" t="str">
        <f>IFERROR(VLOOKUP($B42,名椙大会2日目!$B$5:$G$338,6,FALSE),"")</f>
        <v/>
      </c>
      <c r="R42" s="10" t="str">
        <f>IFERROR(VLOOKUP($B42,名椙大会2日目!$B$5:$G$338,2,FALSE),"")</f>
        <v/>
      </c>
      <c r="S42" s="10" t="str">
        <f>IFERROR(VLOOKUP($B42,名椙大会2日目!$B$5:$G$338,5,FALSE)*VLOOKUP(Q42,大会ごとのスコア!$D$28:$E$31,2,FALSE),"")</f>
        <v/>
      </c>
      <c r="T42" s="9" t="str">
        <f>IFERROR(VLOOKUP($B42,インカレスプリント2018!$B$5:$G$400,6,FALSE),"")</f>
        <v>ME</v>
      </c>
      <c r="U42" s="10">
        <f>IFERROR(VLOOKUP($B42,インカレスプリント2018!$B$5:$G$400,2,FALSE),"")</f>
        <v>26</v>
      </c>
      <c r="V42" s="10">
        <f>IFERROR(VLOOKUP($B42,インカレスプリント2018!$B$5:$G$400,5,FALSE)*VLOOKUP(T42,大会ごとのスコア!$D$33:$E$36,2,FALSE),"")</f>
        <v>59.230799999999988</v>
      </c>
      <c r="W42" s="9" t="str">
        <f>IFERROR(VLOOKUP($B42,インカレロング2018!$B$5:$G$400,6,FALSE),"")</f>
        <v>ME</v>
      </c>
      <c r="X42" s="10">
        <f>IFERROR(VLOOKUP($B42,インカレロング2018!$B$5:$G$400,2,FALSE),"")</f>
        <v>56</v>
      </c>
      <c r="Y42" s="10">
        <f ca="1">IFERROR(VLOOKUP($B42,インカレロング2018!$B$5:$G$400,5,FALSE)*VLOOKUP(W42,大会ごとのスコア!$D$38:$E$42,2,FALSE),"")</f>
        <v>49.813199999999995</v>
      </c>
      <c r="Z42" s="9" t="str">
        <f>IFERROR(VLOOKUP($B42,クラブカップミドル!$B$4:$G$400,6,FALSE),"")</f>
        <v>MJ</v>
      </c>
      <c r="AA42" s="10">
        <f>IFERROR(VLOOKUP($B42,クラブカップミドル!$B$4:$G$400,2,FALSE),"")</f>
        <v>5</v>
      </c>
      <c r="AB42" s="10">
        <f>IFERROR(VLOOKUP($B42,クラブカップミドル!$B$4:$G$400,5,FALSE)*VLOOKUP(Z42,大会ごとのスコア!$D$44:$E$55,2,FALSE),"")</f>
        <v>46.745599999999996</v>
      </c>
      <c r="AC42" s="9" t="str">
        <f>IFERROR(VLOOKUP($B42,全日本ミドル!$B$4:$G$400,6,FALSE),"")</f>
        <v>M20E</v>
      </c>
      <c r="AD42" s="10">
        <f>IFERROR(VLOOKUP($B42,全日本ミドル!$B$4:$G$400,2,FALSE),"")</f>
        <v>16</v>
      </c>
      <c r="AE42" s="10">
        <f>IFERROR(VLOOKUP($B42,全日本ミドル!$B$4:$G$400,5,FALSE)*VLOOKUP(AC42,大会ごとのスコア!$D$62:$E$69,2,FALSE),"")</f>
        <v>39.801600000000001</v>
      </c>
      <c r="AF42" s="9" t="str">
        <f>IFERROR(VLOOKUP($B42,KOLC大会!$B$4:$G$400,6,FALSE),"")</f>
        <v>M21A1</v>
      </c>
      <c r="AG42" s="10">
        <f>IFERROR(VLOOKUP($B42,KOLC大会!$B$4:$G$400,2,FALSE),"")</f>
        <v>17</v>
      </c>
      <c r="AH42" s="10">
        <f>IFERROR(VLOOKUP($B42,KOLC大会!$B$4:$G$400,5,FALSE)*VLOOKUP(AF42,大会ごとのスコア!$D$44:$E$55,2,FALSE),"")</f>
        <v>56.616</v>
      </c>
      <c r="AI42" s="9" t="str">
        <f>IFERROR(VLOOKUP($B42,早大OC大会!$B$4:$G$400,6,FALSE),"")</f>
        <v>M21A1</v>
      </c>
      <c r="AJ42" s="10">
        <f>IFERROR(VLOOKUP($B42,早大OC大会!$B$4:$G$400,2,FALSE),"")</f>
        <v>19</v>
      </c>
      <c r="AK42" s="10">
        <f>IFERROR(VLOOKUP($B42,早大OC大会!$B$4:$G$400,5,FALSE)*VLOOKUP(AI42,大会ごとのスコア!$D$44:$E$55,2,FALSE),"")</f>
        <v>57.350999999999999</v>
      </c>
      <c r="AL42" s="9" t="str">
        <f>IFERROR(VLOOKUP($B42,京大京女大会!$B$4:$G$400,6,FALSE),"")</f>
        <v/>
      </c>
      <c r="AM42" s="10" t="str">
        <f>IFERROR(VLOOKUP($B42,京大京女大会!$B$4:$G$400,2,FALSE),"")</f>
        <v/>
      </c>
      <c r="AN42" s="10" t="str">
        <f>IFERROR(VLOOKUP($B42,京大京女大会!$B$4:$G$400,5,FALSE)*VLOOKUP(AL42,大会ごとのスコア!$D$44:$E$55,2,FALSE),"")</f>
        <v/>
      </c>
      <c r="AO42" s="9" t="str">
        <f>IFERROR(VLOOKUP($B42,東海ミドルセレ!$B$4:$G$400,6,FALSE),"")</f>
        <v/>
      </c>
      <c r="AP42" s="10" t="str">
        <f>IFERROR(VLOOKUP($B42,東海ミドルセレ!$B$4:$G$400,2,FALSE),"")</f>
        <v/>
      </c>
      <c r="AQ42" s="10" t="str">
        <f>IFERROR(VLOOKUP($B42,東海ミドルセレ!$B$4:$G$400,5,FALSE)*VLOOKUP(AO42,大会ごとのスコア!$D$44:$E$60,2,FALSE),"")</f>
        <v/>
      </c>
      <c r="AR42" s="10"/>
      <c r="AT42" s="9">
        <f t="array" aca="1" ref="AT42" ca="1">IFERROR(ROUNDUP(AVERAGE(LARGE(IF($A$3:$AS$3="スコア",$A42:$AS42,""),{1,2,3})),2),0)</f>
        <v>59.08</v>
      </c>
      <c r="AU42">
        <f t="array" aca="1" ref="AU42" ca="1">IFERROR(LARGE(IF($A$3:$AS$3="スコア",$A42:$AS42,""),1),"")</f>
        <v>60.657999999999994</v>
      </c>
      <c r="AV42" t="str">
        <f t="shared" ca="1" si="0"/>
        <v>関東SS</v>
      </c>
      <c r="AW42" t="str">
        <f t="shared" ca="1" si="1"/>
        <v>Ms2</v>
      </c>
    </row>
    <row r="43" spans="2:49" x14ac:dyDescent="0.15">
      <c r="B43" t="s">
        <v>567</v>
      </c>
      <c r="C43" t="s">
        <v>4</v>
      </c>
      <c r="E43" s="9" t="str">
        <f>IFERROR(VLOOKUP($B43,根ノ上高原!$B$5:$G$338,6,FALSE),"")</f>
        <v/>
      </c>
      <c r="F43" s="10" t="str">
        <f>IFERROR(VLOOKUP($B43,根ノ上高原!$B$5:$G$338,2,FALSE),"")</f>
        <v/>
      </c>
      <c r="G43" s="10" t="str">
        <f>IFERROR(VLOOKUP($B43,根ノ上高原!$B$5:$G$338,5,FALSE)*VLOOKUP(E43,大会ごとのスコア!$D$4:$E$5,2,FALSE),"")</f>
        <v/>
      </c>
      <c r="H43" s="9" t="str">
        <f>IFERROR(VLOOKUP($B43,東大OLK大会!$B$5:$G$338,6,FALSE),"")</f>
        <v/>
      </c>
      <c r="I43" s="10" t="str">
        <f>IFERROR(VLOOKUP($B43,東大OLK大会!$B$5:$G$338,2,FALSE),"")</f>
        <v/>
      </c>
      <c r="J43" s="10" t="str">
        <f>IFERROR(VLOOKUP($B43,東大OLK大会!$B$5:$G$338,5,FALSE)*VLOOKUP(H43,大会ごとのスコア!$D$7:$E$11,2,FALSE),"")</f>
        <v/>
      </c>
      <c r="K43" s="9" t="str">
        <f>IFERROR(VLOOKUP($B43,全日本ロング!$B$5:$G$338,6,FALSE),"")</f>
        <v/>
      </c>
      <c r="L43" s="10" t="str">
        <f>IFERROR(VLOOKUP($B43,全日本ロング!$B$5:$G$338,2,FALSE),"")</f>
        <v/>
      </c>
      <c r="M43" s="10" t="str">
        <f>IFERROR(VLOOKUP($B43,全日本ロング!$B$5:$G$338,5,FALSE)*VLOOKUP(K43,大会ごとのスコア!$D$12:$E$17,2,FALSE),"")</f>
        <v/>
      </c>
      <c r="N43" s="9" t="str">
        <f>IFERROR(VLOOKUP($B43,関東スプリントセレ!$B$5:$G$338,6,FALSE),"")</f>
        <v>Ms2</v>
      </c>
      <c r="O43" s="10">
        <f>IFERROR(VLOOKUP($B43,関東スプリントセレ!$B$5:$G$338,2,FALSE),"")</f>
        <v>15</v>
      </c>
      <c r="P43" s="10">
        <f>IFERROR(VLOOKUP($B43,関東スプリントセレ!$B$5:$G$338,5,FALSE)*VLOOKUP(N43,大会ごとのスコア!$D$19:$E$21,2,FALSE),"")</f>
        <v>59.778999999999996</v>
      </c>
      <c r="Q43" s="9" t="str">
        <f>IFERROR(VLOOKUP($B43,名椙大会2日目!$B$5:$G$338,6,FALSE),"")</f>
        <v/>
      </c>
      <c r="R43" s="10" t="str">
        <f>IFERROR(VLOOKUP($B43,名椙大会2日目!$B$5:$G$338,2,FALSE),"")</f>
        <v/>
      </c>
      <c r="S43" s="10" t="str">
        <f>IFERROR(VLOOKUP($B43,名椙大会2日目!$B$5:$G$338,5,FALSE)*VLOOKUP(Q43,大会ごとのスコア!$D$28:$E$31,2,FALSE),"")</f>
        <v/>
      </c>
      <c r="T43" s="9" t="str">
        <f>IFERROR(VLOOKUP($B43,インカレスプリント2018!$B$5:$G$400,6,FALSE),"")</f>
        <v>MUA2</v>
      </c>
      <c r="U43" s="10">
        <f>IFERROR(VLOOKUP($B43,インカレスプリント2018!$B$5:$G$400,2,FALSE),"")</f>
        <v>12</v>
      </c>
      <c r="V43" s="10">
        <f>IFERROR(VLOOKUP($B43,インカレスプリント2018!$B$5:$G$400,5,FALSE)*VLOOKUP(T43,大会ごとのスコア!$D$33:$E$36,2,FALSE),"")</f>
        <v>59.826000000000001</v>
      </c>
      <c r="W43" s="9" t="str">
        <f>IFERROR(VLOOKUP($B43,インカレロング2018!$B$5:$G$400,6,FALSE),"")</f>
        <v>MUL1</v>
      </c>
      <c r="X43" s="10">
        <f>IFERROR(VLOOKUP($B43,インカレロング2018!$B$5:$G$400,2,FALSE),"")</f>
        <v>21</v>
      </c>
      <c r="Y43" s="10">
        <f ca="1">IFERROR(VLOOKUP($B43,インカレロング2018!$B$5:$G$400,5,FALSE)*VLOOKUP(W43,大会ごとのスコア!$D$38:$E$42,2,FALSE),"")</f>
        <v>57.26</v>
      </c>
      <c r="Z43" s="9" t="str">
        <f>IFERROR(VLOOKUP($B43,クラブカップミドル!$B$4:$G$400,6,FALSE),"")</f>
        <v/>
      </c>
      <c r="AA43" s="10" t="str">
        <f>IFERROR(VLOOKUP($B43,クラブカップミドル!$B$4:$G$400,2,FALSE),"")</f>
        <v/>
      </c>
      <c r="AB43" s="10" t="str">
        <f>IFERROR(VLOOKUP($B43,クラブカップミドル!$B$4:$G$400,5,FALSE)*VLOOKUP(Z43,大会ごとのスコア!$D$44:$E$55,2,FALSE),"")</f>
        <v/>
      </c>
      <c r="AC43" s="9" t="str">
        <f>IFERROR(VLOOKUP($B43,全日本ミドル!$B$4:$G$400,6,FALSE),"")</f>
        <v/>
      </c>
      <c r="AD43" s="10" t="str">
        <f>IFERROR(VLOOKUP($B43,全日本ミドル!$B$4:$G$400,2,FALSE),"")</f>
        <v/>
      </c>
      <c r="AE43" s="10" t="str">
        <f>IFERROR(VLOOKUP($B43,全日本ミドル!$B$4:$G$400,5,FALSE)*VLOOKUP(AC43,大会ごとのスコア!$D$62:$E$69,2,FALSE),"")</f>
        <v/>
      </c>
      <c r="AF43" s="9" t="str">
        <f>IFERROR(VLOOKUP($B43,KOLC大会!$B$4:$G$400,6,FALSE),"")</f>
        <v/>
      </c>
      <c r="AG43" s="10" t="str">
        <f>IFERROR(VLOOKUP($B43,KOLC大会!$B$4:$G$400,2,FALSE),"")</f>
        <v/>
      </c>
      <c r="AH43" s="10" t="str">
        <f>IFERROR(VLOOKUP($B43,KOLC大会!$B$4:$G$400,5,FALSE)*VLOOKUP(AF43,大会ごとのスコア!$D$44:$E$55,2,FALSE),"")</f>
        <v/>
      </c>
      <c r="AI43" s="9" t="str">
        <f>IFERROR(VLOOKUP($B43,早大OC大会!$B$4:$G$400,6,FALSE),"")</f>
        <v/>
      </c>
      <c r="AJ43" s="10" t="str">
        <f>IFERROR(VLOOKUP($B43,早大OC大会!$B$4:$G$400,2,FALSE),"")</f>
        <v/>
      </c>
      <c r="AK43" s="10" t="str">
        <f>IFERROR(VLOOKUP($B43,早大OC大会!$B$4:$G$400,5,FALSE)*VLOOKUP(AI43,大会ごとのスコア!$D$44:$E$55,2,FALSE),"")</f>
        <v/>
      </c>
      <c r="AL43" s="9" t="str">
        <f>IFERROR(VLOOKUP($B43,京大京女大会!$B$4:$G$400,6,FALSE),"")</f>
        <v/>
      </c>
      <c r="AM43" s="10" t="str">
        <f>IFERROR(VLOOKUP($B43,京大京女大会!$B$4:$G$400,2,FALSE),"")</f>
        <v/>
      </c>
      <c r="AN43" s="10" t="str">
        <f>IFERROR(VLOOKUP($B43,京大京女大会!$B$4:$G$400,5,FALSE)*VLOOKUP(AL43,大会ごとのスコア!$D$44:$E$55,2,FALSE),"")</f>
        <v/>
      </c>
      <c r="AO43" s="9" t="str">
        <f>IFERROR(VLOOKUP($B43,東海ミドルセレ!$B$4:$G$400,6,FALSE),"")</f>
        <v/>
      </c>
      <c r="AP43" s="10" t="str">
        <f>IFERROR(VLOOKUP($B43,東海ミドルセレ!$B$4:$G$400,2,FALSE),"")</f>
        <v/>
      </c>
      <c r="AQ43" s="10" t="str">
        <f>IFERROR(VLOOKUP($B43,東海ミドルセレ!$B$4:$G$400,5,FALSE)*VLOOKUP(AO43,大会ごとのスコア!$D$44:$E$60,2,FALSE),"")</f>
        <v/>
      </c>
      <c r="AR43" s="10"/>
      <c r="AT43" s="9">
        <f t="array" aca="1" ref="AT43" ca="1">IFERROR(ROUNDUP(AVERAGE(LARGE(IF($A$3:$AS$3="スコア",$A43:$AS43,""),{1,2,3})),2),0)</f>
        <v>58.96</v>
      </c>
      <c r="AU43">
        <f t="array" aca="1" ref="AU43" ca="1">IFERROR(LARGE(IF($A$3:$AS$3="スコア",$A43:$AS43,""),1),"")</f>
        <v>59.826000000000001</v>
      </c>
      <c r="AV43" t="str">
        <f t="shared" ca="1" si="0"/>
        <v>ICS</v>
      </c>
      <c r="AW43" t="str">
        <f t="shared" ca="1" si="1"/>
        <v>MUA2</v>
      </c>
    </row>
    <row r="44" spans="2:49" x14ac:dyDescent="0.15">
      <c r="B44" t="s">
        <v>176</v>
      </c>
      <c r="C44" t="s">
        <v>5</v>
      </c>
      <c r="E44" s="9" t="str">
        <f>IFERROR(VLOOKUP($B44,根ノ上高原!$B$5:$G$338,6,FALSE),"")</f>
        <v/>
      </c>
      <c r="F44" s="10" t="str">
        <f>IFERROR(VLOOKUP($B44,根ノ上高原!$B$5:$G$338,2,FALSE),"")</f>
        <v/>
      </c>
      <c r="G44" s="10" t="str">
        <f>IFERROR(VLOOKUP($B44,根ノ上高原!$B$5:$G$338,5,FALSE)*VLOOKUP(E44,大会ごとのスコア!$D$4:$E$5,2,FALSE),"")</f>
        <v/>
      </c>
      <c r="H44" s="9" t="str">
        <f>IFERROR(VLOOKUP($B44,東大OLK大会!$B$5:$G$338,6,FALSE),"")</f>
        <v/>
      </c>
      <c r="I44" s="10" t="str">
        <f>IFERROR(VLOOKUP($B44,東大OLK大会!$B$5:$G$338,2,FALSE),"")</f>
        <v/>
      </c>
      <c r="J44" s="10" t="str">
        <f>IFERROR(VLOOKUP($B44,東大OLK大会!$B$5:$G$338,5,FALSE)*VLOOKUP(H44,大会ごとのスコア!$D$7:$E$11,2,FALSE),"")</f>
        <v/>
      </c>
      <c r="K44" s="9" t="str">
        <f>IFERROR(VLOOKUP($B44,全日本ロング!$B$5:$G$338,6,FALSE),"")</f>
        <v>M20E</v>
      </c>
      <c r="L44" s="10">
        <f>IFERROR(VLOOKUP($B44,全日本ロング!$B$5:$G$338,2,FALSE),"")</f>
        <v>19</v>
      </c>
      <c r="M44" s="10">
        <f>IFERROR(VLOOKUP($B44,全日本ロング!$B$5:$G$338,5,FALSE)*VLOOKUP(K44,大会ごとのスコア!$D$12:$E$17,2,FALSE),"")</f>
        <v>44.543599999999998</v>
      </c>
      <c r="N44" s="9" t="str">
        <f>IFERROR(VLOOKUP($B44,関東スプリントセレ!$B$5:$G$338,6,FALSE),"")</f>
        <v>Ms1</v>
      </c>
      <c r="O44" s="10">
        <f>IFERROR(VLOOKUP($B44,関東スプリントセレ!$B$5:$G$338,2,FALSE),"")</f>
        <v>12</v>
      </c>
      <c r="P44" s="10">
        <f>IFERROR(VLOOKUP($B44,関東スプリントセレ!$B$5:$G$338,5,FALSE)*VLOOKUP(N44,大会ごとのスコア!$D$19:$E$21,2,FALSE),"")</f>
        <v>60.027999999999999</v>
      </c>
      <c r="Q44" s="9" t="str">
        <f>IFERROR(VLOOKUP($B44,名椙大会2日目!$B$5:$G$338,6,FALSE),"")</f>
        <v/>
      </c>
      <c r="R44" s="10" t="str">
        <f>IFERROR(VLOOKUP($B44,名椙大会2日目!$B$5:$G$338,2,FALSE),"")</f>
        <v/>
      </c>
      <c r="S44" s="10" t="str">
        <f>IFERROR(VLOOKUP($B44,名椙大会2日目!$B$5:$G$338,5,FALSE)*VLOOKUP(Q44,大会ごとのスコア!$D$28:$E$31,2,FALSE),"")</f>
        <v/>
      </c>
      <c r="T44" s="9" t="str">
        <f>IFERROR(VLOOKUP($B44,インカレスプリント2018!$B$5:$G$400,6,FALSE),"")</f>
        <v>ME</v>
      </c>
      <c r="U44" s="10">
        <f>IFERROR(VLOOKUP($B44,インカレスプリント2018!$B$5:$G$400,2,FALSE),"")</f>
        <v>41</v>
      </c>
      <c r="V44" s="10">
        <f>IFERROR(VLOOKUP($B44,インカレスプリント2018!$B$5:$G$400,5,FALSE)*VLOOKUP(T44,大会ごとのスコア!$D$33:$E$36,2,FALSE),"")</f>
        <v>49.08</v>
      </c>
      <c r="W44" s="9" t="str">
        <f>IFERROR(VLOOKUP($B44,インカレロング2018!$B$5:$G$400,6,FALSE),"")</f>
        <v>MUL2</v>
      </c>
      <c r="X44" s="10">
        <f>IFERROR(VLOOKUP($B44,インカレロング2018!$B$5:$G$400,2,FALSE),"")</f>
        <v>38</v>
      </c>
      <c r="Y44" s="10">
        <f ca="1">IFERROR(VLOOKUP($B44,インカレロング2018!$B$5:$G$400,5,FALSE)*VLOOKUP(W44,大会ごとのスコア!$D$38:$E$42,2,FALSE),"")</f>
        <v>55.192</v>
      </c>
      <c r="Z44" s="9" t="str">
        <f>IFERROR(VLOOKUP($B44,クラブカップミドル!$B$4:$G$400,6,FALSE),"")</f>
        <v/>
      </c>
      <c r="AA44" s="10" t="str">
        <f>IFERROR(VLOOKUP($B44,クラブカップミドル!$B$4:$G$400,2,FALSE),"")</f>
        <v/>
      </c>
      <c r="AB44" s="10" t="str">
        <f>IFERROR(VLOOKUP($B44,クラブカップミドル!$B$4:$G$400,5,FALSE)*VLOOKUP(Z44,大会ごとのスコア!$D$44:$E$55,2,FALSE),"")</f>
        <v/>
      </c>
      <c r="AC44" s="9" t="str">
        <f>IFERROR(VLOOKUP($B44,全日本ミドル!$B$4:$G$400,6,FALSE),"")</f>
        <v>M21A1</v>
      </c>
      <c r="AD44" s="10">
        <f>IFERROR(VLOOKUP($B44,全日本ミドル!$B$4:$G$400,2,FALSE),"")</f>
        <v>4</v>
      </c>
      <c r="AE44" s="10">
        <f>IFERROR(VLOOKUP($B44,全日本ミドル!$B$4:$G$400,5,FALSE)*VLOOKUP(AC44,大会ごとのスコア!$D$62:$E$69,2,FALSE),"")</f>
        <v>61.387999999999998</v>
      </c>
      <c r="AF44" s="9" t="str">
        <f>IFERROR(VLOOKUP($B44,KOLC大会!$B$4:$G$400,6,FALSE),"")</f>
        <v/>
      </c>
      <c r="AG44" s="10" t="str">
        <f>IFERROR(VLOOKUP($B44,KOLC大会!$B$4:$G$400,2,FALSE),"")</f>
        <v/>
      </c>
      <c r="AH44" s="10" t="str">
        <f>IFERROR(VLOOKUP($B44,KOLC大会!$B$4:$G$400,5,FALSE)*VLOOKUP(AF44,大会ごとのスコア!$D$44:$E$55,2,FALSE),"")</f>
        <v/>
      </c>
      <c r="AI44" s="9" t="str">
        <f>IFERROR(VLOOKUP($B44,早大OC大会!$B$4:$G$400,6,FALSE),"")</f>
        <v/>
      </c>
      <c r="AJ44" s="10" t="str">
        <f>IFERROR(VLOOKUP($B44,早大OC大会!$B$4:$G$400,2,FALSE),"")</f>
        <v/>
      </c>
      <c r="AK44" s="10" t="str">
        <f>IFERROR(VLOOKUP($B44,早大OC大会!$B$4:$G$400,5,FALSE)*VLOOKUP(AI44,大会ごとのスコア!$D$44:$E$55,2,FALSE),"")</f>
        <v/>
      </c>
      <c r="AL44" s="9" t="str">
        <f>IFERROR(VLOOKUP($B44,京大京女大会!$B$4:$G$400,6,FALSE),"")</f>
        <v/>
      </c>
      <c r="AM44" s="10" t="str">
        <f>IFERROR(VLOOKUP($B44,京大京女大会!$B$4:$G$400,2,FALSE),"")</f>
        <v/>
      </c>
      <c r="AN44" s="10" t="str">
        <f>IFERROR(VLOOKUP($B44,京大京女大会!$B$4:$G$400,5,FALSE)*VLOOKUP(AL44,大会ごとのスコア!$D$44:$E$55,2,FALSE),"")</f>
        <v/>
      </c>
      <c r="AO44" s="9" t="str">
        <f>IFERROR(VLOOKUP($B44,東海ミドルセレ!$B$4:$G$400,6,FALSE),"")</f>
        <v/>
      </c>
      <c r="AP44" s="10" t="str">
        <f>IFERROR(VLOOKUP($B44,東海ミドルセレ!$B$4:$G$400,2,FALSE),"")</f>
        <v/>
      </c>
      <c r="AQ44" s="10" t="str">
        <f>IFERROR(VLOOKUP($B44,東海ミドルセレ!$B$4:$G$400,5,FALSE)*VLOOKUP(AO44,大会ごとのスコア!$D$44:$E$60,2,FALSE),"")</f>
        <v/>
      </c>
      <c r="AR44" s="10"/>
      <c r="AT44" s="9">
        <f t="array" aca="1" ref="AT44" ca="1">IFERROR(ROUNDUP(AVERAGE(LARGE(IF($A$3:$AS$3="スコア",$A44:$AS44,""),{1,2,3})),2),0)</f>
        <v>58.87</v>
      </c>
      <c r="AU44">
        <f t="array" aca="1" ref="AU44" ca="1">IFERROR(LARGE(IF($A$3:$AS$3="スコア",$A44:$AS44,""),1),"")</f>
        <v>61.387999999999998</v>
      </c>
      <c r="AV44" t="str">
        <f t="shared" ca="1" si="0"/>
        <v>全日本ミドル</v>
      </c>
      <c r="AW44" t="str">
        <f t="shared" ca="1" si="1"/>
        <v>M21A1</v>
      </c>
    </row>
    <row r="45" spans="2:49" x14ac:dyDescent="0.15">
      <c r="B45" t="s">
        <v>162</v>
      </c>
      <c r="C45" t="s">
        <v>28</v>
      </c>
      <c r="E45" s="9" t="str">
        <f>IFERROR(VLOOKUP($B45,根ノ上高原!$B$5:$G$338,6,FALSE),"")</f>
        <v/>
      </c>
      <c r="F45" s="10" t="str">
        <f>IFERROR(VLOOKUP($B45,根ノ上高原!$B$5:$G$338,2,FALSE),"")</f>
        <v/>
      </c>
      <c r="G45" s="10" t="str">
        <f>IFERROR(VLOOKUP($B45,根ノ上高原!$B$5:$G$338,5,FALSE)*VLOOKUP(E45,大会ごとのスコア!$D$4:$E$5,2,FALSE),"")</f>
        <v/>
      </c>
      <c r="H45" s="9" t="str">
        <f>IFERROR(VLOOKUP($B45,東大OLK大会!$B$5:$G$338,6,FALSE),"")</f>
        <v/>
      </c>
      <c r="I45" s="10" t="str">
        <f>IFERROR(VLOOKUP($B45,東大OLK大会!$B$5:$G$338,2,FALSE),"")</f>
        <v/>
      </c>
      <c r="J45" s="10" t="str">
        <f>IFERROR(VLOOKUP($B45,東大OLK大会!$B$5:$G$338,5,FALSE)*VLOOKUP(H45,大会ごとのスコア!$D$7:$E$11,2,FALSE),"")</f>
        <v/>
      </c>
      <c r="K45" s="9" t="str">
        <f>IFERROR(VLOOKUP($B45,全日本ロング!$B$5:$G$338,6,FALSE),"")</f>
        <v/>
      </c>
      <c r="L45" s="10" t="str">
        <f>IFERROR(VLOOKUP($B45,全日本ロング!$B$5:$G$338,2,FALSE),"")</f>
        <v/>
      </c>
      <c r="M45" s="10" t="str">
        <f>IFERROR(VLOOKUP($B45,全日本ロング!$B$5:$G$338,5,FALSE)*VLOOKUP(K45,大会ごとのスコア!$D$12:$E$17,2,FALSE),"")</f>
        <v/>
      </c>
      <c r="N45" s="9" t="str">
        <f>IFERROR(VLOOKUP($B45,関東スプリントセレ!$B$5:$G$338,6,FALSE),"")</f>
        <v>Ms1</v>
      </c>
      <c r="O45" s="10">
        <f>IFERROR(VLOOKUP($B45,関東スプリントセレ!$B$5:$G$338,2,FALSE),"")</f>
        <v>11</v>
      </c>
      <c r="P45" s="10">
        <f>IFERROR(VLOOKUP($B45,関東スプリントセレ!$B$5:$G$338,5,FALSE)*VLOOKUP(N45,大会ごとのスコア!$D$19:$E$21,2,FALSE),"")</f>
        <v>60.12</v>
      </c>
      <c r="Q45" s="9" t="str">
        <f>IFERROR(VLOOKUP($B45,名椙大会2日目!$B$5:$G$338,6,FALSE),"")</f>
        <v>M21A</v>
      </c>
      <c r="R45" s="10">
        <f>IFERROR(VLOOKUP($B45,名椙大会2日目!$B$5:$G$338,2,FALSE),"")</f>
        <v>22</v>
      </c>
      <c r="S45" s="10">
        <f>IFERROR(VLOOKUP($B45,名椙大会2日目!$B$5:$G$338,5,FALSE)*VLOOKUP(Q45,大会ごとのスコア!$D$28:$E$31,2,FALSE),"")</f>
        <v>55.839999999999996</v>
      </c>
      <c r="T45" s="9" t="str">
        <f>IFERROR(VLOOKUP($B45,インカレスプリント2018!$B$5:$G$400,6,FALSE),"")</f>
        <v>ME</v>
      </c>
      <c r="U45" s="10">
        <f>IFERROR(VLOOKUP($B45,インカレスプリント2018!$B$5:$G$400,2,FALSE),"")</f>
        <v>24</v>
      </c>
      <c r="V45" s="10">
        <f>IFERROR(VLOOKUP($B45,インカレスプリント2018!$B$5:$G$400,5,FALSE)*VLOOKUP(T45,大会ごとのスコア!$D$33:$E$36,2,FALSE),"")</f>
        <v>60.495599999999996</v>
      </c>
      <c r="W45" s="9" t="str">
        <f>IFERROR(VLOOKUP($B45,インカレロング2018!$B$5:$G$400,6,FALSE),"")</f>
        <v>MUL1</v>
      </c>
      <c r="X45" s="10">
        <f>IFERROR(VLOOKUP($B45,インカレロング2018!$B$5:$G$400,2,FALSE),"")</f>
        <v>41</v>
      </c>
      <c r="Y45" s="10">
        <f ca="1">IFERROR(VLOOKUP($B45,インカレロング2018!$B$5:$G$400,5,FALSE)*VLOOKUP(W45,大会ごとのスコア!$D$38:$E$42,2,FALSE),"")</f>
        <v>53.122999999999998</v>
      </c>
      <c r="Z45" s="9" t="str">
        <f>IFERROR(VLOOKUP($B45,クラブカップミドル!$B$4:$G$400,6,FALSE),"")</f>
        <v/>
      </c>
      <c r="AA45" s="10" t="str">
        <f>IFERROR(VLOOKUP($B45,クラブカップミドル!$B$4:$G$400,2,FALSE),"")</f>
        <v/>
      </c>
      <c r="AB45" s="10" t="str">
        <f>IFERROR(VLOOKUP($B45,クラブカップミドル!$B$4:$G$400,5,FALSE)*VLOOKUP(Z45,大会ごとのスコア!$D$44:$E$55,2,FALSE),"")</f>
        <v/>
      </c>
      <c r="AC45" s="9" t="str">
        <f>IFERROR(VLOOKUP($B45,全日本ミドル!$B$4:$G$400,6,FALSE),"")</f>
        <v>OA</v>
      </c>
      <c r="AD45" s="10">
        <f>IFERROR(VLOOKUP($B45,全日本ミドル!$B$4:$G$400,2,FALSE),"")</f>
        <v>3</v>
      </c>
      <c r="AE45" s="10">
        <f>IFERROR(VLOOKUP($B45,全日本ミドル!$B$4:$G$400,5,FALSE)*VLOOKUP(AC45,大会ごとのスコア!$D$62:$E$69,2,FALSE),"")</f>
        <v>45.78</v>
      </c>
      <c r="AF45" s="9" t="str">
        <f>IFERROR(VLOOKUP($B45,KOLC大会!$B$4:$G$400,6,FALSE),"")</f>
        <v/>
      </c>
      <c r="AG45" s="10" t="str">
        <f>IFERROR(VLOOKUP($B45,KOLC大会!$B$4:$G$400,2,FALSE),"")</f>
        <v/>
      </c>
      <c r="AH45" s="10" t="str">
        <f>IFERROR(VLOOKUP($B45,KOLC大会!$B$4:$G$400,5,FALSE)*VLOOKUP(AF45,大会ごとのスコア!$D$44:$E$55,2,FALSE),"")</f>
        <v/>
      </c>
      <c r="AI45" s="9" t="str">
        <f>IFERROR(VLOOKUP($B45,早大OC大会!$B$4:$G$400,6,FALSE),"")</f>
        <v>M21A2</v>
      </c>
      <c r="AJ45" s="10">
        <f>IFERROR(VLOOKUP($B45,早大OC大会!$B$4:$G$400,2,FALSE),"")</f>
        <v>37</v>
      </c>
      <c r="AK45" s="10">
        <f>IFERROR(VLOOKUP($B45,早大OC大会!$B$4:$G$400,5,FALSE)*VLOOKUP(AI45,大会ごとのスコア!$D$44:$E$55,2,FALSE),"")</f>
        <v>50.906999999999996</v>
      </c>
      <c r="AL45" s="9" t="str">
        <f>IFERROR(VLOOKUP($B45,京大京女大会!$B$4:$G$400,6,FALSE),"")</f>
        <v/>
      </c>
      <c r="AM45" s="10" t="str">
        <f>IFERROR(VLOOKUP($B45,京大京女大会!$B$4:$G$400,2,FALSE),"")</f>
        <v/>
      </c>
      <c r="AN45" s="10" t="str">
        <f>IFERROR(VLOOKUP($B45,京大京女大会!$B$4:$G$400,5,FALSE)*VLOOKUP(AL45,大会ごとのスコア!$D$44:$E$55,2,FALSE),"")</f>
        <v/>
      </c>
      <c r="AO45" s="9" t="str">
        <f>IFERROR(VLOOKUP($B45,東海ミドルセレ!$B$4:$G$400,6,FALSE),"")</f>
        <v/>
      </c>
      <c r="AP45" s="10" t="str">
        <f>IFERROR(VLOOKUP($B45,東海ミドルセレ!$B$4:$G$400,2,FALSE),"")</f>
        <v/>
      </c>
      <c r="AQ45" s="10" t="str">
        <f>IFERROR(VLOOKUP($B45,東海ミドルセレ!$B$4:$G$400,5,FALSE)*VLOOKUP(AO45,大会ごとのスコア!$D$44:$E$60,2,FALSE),"")</f>
        <v/>
      </c>
      <c r="AR45" s="10"/>
      <c r="AT45" s="9">
        <f t="array" aca="1" ref="AT45" ca="1">IFERROR(ROUNDUP(AVERAGE(LARGE(IF($A$3:$AS$3="スコア",$A45:$AS45,""),{1,2,3})),2),0)</f>
        <v>58.82</v>
      </c>
      <c r="AU45">
        <f t="array" aca="1" ref="AU45" ca="1">IFERROR(LARGE(IF($A$3:$AS$3="スコア",$A45:$AS45,""),1),"")</f>
        <v>60.495599999999996</v>
      </c>
      <c r="AV45" t="str">
        <f t="shared" ca="1" si="0"/>
        <v>ICS</v>
      </c>
      <c r="AW45" t="str">
        <f t="shared" ca="1" si="1"/>
        <v>ME</v>
      </c>
    </row>
    <row r="46" spans="2:49" x14ac:dyDescent="0.15">
      <c r="B46" t="s">
        <v>338</v>
      </c>
      <c r="C46" t="s">
        <v>5</v>
      </c>
      <c r="E46" s="9" t="str">
        <f>IFERROR(VLOOKUP($B46,根ノ上高原!$B$5:$G$338,6,FALSE),"")</f>
        <v/>
      </c>
      <c r="F46" s="10" t="str">
        <f>IFERROR(VLOOKUP($B46,根ノ上高原!$B$5:$G$338,2,FALSE),"")</f>
        <v/>
      </c>
      <c r="G46" s="10" t="str">
        <f>IFERROR(VLOOKUP($B46,根ノ上高原!$B$5:$G$338,5,FALSE)*VLOOKUP(E46,大会ごとのスコア!$D$4:$E$5,2,FALSE),"")</f>
        <v/>
      </c>
      <c r="H46" s="9" t="str">
        <f>IFERROR(VLOOKUP($B46,東大OLK大会!$B$5:$G$338,6,FALSE),"")</f>
        <v/>
      </c>
      <c r="I46" s="10" t="str">
        <f>IFERROR(VLOOKUP($B46,東大OLK大会!$B$5:$G$338,2,FALSE),"")</f>
        <v/>
      </c>
      <c r="J46" s="10" t="str">
        <f>IFERROR(VLOOKUP($B46,東大OLK大会!$B$5:$G$338,5,FALSE)*VLOOKUP(H46,大会ごとのスコア!$D$7:$E$11,2,FALSE),"")</f>
        <v/>
      </c>
      <c r="K46" s="9" t="str">
        <f>IFERROR(VLOOKUP($B46,全日本ロング!$B$5:$G$338,6,FALSE),"")</f>
        <v>M21A1</v>
      </c>
      <c r="L46" s="10">
        <f>IFERROR(VLOOKUP($B46,全日本ロング!$B$5:$G$338,2,FALSE),"")</f>
        <v>39</v>
      </c>
      <c r="M46" s="10">
        <f>IFERROR(VLOOKUP($B46,全日本ロング!$B$5:$G$338,5,FALSE)*VLOOKUP(K46,大会ごとのスコア!$D$12:$E$17,2,FALSE),"")</f>
        <v>44.887999999999998</v>
      </c>
      <c r="N46" s="9" t="str">
        <f>IFERROR(VLOOKUP($B46,関東スプリントセレ!$B$5:$G$338,6,FALSE),"")</f>
        <v>Ms2</v>
      </c>
      <c r="O46" s="10">
        <f>IFERROR(VLOOKUP($B46,関東スプリントセレ!$B$5:$G$338,2,FALSE),"")</f>
        <v>24</v>
      </c>
      <c r="P46" s="10">
        <f>IFERROR(VLOOKUP($B46,関東スプリントセレ!$B$5:$G$338,5,FALSE)*VLOOKUP(N46,大会ごとのスコア!$D$19:$E$21,2,FALSE),"")</f>
        <v>55.942</v>
      </c>
      <c r="Q46" s="9" t="str">
        <f>IFERROR(VLOOKUP($B46,名椙大会2日目!$B$5:$G$338,6,FALSE),"")</f>
        <v/>
      </c>
      <c r="R46" s="10" t="str">
        <f>IFERROR(VLOOKUP($B46,名椙大会2日目!$B$5:$G$338,2,FALSE),"")</f>
        <v/>
      </c>
      <c r="S46" s="10" t="str">
        <f>IFERROR(VLOOKUP($B46,名椙大会2日目!$B$5:$G$338,5,FALSE)*VLOOKUP(Q46,大会ごとのスコア!$D$28:$E$31,2,FALSE),"")</f>
        <v/>
      </c>
      <c r="T46" s="9" t="str">
        <f>IFERROR(VLOOKUP($B46,インカレスプリント2018!$B$5:$G$400,6,FALSE),"")</f>
        <v>MUA3</v>
      </c>
      <c r="U46" s="10">
        <f>IFERROR(VLOOKUP($B46,インカレスプリント2018!$B$5:$G$400,2,FALSE),"")</f>
        <v>23</v>
      </c>
      <c r="V46" s="10">
        <f>IFERROR(VLOOKUP($B46,インカレスプリント2018!$B$5:$G$400,5,FALSE)*VLOOKUP(T46,大会ごとのスコア!$D$33:$E$36,2,FALSE),"")</f>
        <v>56.872999999999998</v>
      </c>
      <c r="W46" s="9" t="str">
        <f>IFERROR(VLOOKUP($B46,インカレロング2018!$B$5:$G$400,6,FALSE),"")</f>
        <v>MUL1</v>
      </c>
      <c r="X46" s="10">
        <f>IFERROR(VLOOKUP($B46,インカレロング2018!$B$5:$G$400,2,FALSE),"")</f>
        <v>14</v>
      </c>
      <c r="Y46" s="10">
        <f ca="1">IFERROR(VLOOKUP($B46,インカレロング2018!$B$5:$G$400,5,FALSE)*VLOOKUP(W46,大会ごとのスコア!$D$38:$E$42,2,FALSE),"")</f>
        <v>60.277000000000001</v>
      </c>
      <c r="Z46" s="9" t="str">
        <f>IFERROR(VLOOKUP($B46,クラブカップミドル!$B$4:$G$400,6,FALSE),"")</f>
        <v>MA-1</v>
      </c>
      <c r="AA46" s="10">
        <f>IFERROR(VLOOKUP($B46,クラブカップミドル!$B$4:$G$400,2,FALSE),"")</f>
        <v>38</v>
      </c>
      <c r="AB46" s="10">
        <f>IFERROR(VLOOKUP($B46,クラブカップミドル!$B$4:$G$400,5,FALSE)*VLOOKUP(Z46,大会ごとのスコア!$D$44:$E$55,2,FALSE),"")</f>
        <v>51.671999999999997</v>
      </c>
      <c r="AC46" s="9" t="str">
        <f>IFERROR(VLOOKUP($B46,全日本ミドル!$B$4:$G$400,6,FALSE),"")</f>
        <v/>
      </c>
      <c r="AD46" s="10" t="str">
        <f>IFERROR(VLOOKUP($B46,全日本ミドル!$B$4:$G$400,2,FALSE),"")</f>
        <v/>
      </c>
      <c r="AE46" s="10" t="str">
        <f>IFERROR(VLOOKUP($B46,全日本ミドル!$B$4:$G$400,5,FALSE)*VLOOKUP(AC46,大会ごとのスコア!$D$62:$E$69,2,FALSE),"")</f>
        <v/>
      </c>
      <c r="AF46" s="9" t="str">
        <f>IFERROR(VLOOKUP($B46,KOLC大会!$B$4:$G$400,6,FALSE),"")</f>
        <v>M21A1</v>
      </c>
      <c r="AG46" s="10">
        <f>IFERROR(VLOOKUP($B46,KOLC大会!$B$4:$G$400,2,FALSE),"")</f>
        <v>12</v>
      </c>
      <c r="AH46" s="10">
        <f>IFERROR(VLOOKUP($B46,KOLC大会!$B$4:$G$400,5,FALSE)*VLOOKUP(AF46,大会ごとのスコア!$D$44:$E$55,2,FALSE),"")</f>
        <v>58.604999999999997</v>
      </c>
      <c r="AI46" s="9" t="str">
        <f>IFERROR(VLOOKUP($B46,早大OC大会!$B$4:$G$400,6,FALSE),"")</f>
        <v>M21A1</v>
      </c>
      <c r="AJ46" s="10">
        <f>IFERROR(VLOOKUP($B46,早大OC大会!$B$4:$G$400,2,FALSE),"")</f>
        <v>21</v>
      </c>
      <c r="AK46" s="10">
        <f>IFERROR(VLOOKUP($B46,早大OC大会!$B$4:$G$400,5,FALSE)*VLOOKUP(AI46,大会ごとのスコア!$D$44:$E$55,2,FALSE),"")</f>
        <v>56.786999999999999</v>
      </c>
      <c r="AL46" s="9" t="str">
        <f>IFERROR(VLOOKUP($B46,京大京女大会!$B$4:$G$400,6,FALSE),"")</f>
        <v/>
      </c>
      <c r="AM46" s="10" t="str">
        <f>IFERROR(VLOOKUP($B46,京大京女大会!$B$4:$G$400,2,FALSE),"")</f>
        <v/>
      </c>
      <c r="AN46" s="10" t="str">
        <f>IFERROR(VLOOKUP($B46,京大京女大会!$B$4:$G$400,5,FALSE)*VLOOKUP(AL46,大会ごとのスコア!$D$44:$E$55,2,FALSE),"")</f>
        <v/>
      </c>
      <c r="AO46" s="9" t="str">
        <f>IFERROR(VLOOKUP($B46,東海ミドルセレ!$B$4:$G$400,6,FALSE),"")</f>
        <v/>
      </c>
      <c r="AP46" s="10" t="str">
        <f>IFERROR(VLOOKUP($B46,東海ミドルセレ!$B$4:$G$400,2,FALSE),"")</f>
        <v/>
      </c>
      <c r="AQ46" s="10" t="str">
        <f>IFERROR(VLOOKUP($B46,東海ミドルセレ!$B$4:$G$400,5,FALSE)*VLOOKUP(AO46,大会ごとのスコア!$D$44:$E$60,2,FALSE),"")</f>
        <v/>
      </c>
      <c r="AR46" s="10"/>
      <c r="AT46" s="9">
        <f t="array" aca="1" ref="AT46" ca="1">IFERROR(ROUNDUP(AVERAGE(LARGE(IF($A$3:$AS$3="スコア",$A46:$AS46,""),{1,2,3})),2),0)</f>
        <v>58.589999999999996</v>
      </c>
      <c r="AU46">
        <f t="array" aca="1" ref="AU46" ca="1">IFERROR(LARGE(IF($A$3:$AS$3="スコア",$A46:$AS46,""),1),"")</f>
        <v>60.277000000000001</v>
      </c>
      <c r="AV46" t="str">
        <f t="shared" ca="1" si="0"/>
        <v>ICL</v>
      </c>
      <c r="AW46" t="str">
        <f t="shared" ca="1" si="1"/>
        <v>MUL1</v>
      </c>
    </row>
    <row r="47" spans="2:49" x14ac:dyDescent="0.15">
      <c r="B47" t="s">
        <v>282</v>
      </c>
      <c r="C47" t="s">
        <v>14</v>
      </c>
      <c r="E47" s="9" t="str">
        <f>IFERROR(VLOOKUP($B47,根ノ上高原!$B$5:$G$338,6,FALSE),"")</f>
        <v/>
      </c>
      <c r="F47" s="10" t="str">
        <f>IFERROR(VLOOKUP($B47,根ノ上高原!$B$5:$G$338,2,FALSE),"")</f>
        <v/>
      </c>
      <c r="G47" s="10" t="str">
        <f>IFERROR(VLOOKUP($B47,根ノ上高原!$B$5:$G$338,5,FALSE)*VLOOKUP(E47,大会ごとのスコア!$D$4:$E$5,2,FALSE),"")</f>
        <v/>
      </c>
      <c r="H47" s="9" t="str">
        <f>IFERROR(VLOOKUP($B47,東大OLK大会!$B$5:$G$338,6,FALSE),"")</f>
        <v>M21A2</v>
      </c>
      <c r="I47" s="10">
        <f>IFERROR(VLOOKUP($B47,東大OLK大会!$B$5:$G$338,2,FALSE),"")</f>
        <v>37</v>
      </c>
      <c r="J47" s="10">
        <f>IFERROR(VLOOKUP($B47,東大OLK大会!$B$5:$G$338,5,FALSE)*VLOOKUP(H47,大会ごとのスコア!$D$7:$E$11,2,FALSE),"")</f>
        <v>44.717999999999996</v>
      </c>
      <c r="K47" s="9" t="str">
        <f>IFERROR(VLOOKUP($B47,全日本ロング!$B$5:$G$338,6,FALSE),"")</f>
        <v>M20E</v>
      </c>
      <c r="L47" s="10">
        <f>IFERROR(VLOOKUP($B47,全日本ロング!$B$5:$G$338,2,FALSE),"")</f>
        <v>13</v>
      </c>
      <c r="M47" s="10">
        <f>IFERROR(VLOOKUP($B47,全日本ロング!$B$5:$G$338,5,FALSE)*VLOOKUP(K47,大会ごとのスコア!$D$12:$E$17,2,FALSE),"")</f>
        <v>51.132799999999996</v>
      </c>
      <c r="N47" s="9" t="str">
        <f>IFERROR(VLOOKUP($B47,関東スプリントセレ!$B$5:$G$338,6,FALSE),"")</f>
        <v>Ms2</v>
      </c>
      <c r="O47" s="10">
        <f>IFERROR(VLOOKUP($B47,関東スプリントセレ!$B$5:$G$338,2,FALSE),"")</f>
        <v>0</v>
      </c>
      <c r="P47" s="10">
        <f>IFERROR(VLOOKUP($B47,関東スプリントセレ!$B$5:$G$338,5,FALSE)*VLOOKUP(N47,大会ごとのスコア!$D$19:$E$21,2,FALSE),"")</f>
        <v>34.476999999999997</v>
      </c>
      <c r="Q47" s="9" t="str">
        <f>IFERROR(VLOOKUP($B47,名椙大会2日目!$B$5:$G$338,6,FALSE),"")</f>
        <v/>
      </c>
      <c r="R47" s="10" t="str">
        <f>IFERROR(VLOOKUP($B47,名椙大会2日目!$B$5:$G$338,2,FALSE),"")</f>
        <v/>
      </c>
      <c r="S47" s="10" t="str">
        <f>IFERROR(VLOOKUP($B47,名椙大会2日目!$B$5:$G$338,5,FALSE)*VLOOKUP(Q47,大会ごとのスコア!$D$28:$E$31,2,FALSE),"")</f>
        <v/>
      </c>
      <c r="T47" s="9" t="str">
        <f>IFERROR(VLOOKUP($B47,インカレスプリント2018!$B$5:$G$400,6,FALSE),"")</f>
        <v>MUA3</v>
      </c>
      <c r="U47" s="10">
        <f>IFERROR(VLOOKUP($B47,インカレスプリント2018!$B$5:$G$400,2,FALSE),"")</f>
        <v>3</v>
      </c>
      <c r="V47" s="10">
        <f>IFERROR(VLOOKUP($B47,インカレスプリント2018!$B$5:$G$400,5,FALSE)*VLOOKUP(T47,大会ごとのスコア!$D$33:$E$36,2,FALSE),"")</f>
        <v>64.134</v>
      </c>
      <c r="W47" s="9" t="str">
        <f>IFERROR(VLOOKUP($B47,インカレロング2018!$B$5:$G$400,6,FALSE),"")</f>
        <v>MUL2</v>
      </c>
      <c r="X47" s="10">
        <f>IFERROR(VLOOKUP($B47,インカレロング2018!$B$5:$G$400,2,FALSE),"")</f>
        <v>57</v>
      </c>
      <c r="Y47" s="10">
        <f ca="1">IFERROR(VLOOKUP($B47,インカレロング2018!$B$5:$G$400,5,FALSE)*VLOOKUP(W47,大会ごとのスコア!$D$38:$E$42,2,FALSE),"")</f>
        <v>48.98</v>
      </c>
      <c r="Z47" s="9" t="str">
        <f>IFERROR(VLOOKUP($B47,クラブカップミドル!$B$4:$G$400,6,FALSE),"")</f>
        <v>MA-1</v>
      </c>
      <c r="AA47" s="10">
        <f>IFERROR(VLOOKUP($B47,クラブカップミドル!$B$4:$G$400,2,FALSE),"")</f>
        <v>37</v>
      </c>
      <c r="AB47" s="10">
        <f>IFERROR(VLOOKUP($B47,クラブカップミドル!$B$4:$G$400,5,FALSE)*VLOOKUP(Z47,大会ごとのスコア!$D$44:$E$55,2,FALSE),"")</f>
        <v>52.189</v>
      </c>
      <c r="AC47" s="9" t="str">
        <f>IFERROR(VLOOKUP($B47,全日本ミドル!$B$4:$G$400,6,FALSE),"")</f>
        <v>M20E</v>
      </c>
      <c r="AD47" s="10">
        <f>IFERROR(VLOOKUP($B47,全日本ミドル!$B$4:$G$400,2,FALSE),"")</f>
        <v>0</v>
      </c>
      <c r="AE47" s="10">
        <f>IFERROR(VLOOKUP($B47,全日本ミドル!$B$4:$G$400,5,FALSE)*VLOOKUP(AC47,大会ごとのスコア!$D$62:$E$69,2,FALSE),"")</f>
        <v>0</v>
      </c>
      <c r="AF47" s="9" t="str">
        <f>IFERROR(VLOOKUP($B47,KOLC大会!$B$4:$G$400,6,FALSE),"")</f>
        <v>M21A2</v>
      </c>
      <c r="AG47" s="10">
        <f>IFERROR(VLOOKUP($B47,KOLC大会!$B$4:$G$400,2,FALSE),"")</f>
        <v>7</v>
      </c>
      <c r="AH47" s="10">
        <f>IFERROR(VLOOKUP($B47,KOLC大会!$B$4:$G$400,5,FALSE)*VLOOKUP(AF47,大会ごとのスコア!$D$44:$E$55,2,FALSE),"")</f>
        <v>59.354999999999997</v>
      </c>
      <c r="AI47" s="9" t="str">
        <f>IFERROR(VLOOKUP($B47,早大OC大会!$B$4:$G$400,6,FALSE),"")</f>
        <v>M21A1</v>
      </c>
      <c r="AJ47" s="10">
        <f>IFERROR(VLOOKUP($B47,早大OC大会!$B$4:$G$400,2,FALSE),"")</f>
        <v>45</v>
      </c>
      <c r="AK47" s="10">
        <f>IFERROR(VLOOKUP($B47,早大OC大会!$B$4:$G$400,5,FALSE)*VLOOKUP(AI47,大会ごとのスコア!$D$44:$E$55,2,FALSE),"")</f>
        <v>48.032999999999994</v>
      </c>
      <c r="AL47" s="9" t="str">
        <f>IFERROR(VLOOKUP($B47,京大京女大会!$B$4:$G$400,6,FALSE),"")</f>
        <v/>
      </c>
      <c r="AM47" s="10" t="str">
        <f>IFERROR(VLOOKUP($B47,京大京女大会!$B$4:$G$400,2,FALSE),"")</f>
        <v/>
      </c>
      <c r="AN47" s="10" t="str">
        <f>IFERROR(VLOOKUP($B47,京大京女大会!$B$4:$G$400,5,FALSE)*VLOOKUP(AL47,大会ごとのスコア!$D$44:$E$55,2,FALSE),"")</f>
        <v/>
      </c>
      <c r="AO47" s="9" t="str">
        <f>IFERROR(VLOOKUP($B47,東海ミドルセレ!$B$4:$G$400,6,FALSE),"")</f>
        <v>HMO</v>
      </c>
      <c r="AP47" s="10">
        <f>IFERROR(VLOOKUP($B47,東海ミドルセレ!$B$4:$G$400,2,FALSE),"")</f>
        <v>10</v>
      </c>
      <c r="AQ47" s="10">
        <f>IFERROR(VLOOKUP($B47,東海ミドルセレ!$B$4:$G$400,5,FALSE)*VLOOKUP(AO47,大会ごとのスコア!$D$44:$E$60,2,FALSE),"")</f>
        <v>59.414999999999999</v>
      </c>
      <c r="AR47" s="10"/>
      <c r="AT47" s="9">
        <f t="array" aca="1" ref="AT47" ca="1">IFERROR(ROUNDUP(AVERAGE(LARGE(IF($A$3:$AS$3="スコア",$A47:$AS47,""),{1,2,3})),2),0)</f>
        <v>60.97</v>
      </c>
      <c r="AU47">
        <f t="array" aca="1" ref="AU47" ca="1">IFERROR(LARGE(IF($A$3:$AS$3="スコア",$A47:$AS47,""),1),"")</f>
        <v>64.134</v>
      </c>
      <c r="AV47" t="str">
        <f t="shared" ca="1" si="0"/>
        <v>ICS</v>
      </c>
      <c r="AW47" t="str">
        <f t="shared" ca="1" si="1"/>
        <v>MUA3</v>
      </c>
    </row>
    <row r="48" spans="2:49" x14ac:dyDescent="0.15">
      <c r="B48" t="s">
        <v>222</v>
      </c>
      <c r="C48" t="s">
        <v>14</v>
      </c>
      <c r="E48" s="9" t="str">
        <f>IFERROR(VLOOKUP($B48,根ノ上高原!$B$5:$G$338,6,FALSE),"")</f>
        <v/>
      </c>
      <c r="F48" s="10" t="str">
        <f>IFERROR(VLOOKUP($B48,根ノ上高原!$B$5:$G$338,2,FALSE),"")</f>
        <v/>
      </c>
      <c r="G48" s="10" t="str">
        <f>IFERROR(VLOOKUP($B48,根ノ上高原!$B$5:$G$338,5,FALSE)*VLOOKUP(E48,大会ごとのスコア!$D$4:$E$5,2,FALSE),"")</f>
        <v/>
      </c>
      <c r="H48" s="9" t="str">
        <f>IFERROR(VLOOKUP($B48,東大OLK大会!$B$5:$G$338,6,FALSE),"")</f>
        <v>M21A2</v>
      </c>
      <c r="I48" s="10">
        <f>IFERROR(VLOOKUP($B48,東大OLK大会!$B$5:$G$338,2,FALSE),"")</f>
        <v>23</v>
      </c>
      <c r="J48" s="10">
        <f>IFERROR(VLOOKUP($B48,東大OLK大会!$B$5:$G$338,5,FALSE)*VLOOKUP(H48,大会ごとのスコア!$D$7:$E$11,2,FALSE),"")</f>
        <v>53.351999999999997</v>
      </c>
      <c r="K48" s="9" t="str">
        <f>IFERROR(VLOOKUP($B48,全日本ロング!$B$5:$G$338,6,FALSE),"")</f>
        <v>M21A1</v>
      </c>
      <c r="L48" s="10">
        <f>IFERROR(VLOOKUP($B48,全日本ロング!$B$5:$G$338,2,FALSE),"")</f>
        <v>19</v>
      </c>
      <c r="M48" s="10">
        <f>IFERROR(VLOOKUP($B48,全日本ロング!$B$5:$G$338,5,FALSE)*VLOOKUP(K48,大会ごとのスコア!$D$12:$E$17,2,FALSE),"")</f>
        <v>54.242999999999995</v>
      </c>
      <c r="N48" s="9" t="str">
        <f>IFERROR(VLOOKUP($B48,関東スプリントセレ!$B$5:$G$338,6,FALSE),"")</f>
        <v>Ms1</v>
      </c>
      <c r="O48" s="10">
        <f>IFERROR(VLOOKUP($B48,関東スプリントセレ!$B$5:$G$338,2,FALSE),"")</f>
        <v>20</v>
      </c>
      <c r="P48" s="10">
        <f>IFERROR(VLOOKUP($B48,関東スプリントセレ!$B$5:$G$338,5,FALSE)*VLOOKUP(N48,大会ごとのスコア!$D$19:$E$21,2,FALSE),"")</f>
        <v>58.598999999999997</v>
      </c>
      <c r="Q48" s="9" t="str">
        <f>IFERROR(VLOOKUP($B48,名椙大会2日目!$B$5:$G$338,6,FALSE),"")</f>
        <v/>
      </c>
      <c r="R48" s="10" t="str">
        <f>IFERROR(VLOOKUP($B48,名椙大会2日目!$B$5:$G$338,2,FALSE),"")</f>
        <v/>
      </c>
      <c r="S48" s="10" t="str">
        <f>IFERROR(VLOOKUP($B48,名椙大会2日目!$B$5:$G$338,5,FALSE)*VLOOKUP(Q48,大会ごとのスコア!$D$28:$E$31,2,FALSE),"")</f>
        <v/>
      </c>
      <c r="T48" s="9" t="str">
        <f>IFERROR(VLOOKUP($B48,インカレスプリント2018!$B$5:$G$400,6,FALSE),"")</f>
        <v>MUA3</v>
      </c>
      <c r="U48" s="10">
        <f>IFERROR(VLOOKUP($B48,インカレスプリント2018!$B$5:$G$400,2,FALSE),"")</f>
        <v>17</v>
      </c>
      <c r="V48" s="10">
        <f>IFERROR(VLOOKUP($B48,インカレスプリント2018!$B$5:$G$400,5,FALSE)*VLOOKUP(T48,大会ごとのスコア!$D$33:$E$36,2,FALSE),"")</f>
        <v>57.946999999999996</v>
      </c>
      <c r="W48" s="9" t="str">
        <f>IFERROR(VLOOKUP($B48,インカレロング2018!$B$5:$G$400,6,FALSE),"")</f>
        <v>ME</v>
      </c>
      <c r="X48" s="10">
        <f>IFERROR(VLOOKUP($B48,インカレロング2018!$B$5:$G$400,2,FALSE),"")</f>
        <v>0</v>
      </c>
      <c r="Y48" s="10">
        <f ca="1">IFERROR(VLOOKUP($B48,インカレロング2018!$B$5:$G$400,5,FALSE)*VLOOKUP(W48,大会ごとのスコア!$D$38:$E$42,2,FALSE),"")</f>
        <v>37.198799999999999</v>
      </c>
      <c r="Z48" s="9" t="str">
        <f>IFERROR(VLOOKUP($B48,クラブカップミドル!$B$4:$G$400,6,FALSE),"")</f>
        <v>MA-1</v>
      </c>
      <c r="AA48" s="10">
        <f>IFERROR(VLOOKUP($B48,クラブカップミドル!$B$4:$G$400,2,FALSE),"")</f>
        <v>49</v>
      </c>
      <c r="AB48" s="10">
        <f>IFERROR(VLOOKUP($B48,クラブカップミドル!$B$4:$G$400,5,FALSE)*VLOOKUP(Z48,大会ごとのスコア!$D$44:$E$55,2,FALSE),"")</f>
        <v>46.577999999999996</v>
      </c>
      <c r="AC48" s="9" t="str">
        <f>IFERROR(VLOOKUP($B48,全日本ミドル!$B$4:$G$400,6,FALSE),"")</f>
        <v>M21A1</v>
      </c>
      <c r="AD48" s="10">
        <f>IFERROR(VLOOKUP($B48,全日本ミドル!$B$4:$G$400,2,FALSE),"")</f>
        <v>14</v>
      </c>
      <c r="AE48" s="10">
        <f>IFERROR(VLOOKUP($B48,全日本ミドル!$B$4:$G$400,5,FALSE)*VLOOKUP(AC48,大会ごとのスコア!$D$62:$E$69,2,FALSE),"")</f>
        <v>58.838999999999999</v>
      </c>
      <c r="AF48" s="9" t="str">
        <f>IFERROR(VLOOKUP($B48,KOLC大会!$B$4:$G$400,6,FALSE),"")</f>
        <v/>
      </c>
      <c r="AG48" s="10" t="str">
        <f>IFERROR(VLOOKUP($B48,KOLC大会!$B$4:$G$400,2,FALSE),"")</f>
        <v/>
      </c>
      <c r="AH48" s="10" t="str">
        <f>IFERROR(VLOOKUP($B48,KOLC大会!$B$4:$G$400,5,FALSE)*VLOOKUP(AF48,大会ごとのスコア!$D$44:$E$55,2,FALSE),"")</f>
        <v/>
      </c>
      <c r="AI48" s="9" t="str">
        <f>IFERROR(VLOOKUP($B48,早大OC大会!$B$4:$G$400,6,FALSE),"")</f>
        <v/>
      </c>
      <c r="AJ48" s="10" t="str">
        <f>IFERROR(VLOOKUP($B48,早大OC大会!$B$4:$G$400,2,FALSE),"")</f>
        <v/>
      </c>
      <c r="AK48" s="10" t="str">
        <f>IFERROR(VLOOKUP($B48,早大OC大会!$B$4:$G$400,5,FALSE)*VLOOKUP(AI48,大会ごとのスコア!$D$44:$E$55,2,FALSE),"")</f>
        <v/>
      </c>
      <c r="AL48" s="9" t="str">
        <f>IFERROR(VLOOKUP($B48,京大京女大会!$B$4:$G$400,6,FALSE),"")</f>
        <v/>
      </c>
      <c r="AM48" s="10" t="str">
        <f>IFERROR(VLOOKUP($B48,京大京女大会!$B$4:$G$400,2,FALSE),"")</f>
        <v/>
      </c>
      <c r="AN48" s="10" t="str">
        <f>IFERROR(VLOOKUP($B48,京大京女大会!$B$4:$G$400,5,FALSE)*VLOOKUP(AL48,大会ごとのスコア!$D$44:$E$55,2,FALSE),"")</f>
        <v/>
      </c>
      <c r="AO48" s="9" t="str">
        <f>IFERROR(VLOOKUP($B48,東海ミドルセレ!$B$4:$G$400,6,FALSE),"")</f>
        <v/>
      </c>
      <c r="AP48" s="10" t="str">
        <f>IFERROR(VLOOKUP($B48,東海ミドルセレ!$B$4:$G$400,2,FALSE),"")</f>
        <v/>
      </c>
      <c r="AQ48" s="10" t="str">
        <f>IFERROR(VLOOKUP($B48,東海ミドルセレ!$B$4:$G$400,5,FALSE)*VLOOKUP(AO48,大会ごとのスコア!$D$44:$E$60,2,FALSE),"")</f>
        <v/>
      </c>
      <c r="AR48" s="10"/>
      <c r="AT48" s="9">
        <f t="array" aca="1" ref="AT48" ca="1">IFERROR(ROUNDUP(AVERAGE(LARGE(IF($A$3:$AS$3="スコア",$A48:$AS48,""),{1,2,3})),2),0)</f>
        <v>58.47</v>
      </c>
      <c r="AU48">
        <f t="array" aca="1" ref="AU48" ca="1">IFERROR(LARGE(IF($A$3:$AS$3="スコア",$A48:$AS48,""),1),"")</f>
        <v>58.838999999999999</v>
      </c>
      <c r="AV48" t="str">
        <f t="shared" ca="1" si="0"/>
        <v>全日本ミドル</v>
      </c>
      <c r="AW48" t="str">
        <f t="shared" ca="1" si="1"/>
        <v>M21A1</v>
      </c>
    </row>
    <row r="49" spans="2:49" x14ac:dyDescent="0.15">
      <c r="B49" t="s">
        <v>285</v>
      </c>
      <c r="C49" t="s">
        <v>5</v>
      </c>
      <c r="E49" s="9" t="str">
        <f>IFERROR(VLOOKUP($B49,根ノ上高原!$B$5:$G$338,6,FALSE),"")</f>
        <v/>
      </c>
      <c r="F49" s="10" t="str">
        <f>IFERROR(VLOOKUP($B49,根ノ上高原!$B$5:$G$338,2,FALSE),"")</f>
        <v/>
      </c>
      <c r="G49" s="10" t="str">
        <f>IFERROR(VLOOKUP($B49,根ノ上高原!$B$5:$G$338,5,FALSE)*VLOOKUP(E49,大会ごとのスコア!$D$4:$E$5,2,FALSE),"")</f>
        <v/>
      </c>
      <c r="H49" s="9" t="str">
        <f>IFERROR(VLOOKUP($B49,東大OLK大会!$B$5:$G$338,6,FALSE),"")</f>
        <v/>
      </c>
      <c r="I49" s="10" t="str">
        <f>IFERROR(VLOOKUP($B49,東大OLK大会!$B$5:$G$338,2,FALSE),"")</f>
        <v/>
      </c>
      <c r="J49" s="10" t="str">
        <f>IFERROR(VLOOKUP($B49,東大OLK大会!$B$5:$G$338,5,FALSE)*VLOOKUP(H49,大会ごとのスコア!$D$7:$E$11,2,FALSE),"")</f>
        <v/>
      </c>
      <c r="K49" s="9" t="str">
        <f>IFERROR(VLOOKUP($B49,全日本ロング!$B$5:$G$338,6,FALSE),"")</f>
        <v>M20E</v>
      </c>
      <c r="L49" s="10">
        <f>IFERROR(VLOOKUP($B49,全日本ロング!$B$5:$G$338,2,FALSE),"")</f>
        <v>22</v>
      </c>
      <c r="M49" s="10">
        <f>IFERROR(VLOOKUP($B49,全日本ロング!$B$5:$G$338,5,FALSE)*VLOOKUP(K49,大会ごとのスコア!$D$12:$E$17,2,FALSE),"")</f>
        <v>41.809499999999993</v>
      </c>
      <c r="N49" s="9" t="str">
        <f>IFERROR(VLOOKUP($B49,関東スプリントセレ!$B$5:$G$338,6,FALSE),"")</f>
        <v>Ms1</v>
      </c>
      <c r="O49" s="10">
        <f>IFERROR(VLOOKUP($B49,関東スプリントセレ!$B$5:$G$338,2,FALSE),"")</f>
        <v>32</v>
      </c>
      <c r="P49" s="10">
        <f>IFERROR(VLOOKUP($B49,関東スプリントセレ!$B$5:$G$338,5,FALSE)*VLOOKUP(N49,大会ごとのスコア!$D$19:$E$21,2,FALSE),"")</f>
        <v>56.134</v>
      </c>
      <c r="Q49" s="9" t="str">
        <f>IFERROR(VLOOKUP($B49,名椙大会2日目!$B$5:$G$338,6,FALSE),"")</f>
        <v/>
      </c>
      <c r="R49" s="10" t="str">
        <f>IFERROR(VLOOKUP($B49,名椙大会2日目!$B$5:$G$338,2,FALSE),"")</f>
        <v/>
      </c>
      <c r="S49" s="10" t="str">
        <f>IFERROR(VLOOKUP($B49,名椙大会2日目!$B$5:$G$338,5,FALSE)*VLOOKUP(Q49,大会ごとのスコア!$D$28:$E$31,2,FALSE),"")</f>
        <v/>
      </c>
      <c r="T49" s="9" t="str">
        <f>IFERROR(VLOOKUP($B49,インカレスプリント2018!$B$5:$G$400,6,FALSE),"")</f>
        <v>MUA3</v>
      </c>
      <c r="U49" s="10">
        <f>IFERROR(VLOOKUP($B49,インカレスプリント2018!$B$5:$G$400,2,FALSE),"")</f>
        <v>19</v>
      </c>
      <c r="V49" s="10">
        <f>IFERROR(VLOOKUP($B49,インカレスプリント2018!$B$5:$G$400,5,FALSE)*VLOOKUP(T49,大会ごとのスコア!$D$33:$E$36,2,FALSE),"")</f>
        <v>57.537999999999997</v>
      </c>
      <c r="W49" s="9" t="str">
        <f>IFERROR(VLOOKUP($B49,インカレロング2018!$B$5:$G$400,6,FALSE),"")</f>
        <v>MUL1</v>
      </c>
      <c r="X49" s="10">
        <f>IFERROR(VLOOKUP($B49,インカレロング2018!$B$5:$G$400,2,FALSE),"")</f>
        <v>16</v>
      </c>
      <c r="Y49" s="10">
        <f ca="1">IFERROR(VLOOKUP($B49,インカレロング2018!$B$5:$G$400,5,FALSE)*VLOOKUP(W49,大会ごとのスコア!$D$38:$E$42,2,FALSE),"")</f>
        <v>59.442999999999998</v>
      </c>
      <c r="Z49" s="9" t="str">
        <f>IFERROR(VLOOKUP($B49,クラブカップミドル!$B$4:$G$400,6,FALSE),"")</f>
        <v>ME</v>
      </c>
      <c r="AA49" s="10">
        <f>IFERROR(VLOOKUP($B49,クラブカップミドル!$B$4:$G$400,2,FALSE),"")</f>
        <v>25</v>
      </c>
      <c r="AB49" s="10">
        <f>IFERROR(VLOOKUP($B49,クラブカップミドル!$B$4:$G$400,5,FALSE)*VLOOKUP(Z49,大会ごとのスコア!$D$44:$E$55,2,FALSE),"")</f>
        <v>54.454799999999999</v>
      </c>
      <c r="AC49" s="9" t="str">
        <f>IFERROR(VLOOKUP($B49,全日本ミドル!$B$4:$G$400,6,FALSE),"")</f>
        <v>M21A2</v>
      </c>
      <c r="AD49" s="10">
        <f>IFERROR(VLOOKUP($B49,全日本ミドル!$B$4:$G$400,2,FALSE),"")</f>
        <v>14</v>
      </c>
      <c r="AE49" s="10">
        <f>IFERROR(VLOOKUP($B49,全日本ミドル!$B$4:$G$400,5,FALSE)*VLOOKUP(AC49,大会ごとのスコア!$D$62:$E$69,2,FALSE),"")</f>
        <v>58.311999999999998</v>
      </c>
      <c r="AF49" s="9" t="str">
        <f>IFERROR(VLOOKUP($B49,KOLC大会!$B$4:$G$400,6,FALSE),"")</f>
        <v>M21A2</v>
      </c>
      <c r="AG49" s="10">
        <f>IFERROR(VLOOKUP($B49,KOLC大会!$B$4:$G$400,2,FALSE),"")</f>
        <v>36</v>
      </c>
      <c r="AH49" s="10">
        <f>IFERROR(VLOOKUP($B49,KOLC大会!$B$4:$G$400,5,FALSE)*VLOOKUP(AF49,大会ごとのスコア!$D$44:$E$55,2,FALSE),"")</f>
        <v>50.835000000000001</v>
      </c>
      <c r="AI49" s="9" t="str">
        <f>IFERROR(VLOOKUP($B49,早大OC大会!$B$4:$G$400,6,FALSE),"")</f>
        <v>M21A1</v>
      </c>
      <c r="AJ49" s="10">
        <f>IFERROR(VLOOKUP($B49,早大OC大会!$B$4:$G$400,2,FALSE),"")</f>
        <v>24</v>
      </c>
      <c r="AK49" s="10">
        <f>IFERROR(VLOOKUP($B49,早大OC大会!$B$4:$G$400,5,FALSE)*VLOOKUP(AI49,大会ごとのスコア!$D$44:$E$55,2,FALSE),"")</f>
        <v>56.153999999999996</v>
      </c>
      <c r="AL49" s="9" t="str">
        <f>IFERROR(VLOOKUP($B49,京大京女大会!$B$4:$G$400,6,FALSE),"")</f>
        <v>M21A</v>
      </c>
      <c r="AM49" s="10">
        <f>IFERROR(VLOOKUP($B49,京大京女大会!$B$4:$G$400,2,FALSE),"")</f>
        <v>25</v>
      </c>
      <c r="AN49" s="10">
        <f>IFERROR(VLOOKUP($B49,京大京女大会!$B$4:$G$400,5,FALSE)*VLOOKUP(AL49,大会ごとのスコア!$D$44:$E$55,2,FALSE),"")</f>
        <v>56.144999999999996</v>
      </c>
      <c r="AO49" s="9" t="str">
        <f>IFERROR(VLOOKUP($B49,東海ミドルセレ!$B$4:$G$400,6,FALSE),"")</f>
        <v/>
      </c>
      <c r="AP49" s="10" t="str">
        <f>IFERROR(VLOOKUP($B49,東海ミドルセレ!$B$4:$G$400,2,FALSE),"")</f>
        <v/>
      </c>
      <c r="AQ49" s="10" t="str">
        <f>IFERROR(VLOOKUP($B49,東海ミドルセレ!$B$4:$G$400,5,FALSE)*VLOOKUP(AO49,大会ごとのスコア!$D$44:$E$60,2,FALSE),"")</f>
        <v/>
      </c>
      <c r="AR49" s="10"/>
      <c r="AT49" s="9">
        <f t="array" aca="1" ref="AT49" ca="1">IFERROR(ROUNDUP(AVERAGE(LARGE(IF($A$3:$AS$3="スコア",$A49:$AS49,""),{1,2,3})),2),0)</f>
        <v>58.44</v>
      </c>
      <c r="AU49">
        <f t="array" aca="1" ref="AU49" ca="1">IFERROR(LARGE(IF($A$3:$AS$3="スコア",$A49:$AS49,""),1),"")</f>
        <v>59.442999999999998</v>
      </c>
      <c r="AV49" t="str">
        <f t="shared" ca="1" si="0"/>
        <v>ICL</v>
      </c>
      <c r="AW49" t="str">
        <f t="shared" ca="1" si="1"/>
        <v>MUL1</v>
      </c>
    </row>
    <row r="50" spans="2:49" x14ac:dyDescent="0.15">
      <c r="B50" t="s">
        <v>181</v>
      </c>
      <c r="C50" t="s">
        <v>10</v>
      </c>
      <c r="E50" s="9" t="str">
        <f>IFERROR(VLOOKUP($B50,根ノ上高原!$B$5:$G$338,6,FALSE),"")</f>
        <v/>
      </c>
      <c r="F50" s="10" t="str">
        <f>IFERROR(VLOOKUP($B50,根ノ上高原!$B$5:$G$338,2,FALSE),"")</f>
        <v/>
      </c>
      <c r="G50" s="10" t="str">
        <f>IFERROR(VLOOKUP($B50,根ノ上高原!$B$5:$G$338,5,FALSE)*VLOOKUP(E50,大会ごとのスコア!$D$4:$E$5,2,FALSE),"")</f>
        <v/>
      </c>
      <c r="H50" s="9" t="str">
        <f>IFERROR(VLOOKUP($B50,東大OLK大会!$B$5:$G$338,6,FALSE),"")</f>
        <v>M21A1</v>
      </c>
      <c r="I50" s="10">
        <f>IFERROR(VLOOKUP($B50,東大OLK大会!$B$5:$G$338,2,FALSE),"")</f>
        <v>18</v>
      </c>
      <c r="J50" s="10">
        <f>IFERROR(VLOOKUP($B50,東大OLK大会!$B$5:$G$338,5,FALSE)*VLOOKUP(H50,大会ごとのスコア!$D$7:$E$11,2,FALSE),"")</f>
        <v>55.992999999999995</v>
      </c>
      <c r="K50" s="9" t="str">
        <f>IFERROR(VLOOKUP($B50,全日本ロング!$B$5:$G$338,6,FALSE),"")</f>
        <v/>
      </c>
      <c r="L50" s="10" t="str">
        <f>IFERROR(VLOOKUP($B50,全日本ロング!$B$5:$G$338,2,FALSE),"")</f>
        <v/>
      </c>
      <c r="M50" s="10" t="str">
        <f>IFERROR(VLOOKUP($B50,全日本ロング!$B$5:$G$338,5,FALSE)*VLOOKUP(K50,大会ごとのスコア!$D$12:$E$17,2,FALSE),"")</f>
        <v/>
      </c>
      <c r="N50" s="9" t="str">
        <f>IFERROR(VLOOKUP($B50,関東スプリントセレ!$B$5:$G$338,6,FALSE),"")</f>
        <v>Ms1</v>
      </c>
      <c r="O50" s="10">
        <f>IFERROR(VLOOKUP($B50,関東スプリントセレ!$B$5:$G$338,2,FALSE),"")</f>
        <v>14</v>
      </c>
      <c r="P50" s="10">
        <f>IFERROR(VLOOKUP($B50,関東スプリントセレ!$B$5:$G$338,5,FALSE)*VLOOKUP(N50,大会ごとのスコア!$D$19:$E$21,2,FALSE),"")</f>
        <v>59.796999999999997</v>
      </c>
      <c r="Q50" s="9" t="str">
        <f>IFERROR(VLOOKUP($B50,名椙大会2日目!$B$5:$G$338,6,FALSE),"")</f>
        <v/>
      </c>
      <c r="R50" s="10" t="str">
        <f>IFERROR(VLOOKUP($B50,名椙大会2日目!$B$5:$G$338,2,FALSE),"")</f>
        <v/>
      </c>
      <c r="S50" s="10" t="str">
        <f>IFERROR(VLOOKUP($B50,名椙大会2日目!$B$5:$G$338,5,FALSE)*VLOOKUP(Q50,大会ごとのスコア!$D$28:$E$31,2,FALSE),"")</f>
        <v/>
      </c>
      <c r="T50" s="9" t="str">
        <f>IFERROR(VLOOKUP($B50,インカレスプリント2018!$B$5:$G$400,6,FALSE),"")</f>
        <v>ME</v>
      </c>
      <c r="U50" s="10">
        <f>IFERROR(VLOOKUP($B50,インカレスプリント2018!$B$5:$G$400,2,FALSE),"")</f>
        <v>47</v>
      </c>
      <c r="V50" s="10">
        <f>IFERROR(VLOOKUP($B50,インカレスプリント2018!$B$5:$G$400,5,FALSE)*VLOOKUP(T50,大会ごとのスコア!$D$33:$E$36,2,FALSE),"")</f>
        <v>32.715600000000002</v>
      </c>
      <c r="W50" s="9" t="str">
        <f>IFERROR(VLOOKUP($B50,インカレロング2018!$B$5:$G$400,6,FALSE),"")</f>
        <v>MUL3</v>
      </c>
      <c r="X50" s="10">
        <f>IFERROR(VLOOKUP($B50,インカレロング2018!$B$5:$G$400,2,FALSE),"")</f>
        <v>14</v>
      </c>
      <c r="Y50" s="10">
        <f ca="1">IFERROR(VLOOKUP($B50,インカレロング2018!$B$5:$G$400,5,FALSE)*VLOOKUP(W50,大会ごとのスコア!$D$38:$E$42,2,FALSE),"")</f>
        <v>58.744</v>
      </c>
      <c r="Z50" s="9" t="str">
        <f>IFERROR(VLOOKUP($B50,クラブカップミドル!$B$4:$G$400,6,FALSE),"")</f>
        <v/>
      </c>
      <c r="AA50" s="10" t="str">
        <f>IFERROR(VLOOKUP($B50,クラブカップミドル!$B$4:$G$400,2,FALSE),"")</f>
        <v/>
      </c>
      <c r="AB50" s="10" t="str">
        <f>IFERROR(VLOOKUP($B50,クラブカップミドル!$B$4:$G$400,5,FALSE)*VLOOKUP(Z50,大会ごとのスコア!$D$44:$E$55,2,FALSE),"")</f>
        <v/>
      </c>
      <c r="AC50" s="9" t="str">
        <f>IFERROR(VLOOKUP($B50,全日本ミドル!$B$4:$G$400,6,FALSE),"")</f>
        <v/>
      </c>
      <c r="AD50" s="10" t="str">
        <f>IFERROR(VLOOKUP($B50,全日本ミドル!$B$4:$G$400,2,FALSE),"")</f>
        <v/>
      </c>
      <c r="AE50" s="10" t="str">
        <f>IFERROR(VLOOKUP($B50,全日本ミドル!$B$4:$G$400,5,FALSE)*VLOOKUP(AC50,大会ごとのスコア!$D$62:$E$69,2,FALSE),"")</f>
        <v/>
      </c>
      <c r="AF50" s="9" t="str">
        <f>IFERROR(VLOOKUP($B50,KOLC大会!$B$4:$G$400,6,FALSE),"")</f>
        <v/>
      </c>
      <c r="AG50" s="10" t="str">
        <f>IFERROR(VLOOKUP($B50,KOLC大会!$B$4:$G$400,2,FALSE),"")</f>
        <v/>
      </c>
      <c r="AH50" s="10" t="str">
        <f>IFERROR(VLOOKUP($B50,KOLC大会!$B$4:$G$400,5,FALSE)*VLOOKUP(AF50,大会ごとのスコア!$D$44:$E$55,2,FALSE),"")</f>
        <v/>
      </c>
      <c r="AI50" s="9" t="str">
        <f>IFERROR(VLOOKUP($B50,早大OC大会!$B$4:$G$400,6,FALSE),"")</f>
        <v/>
      </c>
      <c r="AJ50" s="10" t="str">
        <f>IFERROR(VLOOKUP($B50,早大OC大会!$B$4:$G$400,2,FALSE),"")</f>
        <v/>
      </c>
      <c r="AK50" s="10" t="str">
        <f>IFERROR(VLOOKUP($B50,早大OC大会!$B$4:$G$400,5,FALSE)*VLOOKUP(AI50,大会ごとのスコア!$D$44:$E$55,2,FALSE),"")</f>
        <v/>
      </c>
      <c r="AL50" s="9" t="str">
        <f>IFERROR(VLOOKUP($B50,京大京女大会!$B$4:$G$400,6,FALSE),"")</f>
        <v/>
      </c>
      <c r="AM50" s="10" t="str">
        <f>IFERROR(VLOOKUP($B50,京大京女大会!$B$4:$G$400,2,FALSE),"")</f>
        <v/>
      </c>
      <c r="AN50" s="10" t="str">
        <f>IFERROR(VLOOKUP($B50,京大京女大会!$B$4:$G$400,5,FALSE)*VLOOKUP(AL50,大会ごとのスコア!$D$44:$E$55,2,FALSE),"")</f>
        <v/>
      </c>
      <c r="AO50" s="9" t="str">
        <f>IFERROR(VLOOKUP($B50,東海ミドルセレ!$B$4:$G$400,6,FALSE),"")</f>
        <v/>
      </c>
      <c r="AP50" s="10" t="str">
        <f>IFERROR(VLOOKUP($B50,東海ミドルセレ!$B$4:$G$400,2,FALSE),"")</f>
        <v/>
      </c>
      <c r="AQ50" s="10" t="str">
        <f>IFERROR(VLOOKUP($B50,東海ミドルセレ!$B$4:$G$400,5,FALSE)*VLOOKUP(AO50,大会ごとのスコア!$D$44:$E$60,2,FALSE),"")</f>
        <v/>
      </c>
      <c r="AR50" s="10"/>
      <c r="AT50" s="9">
        <f t="array" aca="1" ref="AT50" ca="1">IFERROR(ROUNDUP(AVERAGE(LARGE(IF($A$3:$AS$3="スコア",$A50:$AS50,""),{1,2,3})),2),0)</f>
        <v>58.18</v>
      </c>
      <c r="AU50">
        <f t="array" aca="1" ref="AU50" ca="1">IFERROR(LARGE(IF($A$3:$AS$3="スコア",$A50:$AS50,""),1),"")</f>
        <v>59.796999999999997</v>
      </c>
      <c r="AV50" t="str">
        <f t="shared" ca="1" si="0"/>
        <v>関東SS</v>
      </c>
      <c r="AW50" t="str">
        <f t="shared" ca="1" si="1"/>
        <v>Ms1</v>
      </c>
    </row>
    <row r="51" spans="2:49" x14ac:dyDescent="0.15">
      <c r="B51" t="s">
        <v>690</v>
      </c>
      <c r="C51" t="s">
        <v>5</v>
      </c>
      <c r="E51" s="9" t="str">
        <f>IFERROR(VLOOKUP($B51,根ノ上高原!$B$5:$G$338,6,FALSE),"")</f>
        <v/>
      </c>
      <c r="F51" s="10" t="str">
        <f>IFERROR(VLOOKUP($B51,根ノ上高原!$B$5:$G$338,2,FALSE),"")</f>
        <v/>
      </c>
      <c r="G51" s="10" t="str">
        <f>IFERROR(VLOOKUP($B51,根ノ上高原!$B$5:$G$338,5,FALSE)*VLOOKUP(E51,大会ごとのスコア!$D$4:$E$5,2,FALSE),"")</f>
        <v/>
      </c>
      <c r="H51" s="9" t="str">
        <f>IFERROR(VLOOKUP($B51,東大OLK大会!$B$5:$G$338,6,FALSE),"")</f>
        <v/>
      </c>
      <c r="I51" s="10" t="str">
        <f>IFERROR(VLOOKUP($B51,東大OLK大会!$B$5:$G$338,2,FALSE),"")</f>
        <v/>
      </c>
      <c r="J51" s="10" t="str">
        <f>IFERROR(VLOOKUP($B51,東大OLK大会!$B$5:$G$338,5,FALSE)*VLOOKUP(H51,大会ごとのスコア!$D$7:$E$11,2,FALSE),"")</f>
        <v/>
      </c>
      <c r="K51" s="9" t="str">
        <f>IFERROR(VLOOKUP($B51,全日本ロング!$B$5:$G$338,6,FALSE),"")</f>
        <v/>
      </c>
      <c r="L51" s="10" t="str">
        <f>IFERROR(VLOOKUP($B51,全日本ロング!$B$5:$G$338,2,FALSE),"")</f>
        <v/>
      </c>
      <c r="M51" s="10" t="str">
        <f>IFERROR(VLOOKUP($B51,全日本ロング!$B$5:$G$338,5,FALSE)*VLOOKUP(K51,大会ごとのスコア!$D$12:$E$17,2,FALSE),"")</f>
        <v/>
      </c>
      <c r="N51" s="9" t="str">
        <f>IFERROR(VLOOKUP($B51,関東スプリントセレ!$B$5:$G$338,6,FALSE),"")</f>
        <v>Ms2</v>
      </c>
      <c r="O51" s="10">
        <f>IFERROR(VLOOKUP($B51,関東スプリントセレ!$B$5:$G$338,2,FALSE),"")</f>
        <v>30</v>
      </c>
      <c r="P51" s="10">
        <f>IFERROR(VLOOKUP($B51,関東スプリントセレ!$B$5:$G$338,5,FALSE)*VLOOKUP(N51,大会ごとのスコア!$D$19:$E$21,2,FALSE),"")</f>
        <v>55.096999999999994</v>
      </c>
      <c r="Q51" s="9" t="str">
        <f>IFERROR(VLOOKUP($B51,名椙大会2日目!$B$5:$G$338,6,FALSE),"")</f>
        <v/>
      </c>
      <c r="R51" s="10" t="str">
        <f>IFERROR(VLOOKUP($B51,名椙大会2日目!$B$5:$G$338,2,FALSE),"")</f>
        <v/>
      </c>
      <c r="S51" s="10" t="str">
        <f>IFERROR(VLOOKUP($B51,名椙大会2日目!$B$5:$G$338,5,FALSE)*VLOOKUP(Q51,大会ごとのスコア!$D$28:$E$31,2,FALSE),"")</f>
        <v/>
      </c>
      <c r="T51" s="9" t="str">
        <f>IFERROR(VLOOKUP($B51,インカレスプリント2018!$B$5:$G$400,6,FALSE),"")</f>
        <v>MUA3</v>
      </c>
      <c r="U51" s="10">
        <f>IFERROR(VLOOKUP($B51,インカレスプリント2018!$B$5:$G$400,2,FALSE),"")</f>
        <v>39</v>
      </c>
      <c r="V51" s="10">
        <f>IFERROR(VLOOKUP($B51,インカレスプリント2018!$B$5:$G$400,5,FALSE)*VLOOKUP(T51,大会ごとのスコア!$D$33:$E$36,2,FALSE),"")</f>
        <v>55.39</v>
      </c>
      <c r="W51" s="9" t="str">
        <f>IFERROR(VLOOKUP($B51,インカレロング2018!$B$5:$G$400,6,FALSE),"")</f>
        <v>MUL3</v>
      </c>
      <c r="X51" s="10">
        <f>IFERROR(VLOOKUP($B51,インカレロング2018!$B$5:$G$400,2,FALSE),"")</f>
        <v>9</v>
      </c>
      <c r="Y51" s="10">
        <f ca="1">IFERROR(VLOOKUP($B51,インカレロング2018!$B$5:$G$400,5,FALSE)*VLOOKUP(W51,大会ごとのスコア!$D$38:$E$42,2,FALSE),"")</f>
        <v>60.835999999999999</v>
      </c>
      <c r="Z51" s="9" t="str">
        <f>IFERROR(VLOOKUP($B51,クラブカップミドル!$B$4:$G$400,6,FALSE),"")</f>
        <v>MA-2</v>
      </c>
      <c r="AA51" s="10">
        <f>IFERROR(VLOOKUP($B51,クラブカップミドル!$B$4:$G$400,2,FALSE),"")</f>
        <v>37</v>
      </c>
      <c r="AB51" s="10">
        <f>IFERROR(VLOOKUP($B51,クラブカップミドル!$B$4:$G$400,5,FALSE)*VLOOKUP(Z51,大会ごとのスコア!$D$44:$E$55,2,FALSE),"")</f>
        <v>52.104999999999997</v>
      </c>
      <c r="AC51" s="9" t="str">
        <f>IFERROR(VLOOKUP($B51,全日本ミドル!$B$4:$G$400,6,FALSE),"")</f>
        <v>M21A1</v>
      </c>
      <c r="AD51" s="10">
        <f>IFERROR(VLOOKUP($B51,全日本ミドル!$B$4:$G$400,2,FALSE),"")</f>
        <v>0</v>
      </c>
      <c r="AE51" s="10">
        <f>IFERROR(VLOOKUP($B51,全日本ミドル!$B$4:$G$400,5,FALSE)*VLOOKUP(AC51,大会ごとのスコア!$D$62:$E$69,2,FALSE),"")</f>
        <v>0</v>
      </c>
      <c r="AF51" s="9" t="str">
        <f>IFERROR(VLOOKUP($B51,KOLC大会!$B$4:$G$400,6,FALSE),"")</f>
        <v>M21A1</v>
      </c>
      <c r="AG51" s="10">
        <f>IFERROR(VLOOKUP($B51,KOLC大会!$B$4:$G$400,2,FALSE),"")</f>
        <v>13</v>
      </c>
      <c r="AH51" s="10">
        <f>IFERROR(VLOOKUP($B51,KOLC大会!$B$4:$G$400,5,FALSE)*VLOOKUP(AF51,大会ごとのスコア!$D$44:$E$55,2,FALSE),"")</f>
        <v>58.18</v>
      </c>
      <c r="AI51" s="9" t="str">
        <f>IFERROR(VLOOKUP($B51,早大OC大会!$B$4:$G$400,6,FALSE),"")</f>
        <v>M21A2</v>
      </c>
      <c r="AJ51" s="10">
        <f>IFERROR(VLOOKUP($B51,早大OC大会!$B$4:$G$400,2,FALSE),"")</f>
        <v>30</v>
      </c>
      <c r="AK51" s="10">
        <f>IFERROR(VLOOKUP($B51,早大OC大会!$B$4:$G$400,5,FALSE)*VLOOKUP(AI51,大会ごとのスコア!$D$44:$E$55,2,FALSE),"")</f>
        <v>53.759</v>
      </c>
      <c r="AL51" s="9" t="str">
        <f>IFERROR(VLOOKUP($B51,京大京女大会!$B$4:$G$400,6,FALSE),"")</f>
        <v/>
      </c>
      <c r="AM51" s="10" t="str">
        <f>IFERROR(VLOOKUP($B51,京大京女大会!$B$4:$G$400,2,FALSE),"")</f>
        <v/>
      </c>
      <c r="AN51" s="10" t="str">
        <f>IFERROR(VLOOKUP($B51,京大京女大会!$B$4:$G$400,5,FALSE)*VLOOKUP(AL51,大会ごとのスコア!$D$44:$E$55,2,FALSE),"")</f>
        <v/>
      </c>
      <c r="AO51" s="9" t="str">
        <f>IFERROR(VLOOKUP($B51,東海ミドルセレ!$B$4:$G$400,6,FALSE),"")</f>
        <v/>
      </c>
      <c r="AP51" s="10" t="str">
        <f>IFERROR(VLOOKUP($B51,東海ミドルセレ!$B$4:$G$400,2,FALSE),"")</f>
        <v/>
      </c>
      <c r="AQ51" s="10" t="str">
        <f>IFERROR(VLOOKUP($B51,東海ミドルセレ!$B$4:$G$400,5,FALSE)*VLOOKUP(AO51,大会ごとのスコア!$D$44:$E$60,2,FALSE),"")</f>
        <v/>
      </c>
      <c r="AR51" s="10"/>
      <c r="AT51" s="9">
        <f t="array" aca="1" ref="AT51" ca="1">IFERROR(ROUNDUP(AVERAGE(LARGE(IF($A$3:$AS$3="スコア",$A51:$AS51,""),{1,2,3})),2),0)</f>
        <v>58.14</v>
      </c>
      <c r="AU51">
        <f t="array" aca="1" ref="AU51" ca="1">IFERROR(LARGE(IF($A$3:$AS$3="スコア",$A51:$AS51,""),1),"")</f>
        <v>60.835999999999999</v>
      </c>
      <c r="AV51" t="str">
        <f t="shared" ca="1" si="0"/>
        <v>ICL</v>
      </c>
      <c r="AW51" t="str">
        <f t="shared" ca="1" si="1"/>
        <v>MUL3</v>
      </c>
    </row>
    <row r="52" spans="2:49" x14ac:dyDescent="0.15">
      <c r="B52" t="s">
        <v>395</v>
      </c>
      <c r="C52" t="s">
        <v>6</v>
      </c>
      <c r="E52" s="9" t="str">
        <f>IFERROR(VLOOKUP($B52,根ノ上高原!$B$5:$G$338,6,FALSE),"")</f>
        <v>MA</v>
      </c>
      <c r="F52" s="10">
        <f>IFERROR(VLOOKUP($B52,根ノ上高原!$B$5:$G$338,2,FALSE),"")</f>
        <v>16</v>
      </c>
      <c r="G52" s="10">
        <f>IFERROR(VLOOKUP($B52,根ノ上高原!$B$5:$G$338,5,FALSE)*VLOOKUP(E52,大会ごとのスコア!$D$4:$E$5,2,FALSE),"")</f>
        <v>55.8</v>
      </c>
      <c r="H52" s="9" t="str">
        <f>IFERROR(VLOOKUP($B52,東大OLK大会!$B$5:$G$338,6,FALSE),"")</f>
        <v>M21A2</v>
      </c>
      <c r="I52" s="10">
        <f>IFERROR(VLOOKUP($B52,東大OLK大会!$B$5:$G$338,2,FALSE),"")</f>
        <v>26</v>
      </c>
      <c r="J52" s="10">
        <f>IFERROR(VLOOKUP($B52,東大OLK大会!$B$5:$G$338,5,FALSE)*VLOOKUP(H52,大会ごとのスコア!$D$7:$E$11,2,FALSE),"")</f>
        <v>52.408999999999999</v>
      </c>
      <c r="K52" s="9" t="str">
        <f>IFERROR(VLOOKUP($B52,全日本ロング!$B$5:$G$338,6,FALSE),"")</f>
        <v>M21A2</v>
      </c>
      <c r="L52" s="10">
        <f>IFERROR(VLOOKUP($B52,全日本ロング!$B$5:$G$338,2,FALSE),"")</f>
        <v>35</v>
      </c>
      <c r="M52" s="10">
        <f>IFERROR(VLOOKUP($B52,全日本ロング!$B$5:$G$338,5,FALSE)*VLOOKUP(K52,大会ごとのスコア!$D$12:$E$17,2,FALSE),"")</f>
        <v>46.671999999999997</v>
      </c>
      <c r="N52" s="9" t="str">
        <f>IFERROR(VLOOKUP($B52,関東スプリントセレ!$B$5:$G$338,6,FALSE),"")</f>
        <v>Ms1</v>
      </c>
      <c r="O52" s="10">
        <f>IFERROR(VLOOKUP($B52,関東スプリントセレ!$B$5:$G$338,2,FALSE),"")</f>
        <v>22</v>
      </c>
      <c r="P52" s="10">
        <f>IFERROR(VLOOKUP($B52,関東スプリントセレ!$B$5:$G$338,5,FALSE)*VLOOKUP(N52,大会ごとのスコア!$D$19:$E$21,2,FALSE),"")</f>
        <v>58.437999999999995</v>
      </c>
      <c r="Q52" s="9" t="str">
        <f>IFERROR(VLOOKUP($B52,名椙大会2日目!$B$5:$G$338,6,FALSE),"")</f>
        <v>M21A</v>
      </c>
      <c r="R52" s="10">
        <f>IFERROR(VLOOKUP($B52,名椙大会2日目!$B$5:$G$338,2,FALSE),"")</f>
        <v>6</v>
      </c>
      <c r="S52" s="10">
        <f>IFERROR(VLOOKUP($B52,名椙大会2日目!$B$5:$G$338,5,FALSE)*VLOOKUP(Q52,大会ごとのスコア!$D$28:$E$31,2,FALSE),"")</f>
        <v>59.303999999999995</v>
      </c>
      <c r="T52" s="9" t="str">
        <f>IFERROR(VLOOKUP($B52,インカレスプリント2018!$B$5:$G$400,6,FALSE),"")</f>
        <v>MUA1</v>
      </c>
      <c r="U52" s="10">
        <f>IFERROR(VLOOKUP($B52,インカレスプリント2018!$B$5:$G$400,2,FALSE),"")</f>
        <v>25</v>
      </c>
      <c r="V52" s="10">
        <f>IFERROR(VLOOKUP($B52,インカレスプリント2018!$B$5:$G$400,5,FALSE)*VLOOKUP(T52,大会ごとのスコア!$D$33:$E$36,2,FALSE),"")</f>
        <v>55.684999999999995</v>
      </c>
      <c r="W52" s="9" t="str">
        <f>IFERROR(VLOOKUP($B52,インカレロング2018!$B$5:$G$400,6,FALSE),"")</f>
        <v>MUL1</v>
      </c>
      <c r="X52" s="10">
        <f>IFERROR(VLOOKUP($B52,インカレロング2018!$B$5:$G$400,2,FALSE),"")</f>
        <v>35</v>
      </c>
      <c r="Y52" s="10">
        <f ca="1">IFERROR(VLOOKUP($B52,インカレロング2018!$B$5:$G$400,5,FALSE)*VLOOKUP(W52,大会ごとのスコア!$D$38:$E$42,2,FALSE),"")</f>
        <v>54.175999999999995</v>
      </c>
      <c r="Z52" s="9" t="str">
        <f>IFERROR(VLOOKUP($B52,クラブカップミドル!$B$4:$G$400,6,FALSE),"")</f>
        <v/>
      </c>
      <c r="AA52" s="10" t="str">
        <f>IFERROR(VLOOKUP($B52,クラブカップミドル!$B$4:$G$400,2,FALSE),"")</f>
        <v/>
      </c>
      <c r="AB52" s="10" t="str">
        <f>IFERROR(VLOOKUP($B52,クラブカップミドル!$B$4:$G$400,5,FALSE)*VLOOKUP(Z52,大会ごとのスコア!$D$44:$E$55,2,FALSE),"")</f>
        <v/>
      </c>
      <c r="AC52" s="9" t="str">
        <f>IFERROR(VLOOKUP($B52,全日本ミドル!$B$4:$G$400,6,FALSE),"")</f>
        <v>M21A1</v>
      </c>
      <c r="AD52" s="10">
        <f>IFERROR(VLOOKUP($B52,全日本ミドル!$B$4:$G$400,2,FALSE),"")</f>
        <v>45</v>
      </c>
      <c r="AE52" s="10">
        <f>IFERROR(VLOOKUP($B52,全日本ミドル!$B$4:$G$400,5,FALSE)*VLOOKUP(AC52,大会ごとのスコア!$D$62:$E$69,2,FALSE),"")</f>
        <v>49.533999999999999</v>
      </c>
      <c r="AF52" s="9" t="str">
        <f>IFERROR(VLOOKUP($B52,KOLC大会!$B$4:$G$400,6,FALSE),"")</f>
        <v/>
      </c>
      <c r="AG52" s="10" t="str">
        <f>IFERROR(VLOOKUP($B52,KOLC大会!$B$4:$G$400,2,FALSE),"")</f>
        <v/>
      </c>
      <c r="AH52" s="10" t="str">
        <f>IFERROR(VLOOKUP($B52,KOLC大会!$B$4:$G$400,5,FALSE)*VLOOKUP(AF52,大会ごとのスコア!$D$44:$E$55,2,FALSE),"")</f>
        <v/>
      </c>
      <c r="AI52" s="9" t="str">
        <f>IFERROR(VLOOKUP($B52,早大OC大会!$B$4:$G$400,6,FALSE),"")</f>
        <v>M21A1</v>
      </c>
      <c r="AJ52" s="10">
        <f>IFERROR(VLOOKUP($B52,早大OC大会!$B$4:$G$400,2,FALSE),"")</f>
        <v>46</v>
      </c>
      <c r="AK52" s="10">
        <f>IFERROR(VLOOKUP($B52,早大OC大会!$B$4:$G$400,5,FALSE)*VLOOKUP(AI52,大会ごとのスコア!$D$44:$E$55,2,FALSE),"")</f>
        <v>47.503</v>
      </c>
      <c r="AL52" s="9" t="str">
        <f>IFERROR(VLOOKUP($B52,京大京女大会!$B$4:$G$400,6,FALSE),"")</f>
        <v>M21A</v>
      </c>
      <c r="AM52" s="10">
        <f>IFERROR(VLOOKUP($B52,京大京女大会!$B$4:$G$400,2,FALSE),"")</f>
        <v>33</v>
      </c>
      <c r="AN52" s="10">
        <f>IFERROR(VLOOKUP($B52,京大京女大会!$B$4:$G$400,5,FALSE)*VLOOKUP(AL52,大会ごとのスコア!$D$44:$E$55,2,FALSE),"")</f>
        <v>52.030999999999999</v>
      </c>
      <c r="AO52" s="9" t="str">
        <f>IFERROR(VLOOKUP($B52,東海ミドルセレ!$B$4:$G$400,6,FALSE),"")</f>
        <v/>
      </c>
      <c r="AP52" s="10" t="str">
        <f>IFERROR(VLOOKUP($B52,東海ミドルセレ!$B$4:$G$400,2,FALSE),"")</f>
        <v/>
      </c>
      <c r="AQ52" s="10" t="str">
        <f>IFERROR(VLOOKUP($B52,東海ミドルセレ!$B$4:$G$400,5,FALSE)*VLOOKUP(AO52,大会ごとのスコア!$D$44:$E$60,2,FALSE),"")</f>
        <v/>
      </c>
      <c r="AR52" s="10"/>
      <c r="AT52" s="9">
        <f t="array" aca="1" ref="AT52" ca="1">IFERROR(ROUNDUP(AVERAGE(LARGE(IF($A$3:$AS$3="スコア",$A52:$AS52,""),{1,2,3})),2),0)</f>
        <v>57.85</v>
      </c>
      <c r="AU52">
        <f t="array" aca="1" ref="AU52" ca="1">IFERROR(LARGE(IF($A$3:$AS$3="スコア",$A52:$AS52,""),1),"")</f>
        <v>59.303999999999995</v>
      </c>
      <c r="AV52" t="str">
        <f t="shared" ca="1" si="0"/>
        <v>名椙大会2</v>
      </c>
      <c r="AW52" t="str">
        <f t="shared" ca="1" si="1"/>
        <v>M21A</v>
      </c>
    </row>
    <row r="53" spans="2:49" x14ac:dyDescent="0.15">
      <c r="B53" t="s">
        <v>531</v>
      </c>
      <c r="C53" t="s">
        <v>4</v>
      </c>
      <c r="E53" s="9" t="str">
        <f>IFERROR(VLOOKUP($B53,根ノ上高原!$B$5:$G$338,6,FALSE),"")</f>
        <v/>
      </c>
      <c r="F53" s="10" t="str">
        <f>IFERROR(VLOOKUP($B53,根ノ上高原!$B$5:$G$338,2,FALSE),"")</f>
        <v/>
      </c>
      <c r="G53" s="10" t="str">
        <f>IFERROR(VLOOKUP($B53,根ノ上高原!$B$5:$G$338,5,FALSE)*VLOOKUP(E53,大会ごとのスコア!$D$4:$E$5,2,FALSE),"")</f>
        <v/>
      </c>
      <c r="H53" s="9" t="str">
        <f>IFERROR(VLOOKUP($B53,東大OLK大会!$B$5:$G$338,6,FALSE),"")</f>
        <v>M21A2</v>
      </c>
      <c r="I53" s="10">
        <f>IFERROR(VLOOKUP($B53,東大OLK大会!$B$5:$G$338,2,FALSE),"")</f>
        <v>28</v>
      </c>
      <c r="J53" s="10">
        <f>IFERROR(VLOOKUP($B53,東大OLK大会!$B$5:$G$338,5,FALSE)*VLOOKUP(H53,大会ごとのスコア!$D$7:$E$11,2,FALSE),"")</f>
        <v>51.46</v>
      </c>
      <c r="K53" s="9" t="str">
        <f>IFERROR(VLOOKUP($B53,全日本ロング!$B$5:$G$338,6,FALSE),"")</f>
        <v/>
      </c>
      <c r="L53" s="10" t="str">
        <f>IFERROR(VLOOKUP($B53,全日本ロング!$B$5:$G$338,2,FALSE),"")</f>
        <v/>
      </c>
      <c r="M53" s="10" t="str">
        <f>IFERROR(VLOOKUP($B53,全日本ロング!$B$5:$G$338,5,FALSE)*VLOOKUP(K53,大会ごとのスコア!$D$12:$E$17,2,FALSE),"")</f>
        <v/>
      </c>
      <c r="N53" s="9" t="str">
        <f>IFERROR(VLOOKUP($B53,関東スプリントセレ!$B$5:$G$338,6,FALSE),"")</f>
        <v>Ms1</v>
      </c>
      <c r="O53" s="10">
        <f>IFERROR(VLOOKUP($B53,関東スプリントセレ!$B$5:$G$338,2,FALSE),"")</f>
        <v>27</v>
      </c>
      <c r="P53" s="10">
        <f>IFERROR(VLOOKUP($B53,関東スプリントセレ!$B$5:$G$338,5,FALSE)*VLOOKUP(N53,大会ごとのスコア!$D$19:$E$21,2,FALSE),"")</f>
        <v>57.055999999999997</v>
      </c>
      <c r="Q53" s="9" t="str">
        <f>IFERROR(VLOOKUP($B53,名椙大会2日目!$B$5:$G$338,6,FALSE),"")</f>
        <v/>
      </c>
      <c r="R53" s="10" t="str">
        <f>IFERROR(VLOOKUP($B53,名椙大会2日目!$B$5:$G$338,2,FALSE),"")</f>
        <v/>
      </c>
      <c r="S53" s="10" t="str">
        <f>IFERROR(VLOOKUP($B53,名椙大会2日目!$B$5:$G$338,5,FALSE)*VLOOKUP(Q53,大会ごとのスコア!$D$28:$E$31,2,FALSE),"")</f>
        <v/>
      </c>
      <c r="T53" s="9" t="str">
        <f>IFERROR(VLOOKUP($B53,インカレスプリント2018!$B$5:$G$400,6,FALSE),"")</f>
        <v>MUA3</v>
      </c>
      <c r="U53" s="10">
        <f>IFERROR(VLOOKUP($B53,インカレスプリント2018!$B$5:$G$400,2,FALSE),"")</f>
        <v>13</v>
      </c>
      <c r="V53" s="10">
        <f>IFERROR(VLOOKUP($B53,インカレスプリント2018!$B$5:$G$400,5,FALSE)*VLOOKUP(T53,大会ごとのスコア!$D$33:$E$36,2,FALSE),"")</f>
        <v>60.247999999999998</v>
      </c>
      <c r="W53" s="9" t="str">
        <f>IFERROR(VLOOKUP($B53,インカレロング2018!$B$5:$G$400,6,FALSE),"")</f>
        <v>MUL1</v>
      </c>
      <c r="X53" s="10">
        <f>IFERROR(VLOOKUP($B53,インカレロング2018!$B$5:$G$400,2,FALSE),"")</f>
        <v>26</v>
      </c>
      <c r="Y53" s="10">
        <f ca="1">IFERROR(VLOOKUP($B53,インカレロング2018!$B$5:$G$400,5,FALSE)*VLOOKUP(W53,大会ごとのスコア!$D$38:$E$42,2,FALSE),"")</f>
        <v>56.195</v>
      </c>
      <c r="Z53" s="9" t="str">
        <f>IFERROR(VLOOKUP($B53,クラブカップミドル!$B$4:$G$400,6,FALSE),"")</f>
        <v>MA-1</v>
      </c>
      <c r="AA53" s="10">
        <f>IFERROR(VLOOKUP($B53,クラブカップミドル!$B$4:$G$400,2,FALSE),"")</f>
        <v>31</v>
      </c>
      <c r="AB53" s="10">
        <f>IFERROR(VLOOKUP($B53,クラブカップミドル!$B$4:$G$400,5,FALSE)*VLOOKUP(Z53,大会ごとのスコア!$D$44:$E$55,2,FALSE),"")</f>
        <v>53.655999999999999</v>
      </c>
      <c r="AC53" s="9" t="str">
        <f>IFERROR(VLOOKUP($B53,全日本ミドル!$B$4:$G$400,6,FALSE),"")</f>
        <v/>
      </c>
      <c r="AD53" s="10" t="str">
        <f>IFERROR(VLOOKUP($B53,全日本ミドル!$B$4:$G$400,2,FALSE),"")</f>
        <v/>
      </c>
      <c r="AE53" s="10" t="str">
        <f>IFERROR(VLOOKUP($B53,全日本ミドル!$B$4:$G$400,5,FALSE)*VLOOKUP(AC53,大会ごとのスコア!$D$62:$E$69,2,FALSE),"")</f>
        <v/>
      </c>
      <c r="AF53" s="9" t="str">
        <f>IFERROR(VLOOKUP($B53,KOLC大会!$B$4:$G$400,6,FALSE),"")</f>
        <v/>
      </c>
      <c r="AG53" s="10" t="str">
        <f>IFERROR(VLOOKUP($B53,KOLC大会!$B$4:$G$400,2,FALSE),"")</f>
        <v/>
      </c>
      <c r="AH53" s="10" t="str">
        <f>IFERROR(VLOOKUP($B53,KOLC大会!$B$4:$G$400,5,FALSE)*VLOOKUP(AF53,大会ごとのスコア!$D$44:$E$55,2,FALSE),"")</f>
        <v/>
      </c>
      <c r="AI53" s="9" t="str">
        <f>IFERROR(VLOOKUP($B53,早大OC大会!$B$4:$G$400,6,FALSE),"")</f>
        <v/>
      </c>
      <c r="AJ53" s="10" t="str">
        <f>IFERROR(VLOOKUP($B53,早大OC大会!$B$4:$G$400,2,FALSE),"")</f>
        <v/>
      </c>
      <c r="AK53" s="10" t="str">
        <f>IFERROR(VLOOKUP($B53,早大OC大会!$B$4:$G$400,5,FALSE)*VLOOKUP(AI53,大会ごとのスコア!$D$44:$E$55,2,FALSE),"")</f>
        <v/>
      </c>
      <c r="AL53" s="9" t="str">
        <f>IFERROR(VLOOKUP($B53,京大京女大会!$B$4:$G$400,6,FALSE),"")</f>
        <v/>
      </c>
      <c r="AM53" s="10" t="str">
        <f>IFERROR(VLOOKUP($B53,京大京女大会!$B$4:$G$400,2,FALSE),"")</f>
        <v/>
      </c>
      <c r="AN53" s="10" t="str">
        <f>IFERROR(VLOOKUP($B53,京大京女大会!$B$4:$G$400,5,FALSE)*VLOOKUP(AL53,大会ごとのスコア!$D$44:$E$55,2,FALSE),"")</f>
        <v/>
      </c>
      <c r="AO53" s="9" t="str">
        <f>IFERROR(VLOOKUP($B53,東海ミドルセレ!$B$4:$G$400,6,FALSE),"")</f>
        <v/>
      </c>
      <c r="AP53" s="10" t="str">
        <f>IFERROR(VLOOKUP($B53,東海ミドルセレ!$B$4:$G$400,2,FALSE),"")</f>
        <v/>
      </c>
      <c r="AQ53" s="10" t="str">
        <f>IFERROR(VLOOKUP($B53,東海ミドルセレ!$B$4:$G$400,5,FALSE)*VLOOKUP(AO53,大会ごとのスコア!$D$44:$E$60,2,FALSE),"")</f>
        <v/>
      </c>
      <c r="AR53" s="10"/>
      <c r="AT53" s="9">
        <f t="array" aca="1" ref="AT53" ca="1">IFERROR(ROUNDUP(AVERAGE(LARGE(IF($A$3:$AS$3="スコア",$A53:$AS53,""),{1,2,3})),2),0)</f>
        <v>57.839999999999996</v>
      </c>
      <c r="AU53">
        <f t="array" aca="1" ref="AU53" ca="1">IFERROR(LARGE(IF($A$3:$AS$3="スコア",$A53:$AS53,""),1),"")</f>
        <v>60.247999999999998</v>
      </c>
      <c r="AV53" t="str">
        <f t="shared" ca="1" si="0"/>
        <v>ICS</v>
      </c>
      <c r="AW53" t="str">
        <f t="shared" ca="1" si="1"/>
        <v>MUA3</v>
      </c>
    </row>
    <row r="54" spans="2:49" x14ac:dyDescent="0.15">
      <c r="B54" t="s">
        <v>177</v>
      </c>
      <c r="C54" t="s">
        <v>28</v>
      </c>
      <c r="E54" s="9" t="str">
        <f>IFERROR(VLOOKUP($B54,根ノ上高原!$B$5:$G$338,6,FALSE),"")</f>
        <v/>
      </c>
      <c r="F54" s="10" t="str">
        <f>IFERROR(VLOOKUP($B54,根ノ上高原!$B$5:$G$338,2,FALSE),"")</f>
        <v/>
      </c>
      <c r="G54" s="10" t="str">
        <f>IFERROR(VLOOKUP($B54,根ノ上高原!$B$5:$G$338,5,FALSE)*VLOOKUP(E54,大会ごとのスコア!$D$4:$E$5,2,FALSE),"")</f>
        <v/>
      </c>
      <c r="H54" s="9" t="str">
        <f>IFERROR(VLOOKUP($B54,東大OLK大会!$B$5:$G$338,6,FALSE),"")</f>
        <v/>
      </c>
      <c r="I54" s="10" t="str">
        <f>IFERROR(VLOOKUP($B54,東大OLK大会!$B$5:$G$338,2,FALSE),"")</f>
        <v/>
      </c>
      <c r="J54" s="10" t="str">
        <f>IFERROR(VLOOKUP($B54,東大OLK大会!$B$5:$G$338,5,FALSE)*VLOOKUP(H54,大会ごとのスコア!$D$7:$E$11,2,FALSE),"")</f>
        <v/>
      </c>
      <c r="K54" s="9" t="str">
        <f>IFERROR(VLOOKUP($B54,全日本ロング!$B$5:$G$338,6,FALSE),"")</f>
        <v/>
      </c>
      <c r="L54" s="10" t="str">
        <f>IFERROR(VLOOKUP($B54,全日本ロング!$B$5:$G$338,2,FALSE),"")</f>
        <v/>
      </c>
      <c r="M54" s="10" t="str">
        <f>IFERROR(VLOOKUP($B54,全日本ロング!$B$5:$G$338,5,FALSE)*VLOOKUP(K54,大会ごとのスコア!$D$12:$E$17,2,FALSE),"")</f>
        <v/>
      </c>
      <c r="N54" s="9" t="str">
        <f>IFERROR(VLOOKUP($B54,関東スプリントセレ!$B$5:$G$338,6,FALSE),"")</f>
        <v>Ms1</v>
      </c>
      <c r="O54" s="10">
        <f>IFERROR(VLOOKUP($B54,関東スプリントセレ!$B$5:$G$338,2,FALSE),"")</f>
        <v>15</v>
      </c>
      <c r="P54" s="10">
        <f>IFERROR(VLOOKUP($B54,関東スプリントセレ!$B$5:$G$338,5,FALSE)*VLOOKUP(N54,大会ごとのスコア!$D$19:$E$21,2,FALSE),"")</f>
        <v>59.589999999999996</v>
      </c>
      <c r="Q54" s="9" t="str">
        <f>IFERROR(VLOOKUP($B54,名椙大会2日目!$B$5:$G$338,6,FALSE),"")</f>
        <v>M21A</v>
      </c>
      <c r="R54" s="10">
        <f>IFERROR(VLOOKUP($B54,名椙大会2日目!$B$5:$G$338,2,FALSE),"")</f>
        <v>15</v>
      </c>
      <c r="S54" s="10">
        <f>IFERROR(VLOOKUP($B54,名椙大会2日目!$B$5:$G$338,5,FALSE)*VLOOKUP(Q54,大会ごとのスコア!$D$28:$E$31,2,FALSE),"")</f>
        <v>57.213000000000001</v>
      </c>
      <c r="T54" s="9" t="str">
        <f>IFERROR(VLOOKUP($B54,インカレスプリント2018!$B$5:$G$400,6,FALSE),"")</f>
        <v>ME</v>
      </c>
      <c r="U54" s="10">
        <f>IFERROR(VLOOKUP($B54,インカレスプリント2018!$B$5:$G$400,2,FALSE),"")</f>
        <v>42</v>
      </c>
      <c r="V54" s="10">
        <f>IFERROR(VLOOKUP($B54,インカレスプリント2018!$B$5:$G$400,5,FALSE)*VLOOKUP(T54,大会ごとのスコア!$D$33:$E$36,2,FALSE),"")</f>
        <v>48.52559999999999</v>
      </c>
      <c r="W54" s="9" t="str">
        <f>IFERROR(VLOOKUP($B54,インカレロング2018!$B$5:$G$400,6,FALSE),"")</f>
        <v>MUL3</v>
      </c>
      <c r="X54" s="10">
        <f>IFERROR(VLOOKUP($B54,インカレロング2018!$B$5:$G$400,2,FALSE),"")</f>
        <v>31</v>
      </c>
      <c r="Y54" s="10">
        <f ca="1">IFERROR(VLOOKUP($B54,インカレロング2018!$B$5:$G$400,5,FALSE)*VLOOKUP(W54,大会ごとのスコア!$D$38:$E$42,2,FALSE),"")</f>
        <v>55.089999999999996</v>
      </c>
      <c r="Z54" s="9" t="str">
        <f>IFERROR(VLOOKUP($B54,クラブカップミドル!$B$4:$G$400,6,FALSE),"")</f>
        <v/>
      </c>
      <c r="AA54" s="10" t="str">
        <f>IFERROR(VLOOKUP($B54,クラブカップミドル!$B$4:$G$400,2,FALSE),"")</f>
        <v/>
      </c>
      <c r="AB54" s="10" t="str">
        <f>IFERROR(VLOOKUP($B54,クラブカップミドル!$B$4:$G$400,5,FALSE)*VLOOKUP(Z54,大会ごとのスコア!$D$44:$E$55,2,FALSE),"")</f>
        <v/>
      </c>
      <c r="AC54" s="9" t="str">
        <f>IFERROR(VLOOKUP($B54,全日本ミドル!$B$4:$G$400,6,FALSE),"")</f>
        <v>M21A2</v>
      </c>
      <c r="AD54" s="10">
        <f>IFERROR(VLOOKUP($B54,全日本ミドル!$B$4:$G$400,2,FALSE),"")</f>
        <v>22</v>
      </c>
      <c r="AE54" s="10">
        <f>IFERROR(VLOOKUP($B54,全日本ミドル!$B$4:$G$400,5,FALSE)*VLOOKUP(AC54,大会ごとのスコア!$D$62:$E$69,2,FALSE),"")</f>
        <v>56.113999999999997</v>
      </c>
      <c r="AF54" s="9" t="str">
        <f>IFERROR(VLOOKUP($B54,KOLC大会!$B$4:$G$400,6,FALSE),"")</f>
        <v/>
      </c>
      <c r="AG54" s="10" t="str">
        <f>IFERROR(VLOOKUP($B54,KOLC大会!$B$4:$G$400,2,FALSE),"")</f>
        <v/>
      </c>
      <c r="AH54" s="10" t="str">
        <f>IFERROR(VLOOKUP($B54,KOLC大会!$B$4:$G$400,5,FALSE)*VLOOKUP(AF54,大会ごとのスコア!$D$44:$E$55,2,FALSE),"")</f>
        <v/>
      </c>
      <c r="AI54" s="9" t="str">
        <f>IFERROR(VLOOKUP($B54,早大OC大会!$B$4:$G$400,6,FALSE),"")</f>
        <v>M21A2</v>
      </c>
      <c r="AJ54" s="10">
        <f>IFERROR(VLOOKUP($B54,早大OC大会!$B$4:$G$400,2,FALSE),"")</f>
        <v>23</v>
      </c>
      <c r="AK54" s="10">
        <f>IFERROR(VLOOKUP($B54,早大OC大会!$B$4:$G$400,5,FALSE)*VLOOKUP(AI54,大会ごとのスコア!$D$44:$E$55,2,FALSE),"")</f>
        <v>56.04</v>
      </c>
      <c r="AL54" s="9" t="str">
        <f>IFERROR(VLOOKUP($B54,京大京女大会!$B$4:$G$400,6,FALSE),"")</f>
        <v/>
      </c>
      <c r="AM54" s="10" t="str">
        <f>IFERROR(VLOOKUP($B54,京大京女大会!$B$4:$G$400,2,FALSE),"")</f>
        <v/>
      </c>
      <c r="AN54" s="10" t="str">
        <f>IFERROR(VLOOKUP($B54,京大京女大会!$B$4:$G$400,5,FALSE)*VLOOKUP(AL54,大会ごとのスコア!$D$44:$E$55,2,FALSE),"")</f>
        <v/>
      </c>
      <c r="AO54" s="9" t="str">
        <f>IFERROR(VLOOKUP($B54,東海ミドルセレ!$B$4:$G$400,6,FALSE),"")</f>
        <v/>
      </c>
      <c r="AP54" s="10" t="str">
        <f>IFERROR(VLOOKUP($B54,東海ミドルセレ!$B$4:$G$400,2,FALSE),"")</f>
        <v/>
      </c>
      <c r="AQ54" s="10" t="str">
        <f>IFERROR(VLOOKUP($B54,東海ミドルセレ!$B$4:$G$400,5,FALSE)*VLOOKUP(AO54,大会ごとのスコア!$D$44:$E$60,2,FALSE),"")</f>
        <v/>
      </c>
      <c r="AR54" s="10"/>
      <c r="AT54" s="9">
        <f t="array" aca="1" ref="AT54" ca="1">IFERROR(ROUNDUP(AVERAGE(LARGE(IF($A$3:$AS$3="スコア",$A54:$AS54,""),{1,2,3})),2),0)</f>
        <v>57.64</v>
      </c>
      <c r="AU54">
        <f t="array" aca="1" ref="AU54" ca="1">IFERROR(LARGE(IF($A$3:$AS$3="スコア",$A54:$AS54,""),1),"")</f>
        <v>59.589999999999996</v>
      </c>
      <c r="AV54" t="str">
        <f t="shared" ca="1" si="0"/>
        <v>関東SS</v>
      </c>
      <c r="AW54" t="str">
        <f t="shared" ca="1" si="1"/>
        <v>Ms1</v>
      </c>
    </row>
    <row r="55" spans="2:49" x14ac:dyDescent="0.15">
      <c r="B55" t="s">
        <v>483</v>
      </c>
      <c r="C55" t="s">
        <v>6</v>
      </c>
      <c r="E55" s="9" t="str">
        <f>IFERROR(VLOOKUP($B55,根ノ上高原!$B$5:$G$338,6,FALSE),"")</f>
        <v>MA</v>
      </c>
      <c r="F55" s="10">
        <f>IFERROR(VLOOKUP($B55,根ノ上高原!$B$5:$G$338,2,FALSE),"")</f>
        <v>55</v>
      </c>
      <c r="G55" s="10">
        <f>IFERROR(VLOOKUP($B55,根ノ上高原!$B$5:$G$338,5,FALSE)*VLOOKUP(E55,大会ごとのスコア!$D$4:$E$5,2,FALSE),"")</f>
        <v>30.303000000000001</v>
      </c>
      <c r="H55" s="9" t="str">
        <f>IFERROR(VLOOKUP($B55,東大OLK大会!$B$5:$G$338,6,FALSE),"")</f>
        <v>M20A</v>
      </c>
      <c r="I55" s="10">
        <f>IFERROR(VLOOKUP($B55,東大OLK大会!$B$5:$G$338,2,FALSE),"")</f>
        <v>16</v>
      </c>
      <c r="J55" s="10">
        <f>IFERROR(VLOOKUP($B55,東大OLK大会!$B$5:$G$338,5,FALSE)*VLOOKUP(H55,大会ごとのスコア!$D$7:$E$11,2,FALSE),"")</f>
        <v>38.069600000000001</v>
      </c>
      <c r="K55" s="9" t="str">
        <f>IFERROR(VLOOKUP($B55,全日本ロング!$B$5:$G$338,6,FALSE),"")</f>
        <v/>
      </c>
      <c r="L55" s="10" t="str">
        <f>IFERROR(VLOOKUP($B55,全日本ロング!$B$5:$G$338,2,FALSE),"")</f>
        <v/>
      </c>
      <c r="M55" s="10" t="str">
        <f>IFERROR(VLOOKUP($B55,全日本ロング!$B$5:$G$338,5,FALSE)*VLOOKUP(K55,大会ごとのスコア!$D$12:$E$17,2,FALSE),"")</f>
        <v/>
      </c>
      <c r="N55" s="9" t="str">
        <f>IFERROR(VLOOKUP($B55,関東スプリントセレ!$B$5:$G$338,6,FALSE),"")</f>
        <v>Ms2</v>
      </c>
      <c r="O55" s="10">
        <f>IFERROR(VLOOKUP($B55,関東スプリントセレ!$B$5:$G$338,2,FALSE),"")</f>
        <v>44</v>
      </c>
      <c r="P55" s="10">
        <f>IFERROR(VLOOKUP($B55,関東スプリントセレ!$B$5:$G$338,5,FALSE)*VLOOKUP(N55,大会ごとのスコア!$D$19:$E$21,2,FALSE),"")</f>
        <v>51.311</v>
      </c>
      <c r="Q55" s="9" t="str">
        <f>IFERROR(VLOOKUP($B55,名椙大会2日目!$B$5:$G$338,6,FALSE),"")</f>
        <v/>
      </c>
      <c r="R55" s="10" t="str">
        <f>IFERROR(VLOOKUP($B55,名椙大会2日目!$B$5:$G$338,2,FALSE),"")</f>
        <v/>
      </c>
      <c r="S55" s="10" t="str">
        <f>IFERROR(VLOOKUP($B55,名椙大会2日目!$B$5:$G$338,5,FALSE)*VLOOKUP(Q55,大会ごとのスコア!$D$28:$E$31,2,FALSE),"")</f>
        <v/>
      </c>
      <c r="T55" s="9" t="str">
        <f>IFERROR(VLOOKUP($B55,インカレスプリント2018!$B$5:$G$400,6,FALSE),"")</f>
        <v>MUA3</v>
      </c>
      <c r="U55" s="10">
        <f>IFERROR(VLOOKUP($B55,インカレスプリント2018!$B$5:$G$400,2,FALSE),"")</f>
        <v>23</v>
      </c>
      <c r="V55" s="10">
        <f>IFERROR(VLOOKUP($B55,インカレスプリント2018!$B$5:$G$400,5,FALSE)*VLOOKUP(T55,大会ごとのスコア!$D$33:$E$36,2,FALSE),"")</f>
        <v>56.872999999999998</v>
      </c>
      <c r="W55" s="9" t="str">
        <f>IFERROR(VLOOKUP($B55,インカレロング2018!$B$5:$G$400,6,FALSE),"")</f>
        <v>MUL3</v>
      </c>
      <c r="X55" s="10">
        <f>IFERROR(VLOOKUP($B55,インカレロング2018!$B$5:$G$400,2,FALSE),"")</f>
        <v>12</v>
      </c>
      <c r="Y55" s="10">
        <f ca="1">IFERROR(VLOOKUP($B55,インカレロング2018!$B$5:$G$400,5,FALSE)*VLOOKUP(W55,大会ごとのスコア!$D$38:$E$42,2,FALSE),"")</f>
        <v>59.311</v>
      </c>
      <c r="Z55" s="9" t="str">
        <f>IFERROR(VLOOKUP($B55,クラブカップミドル!$B$4:$G$400,6,FALSE),"")</f>
        <v>MJ</v>
      </c>
      <c r="AA55" s="10">
        <f>IFERROR(VLOOKUP($B55,クラブカップミドル!$B$4:$G$400,2,FALSE),"")</f>
        <v>0</v>
      </c>
      <c r="AB55" s="10">
        <f>IFERROR(VLOOKUP($B55,クラブカップミドル!$B$4:$G$400,5,FALSE)*VLOOKUP(Z55,大会ごとのスコア!$D$44:$E$55,2,FALSE),"")</f>
        <v>0</v>
      </c>
      <c r="AC55" s="9" t="str">
        <f>IFERROR(VLOOKUP($B55,全日本ミドル!$B$4:$G$400,6,FALSE),"")</f>
        <v>M21A1</v>
      </c>
      <c r="AD55" s="10">
        <f>IFERROR(VLOOKUP($B55,全日本ミドル!$B$4:$G$400,2,FALSE),"")</f>
        <v>47</v>
      </c>
      <c r="AE55" s="10">
        <f>IFERROR(VLOOKUP($B55,全日本ミドル!$B$4:$G$400,5,FALSE)*VLOOKUP(AC55,大会ごとのスコア!$D$62:$E$69,2,FALSE),"")</f>
        <v>48.370999999999995</v>
      </c>
      <c r="AF55" s="9" t="str">
        <f>IFERROR(VLOOKUP($B55,KOLC大会!$B$4:$G$400,6,FALSE),"")</f>
        <v/>
      </c>
      <c r="AG55" s="10" t="str">
        <f>IFERROR(VLOOKUP($B55,KOLC大会!$B$4:$G$400,2,FALSE),"")</f>
        <v/>
      </c>
      <c r="AH55" s="10" t="str">
        <f>IFERROR(VLOOKUP($B55,KOLC大会!$B$4:$G$400,5,FALSE)*VLOOKUP(AF55,大会ごとのスコア!$D$44:$E$55,2,FALSE),"")</f>
        <v/>
      </c>
      <c r="AI55" s="9" t="str">
        <f>IFERROR(VLOOKUP($B55,早大OC大会!$B$4:$G$400,6,FALSE),"")</f>
        <v>M21A2</v>
      </c>
      <c r="AJ55" s="10">
        <f>IFERROR(VLOOKUP($B55,早大OC大会!$B$4:$G$400,2,FALSE),"")</f>
        <v>20</v>
      </c>
      <c r="AK55" s="10">
        <f>IFERROR(VLOOKUP($B55,早大OC大会!$B$4:$G$400,5,FALSE)*VLOOKUP(AI55,大会ごとのスコア!$D$44:$E$55,2,FALSE),"")</f>
        <v>56.297999999999995</v>
      </c>
      <c r="AL55" s="9" t="str">
        <f>IFERROR(VLOOKUP($B55,京大京女大会!$B$4:$G$400,6,FALSE),"")</f>
        <v/>
      </c>
      <c r="AM55" s="10" t="str">
        <f>IFERROR(VLOOKUP($B55,京大京女大会!$B$4:$G$400,2,FALSE),"")</f>
        <v/>
      </c>
      <c r="AN55" s="10" t="str">
        <f>IFERROR(VLOOKUP($B55,京大京女大会!$B$4:$G$400,5,FALSE)*VLOOKUP(AL55,大会ごとのスコア!$D$44:$E$55,2,FALSE),"")</f>
        <v/>
      </c>
      <c r="AO55" s="9" t="str">
        <f>IFERROR(VLOOKUP($B55,東海ミドルセレ!$B$4:$G$400,6,FALSE),"")</f>
        <v/>
      </c>
      <c r="AP55" s="10" t="str">
        <f>IFERROR(VLOOKUP($B55,東海ミドルセレ!$B$4:$G$400,2,FALSE),"")</f>
        <v/>
      </c>
      <c r="AQ55" s="10" t="str">
        <f>IFERROR(VLOOKUP($B55,東海ミドルセレ!$B$4:$G$400,5,FALSE)*VLOOKUP(AO55,大会ごとのスコア!$D$44:$E$60,2,FALSE),"")</f>
        <v/>
      </c>
      <c r="AR55" s="10"/>
      <c r="AT55" s="9">
        <f t="array" aca="1" ref="AT55" ca="1">IFERROR(ROUNDUP(AVERAGE(LARGE(IF($A$3:$AS$3="スコア",$A55:$AS55,""),{1,2,3})),2),0)</f>
        <v>57.5</v>
      </c>
      <c r="AU55">
        <f t="array" aca="1" ref="AU55" ca="1">IFERROR(LARGE(IF($A$3:$AS$3="スコア",$A55:$AS55,""),1),"")</f>
        <v>59.311</v>
      </c>
      <c r="AV55" t="str">
        <f t="shared" ca="1" si="0"/>
        <v>ICL</v>
      </c>
      <c r="AW55" t="str">
        <f t="shared" ca="1" si="1"/>
        <v>MUL3</v>
      </c>
    </row>
    <row r="56" spans="2:49" x14ac:dyDescent="0.15">
      <c r="B56" t="s">
        <v>622</v>
      </c>
      <c r="C56" t="s">
        <v>20</v>
      </c>
      <c r="E56" s="9" t="str">
        <f>IFERROR(VLOOKUP($B56,根ノ上高原!$B$5:$G$338,6,FALSE),"")</f>
        <v/>
      </c>
      <c r="F56" s="10" t="str">
        <f>IFERROR(VLOOKUP($B56,根ノ上高原!$B$5:$G$338,2,FALSE),"")</f>
        <v/>
      </c>
      <c r="G56" s="10" t="str">
        <f>IFERROR(VLOOKUP($B56,根ノ上高原!$B$5:$G$338,5,FALSE)*VLOOKUP(E56,大会ごとのスコア!$D$4:$E$5,2,FALSE),"")</f>
        <v/>
      </c>
      <c r="H56" s="9" t="str">
        <f>IFERROR(VLOOKUP($B56,東大OLK大会!$B$5:$G$338,6,FALSE),"")</f>
        <v/>
      </c>
      <c r="I56" s="10" t="str">
        <f>IFERROR(VLOOKUP($B56,東大OLK大会!$B$5:$G$338,2,FALSE),"")</f>
        <v/>
      </c>
      <c r="J56" s="10" t="str">
        <f>IFERROR(VLOOKUP($B56,東大OLK大会!$B$5:$G$338,5,FALSE)*VLOOKUP(H56,大会ごとのスコア!$D$7:$E$11,2,FALSE),"")</f>
        <v/>
      </c>
      <c r="K56" s="9" t="str">
        <f>IFERROR(VLOOKUP($B56,全日本ロング!$B$5:$G$338,6,FALSE),"")</f>
        <v/>
      </c>
      <c r="L56" s="10" t="str">
        <f>IFERROR(VLOOKUP($B56,全日本ロング!$B$5:$G$338,2,FALSE),"")</f>
        <v/>
      </c>
      <c r="M56" s="10" t="str">
        <f>IFERROR(VLOOKUP($B56,全日本ロング!$B$5:$G$338,5,FALSE)*VLOOKUP(K56,大会ごとのスコア!$D$12:$E$17,2,FALSE),"")</f>
        <v/>
      </c>
      <c r="N56" s="9" t="str">
        <f>IFERROR(VLOOKUP($B56,関東スプリントセレ!$B$5:$G$338,6,FALSE),"")</f>
        <v>Ms1</v>
      </c>
      <c r="O56" s="10">
        <f>IFERROR(VLOOKUP($B56,関東スプリントセレ!$B$5:$G$338,2,FALSE),"")</f>
        <v>38</v>
      </c>
      <c r="P56" s="10">
        <f>IFERROR(VLOOKUP($B56,関東スプリントセレ!$B$5:$G$338,5,FALSE)*VLOOKUP(N56,大会ごとのスコア!$D$19:$E$21,2,FALSE),"")</f>
        <v>54.589999999999996</v>
      </c>
      <c r="Q56" s="9" t="str">
        <f>IFERROR(VLOOKUP($B56,名椙大会2日目!$B$5:$G$338,6,FALSE),"")</f>
        <v/>
      </c>
      <c r="R56" s="10" t="str">
        <f>IFERROR(VLOOKUP($B56,名椙大会2日目!$B$5:$G$338,2,FALSE),"")</f>
        <v/>
      </c>
      <c r="S56" s="10" t="str">
        <f>IFERROR(VLOOKUP($B56,名椙大会2日目!$B$5:$G$338,5,FALSE)*VLOOKUP(Q56,大会ごとのスコア!$D$28:$E$31,2,FALSE),"")</f>
        <v/>
      </c>
      <c r="T56" s="9" t="str">
        <f>IFERROR(VLOOKUP($B56,インカレスプリント2018!$B$5:$G$400,6,FALSE),"")</f>
        <v>MUA3</v>
      </c>
      <c r="U56" s="10">
        <f>IFERROR(VLOOKUP($B56,インカレスプリント2018!$B$5:$G$400,2,FALSE),"")</f>
        <v>18</v>
      </c>
      <c r="V56" s="10">
        <f>IFERROR(VLOOKUP($B56,インカレスプリント2018!$B$5:$G$400,5,FALSE)*VLOOKUP(T56,大会ごとのスコア!$D$33:$E$36,2,FALSE),"")</f>
        <v>57.690999999999995</v>
      </c>
      <c r="W56" s="9" t="str">
        <f>IFERROR(VLOOKUP($B56,インカレロング2018!$B$5:$G$400,6,FALSE),"")</f>
        <v>MUL2</v>
      </c>
      <c r="X56" s="10">
        <f>IFERROR(VLOOKUP($B56,インカレロング2018!$B$5:$G$400,2,FALSE),"")</f>
        <v>9</v>
      </c>
      <c r="Y56" s="10">
        <f ca="1">IFERROR(VLOOKUP($B56,インカレロング2018!$B$5:$G$400,5,FALSE)*VLOOKUP(W56,大会ごとのスコア!$D$38:$E$42,2,FALSE),"")</f>
        <v>60.165999999999997</v>
      </c>
      <c r="Z56" s="9" t="str">
        <f>IFERROR(VLOOKUP($B56,クラブカップミドル!$B$4:$G$400,6,FALSE),"")</f>
        <v>MA-2</v>
      </c>
      <c r="AA56" s="10">
        <f>IFERROR(VLOOKUP($B56,クラブカップミドル!$B$4:$G$400,2,FALSE),"")</f>
        <v>54</v>
      </c>
      <c r="AB56" s="10">
        <f>IFERROR(VLOOKUP($B56,クラブカップミドル!$B$4:$G$400,5,FALSE)*VLOOKUP(Z56,大会ごとのスコア!$D$44:$E$55,2,FALSE),"")</f>
        <v>40.064</v>
      </c>
      <c r="AC56" s="9" t="str">
        <f>IFERROR(VLOOKUP($B56,全日本ミドル!$B$4:$G$400,6,FALSE),"")</f>
        <v/>
      </c>
      <c r="AD56" s="10" t="str">
        <f>IFERROR(VLOOKUP($B56,全日本ミドル!$B$4:$G$400,2,FALSE),"")</f>
        <v/>
      </c>
      <c r="AE56" s="10" t="str">
        <f>IFERROR(VLOOKUP($B56,全日本ミドル!$B$4:$G$400,5,FALSE)*VLOOKUP(AC56,大会ごとのスコア!$D$62:$E$69,2,FALSE),"")</f>
        <v/>
      </c>
      <c r="AF56" s="9" t="str">
        <f>IFERROR(VLOOKUP($B56,KOLC大会!$B$4:$G$400,6,FALSE),"")</f>
        <v>M21A2</v>
      </c>
      <c r="AG56" s="10">
        <f>IFERROR(VLOOKUP($B56,KOLC大会!$B$4:$G$400,2,FALSE),"")</f>
        <v>52</v>
      </c>
      <c r="AH56" s="10">
        <f>IFERROR(VLOOKUP($B56,KOLC大会!$B$4:$G$400,5,FALSE)*VLOOKUP(AF56,大会ごとのスコア!$D$44:$E$55,2,FALSE),"")</f>
        <v>39.879999999999995</v>
      </c>
      <c r="AI56" s="9" t="str">
        <f>IFERROR(VLOOKUP($B56,早大OC大会!$B$4:$G$400,6,FALSE),"")</f>
        <v>M21A1</v>
      </c>
      <c r="AJ56" s="10">
        <f>IFERROR(VLOOKUP($B56,早大OC大会!$B$4:$G$400,2,FALSE),"")</f>
        <v>40</v>
      </c>
      <c r="AK56" s="10">
        <f>IFERROR(VLOOKUP($B56,早大OC大会!$B$4:$G$400,5,FALSE)*VLOOKUP(AI56,大会ごとのスコア!$D$44:$E$55,2,FALSE),"")</f>
        <v>49.486999999999995</v>
      </c>
      <c r="AL56" s="9" t="str">
        <f>IFERROR(VLOOKUP($B56,京大京女大会!$B$4:$G$400,6,FALSE),"")</f>
        <v/>
      </c>
      <c r="AM56" s="10" t="str">
        <f>IFERROR(VLOOKUP($B56,京大京女大会!$B$4:$G$400,2,FALSE),"")</f>
        <v/>
      </c>
      <c r="AN56" s="10" t="str">
        <f>IFERROR(VLOOKUP($B56,京大京女大会!$B$4:$G$400,5,FALSE)*VLOOKUP(AL56,大会ごとのスコア!$D$44:$E$55,2,FALSE),"")</f>
        <v/>
      </c>
      <c r="AO56" s="9" t="str">
        <f>IFERROR(VLOOKUP($B56,東海ミドルセレ!$B$4:$G$400,6,FALSE),"")</f>
        <v/>
      </c>
      <c r="AP56" s="10" t="str">
        <f>IFERROR(VLOOKUP($B56,東海ミドルセレ!$B$4:$G$400,2,FALSE),"")</f>
        <v/>
      </c>
      <c r="AQ56" s="10" t="str">
        <f>IFERROR(VLOOKUP($B56,東海ミドルセレ!$B$4:$G$400,5,FALSE)*VLOOKUP(AO56,大会ごとのスコア!$D$44:$E$60,2,FALSE),"")</f>
        <v/>
      </c>
      <c r="AR56" s="10"/>
      <c r="AT56" s="9">
        <f t="array" aca="1" ref="AT56" ca="1">IFERROR(ROUNDUP(AVERAGE(LARGE(IF($A$3:$AS$3="スコア",$A56:$AS56,""),{1,2,3})),2),0)</f>
        <v>57.489999999999995</v>
      </c>
      <c r="AU56">
        <f t="array" aca="1" ref="AU56" ca="1">IFERROR(LARGE(IF($A$3:$AS$3="スコア",$A56:$AS56,""),1),"")</f>
        <v>60.165999999999997</v>
      </c>
      <c r="AV56" t="str">
        <f t="shared" ca="1" si="0"/>
        <v>ICL</v>
      </c>
      <c r="AW56" t="str">
        <f t="shared" ca="1" si="1"/>
        <v>MUL2</v>
      </c>
    </row>
    <row r="57" spans="2:49" x14ac:dyDescent="0.15">
      <c r="B57" t="s">
        <v>221</v>
      </c>
      <c r="C57" t="s">
        <v>10</v>
      </c>
      <c r="E57" s="9" t="str">
        <f>IFERROR(VLOOKUP($B57,根ノ上高原!$B$5:$G$338,6,FALSE),"")</f>
        <v/>
      </c>
      <c r="F57" s="10" t="str">
        <f>IFERROR(VLOOKUP($B57,根ノ上高原!$B$5:$G$338,2,FALSE),"")</f>
        <v/>
      </c>
      <c r="G57" s="10" t="str">
        <f>IFERROR(VLOOKUP($B57,根ノ上高原!$B$5:$G$338,5,FALSE)*VLOOKUP(E57,大会ごとのスコア!$D$4:$E$5,2,FALSE),"")</f>
        <v/>
      </c>
      <c r="H57" s="9" t="str">
        <f>IFERROR(VLOOKUP($B57,東大OLK大会!$B$5:$G$338,6,FALSE),"")</f>
        <v>M20A</v>
      </c>
      <c r="I57" s="10">
        <f>IFERROR(VLOOKUP($B57,東大OLK大会!$B$5:$G$338,2,FALSE),"")</f>
        <v>11</v>
      </c>
      <c r="J57" s="10">
        <f>IFERROR(VLOOKUP($B57,東大OLK大会!$B$5:$G$338,5,FALSE)*VLOOKUP(H57,大会ごとのスコア!$D$7:$E$11,2,FALSE),"")</f>
        <v>42.090400000000002</v>
      </c>
      <c r="K57" s="9" t="str">
        <f>IFERROR(VLOOKUP($B57,全日本ロング!$B$5:$G$338,6,FALSE),"")</f>
        <v/>
      </c>
      <c r="L57" s="10" t="str">
        <f>IFERROR(VLOOKUP($B57,全日本ロング!$B$5:$G$338,2,FALSE),"")</f>
        <v/>
      </c>
      <c r="M57" s="10" t="str">
        <f>IFERROR(VLOOKUP($B57,全日本ロング!$B$5:$G$338,5,FALSE)*VLOOKUP(K57,大会ごとのスコア!$D$12:$E$17,2,FALSE),"")</f>
        <v/>
      </c>
      <c r="N57" s="9" t="str">
        <f>IFERROR(VLOOKUP($B57,関東スプリントセレ!$B$5:$G$338,6,FALSE),"")</f>
        <v>Ms2</v>
      </c>
      <c r="O57" s="10">
        <f>IFERROR(VLOOKUP($B57,関東スプリントセレ!$B$5:$G$338,2,FALSE),"")</f>
        <v>28</v>
      </c>
      <c r="P57" s="10">
        <f>IFERROR(VLOOKUP($B57,関東スプリントセレ!$B$5:$G$338,5,FALSE)*VLOOKUP(N57,大会ごとのスコア!$D$19:$E$21,2,FALSE),"")</f>
        <v>55.248999999999995</v>
      </c>
      <c r="Q57" s="9" t="str">
        <f>IFERROR(VLOOKUP($B57,名椙大会2日目!$B$5:$G$338,6,FALSE),"")</f>
        <v/>
      </c>
      <c r="R57" s="10" t="str">
        <f>IFERROR(VLOOKUP($B57,名椙大会2日目!$B$5:$G$338,2,FALSE),"")</f>
        <v/>
      </c>
      <c r="S57" s="10" t="str">
        <f>IFERROR(VLOOKUP($B57,名椙大会2日目!$B$5:$G$338,5,FALSE)*VLOOKUP(Q57,大会ごとのスコア!$D$28:$E$31,2,FALSE),"")</f>
        <v/>
      </c>
      <c r="T57" s="9" t="str">
        <f>IFERROR(VLOOKUP($B57,インカレスプリント2018!$B$5:$G$400,6,FALSE),"")</f>
        <v>MUA3</v>
      </c>
      <c r="U57" s="10">
        <f>IFERROR(VLOOKUP($B57,インカレスプリント2018!$B$5:$G$400,2,FALSE),"")</f>
        <v>6</v>
      </c>
      <c r="V57" s="10">
        <f>IFERROR(VLOOKUP($B57,インカレスプリント2018!$B$5:$G$400,5,FALSE)*VLOOKUP(T57,大会ごとのスコア!$D$33:$E$36,2,FALSE),"")</f>
        <v>61.884</v>
      </c>
      <c r="W57" s="9" t="str">
        <f>IFERROR(VLOOKUP($B57,インカレロング2018!$B$5:$G$400,6,FALSE),"")</f>
        <v>ME</v>
      </c>
      <c r="X57" s="10">
        <f>IFERROR(VLOOKUP($B57,インカレロング2018!$B$5:$G$400,2,FALSE),"")</f>
        <v>0</v>
      </c>
      <c r="Y57" s="10">
        <f ca="1">IFERROR(VLOOKUP($B57,インカレロング2018!$B$5:$G$400,5,FALSE)*VLOOKUP(W57,大会ごとのスコア!$D$38:$E$42,2,FALSE),"")</f>
        <v>40.735199999999999</v>
      </c>
      <c r="Z57" s="9" t="str">
        <f>IFERROR(VLOOKUP($B57,クラブカップミドル!$B$4:$G$400,6,FALSE),"")</f>
        <v/>
      </c>
      <c r="AA57" s="10" t="str">
        <f>IFERROR(VLOOKUP($B57,クラブカップミドル!$B$4:$G$400,2,FALSE),"")</f>
        <v/>
      </c>
      <c r="AB57" s="10" t="str">
        <f>IFERROR(VLOOKUP($B57,クラブカップミドル!$B$4:$G$400,5,FALSE)*VLOOKUP(Z57,大会ごとのスコア!$D$44:$E$55,2,FALSE),"")</f>
        <v/>
      </c>
      <c r="AC57" s="9" t="str">
        <f>IFERROR(VLOOKUP($B57,全日本ミドル!$B$4:$G$400,6,FALSE),"")</f>
        <v/>
      </c>
      <c r="AD57" s="10" t="str">
        <f>IFERROR(VLOOKUP($B57,全日本ミドル!$B$4:$G$400,2,FALSE),"")</f>
        <v/>
      </c>
      <c r="AE57" s="10" t="str">
        <f>IFERROR(VLOOKUP($B57,全日本ミドル!$B$4:$G$400,5,FALSE)*VLOOKUP(AC57,大会ごとのスコア!$D$62:$E$69,2,FALSE),"")</f>
        <v/>
      </c>
      <c r="AF57" s="9" t="str">
        <f>IFERROR(VLOOKUP($B57,KOLC大会!$B$4:$G$400,6,FALSE),"")</f>
        <v>M21A2</v>
      </c>
      <c r="AG57" s="10">
        <f>IFERROR(VLOOKUP($B57,KOLC大会!$B$4:$G$400,2,FALSE),"")</f>
        <v>24</v>
      </c>
      <c r="AH57" s="10">
        <f>IFERROR(VLOOKUP($B57,KOLC大会!$B$4:$G$400,5,FALSE)*VLOOKUP(AF57,大会ごとのスコア!$D$44:$E$55,2,FALSE),"")</f>
        <v>54.107999999999997</v>
      </c>
      <c r="AI57" s="9" t="str">
        <f>IFERROR(VLOOKUP($B57,早大OC大会!$B$4:$G$400,6,FALSE),"")</f>
        <v/>
      </c>
      <c r="AJ57" s="10" t="str">
        <f>IFERROR(VLOOKUP($B57,早大OC大会!$B$4:$G$400,2,FALSE),"")</f>
        <v/>
      </c>
      <c r="AK57" s="10" t="str">
        <f>IFERROR(VLOOKUP($B57,早大OC大会!$B$4:$G$400,5,FALSE)*VLOOKUP(AI57,大会ごとのスコア!$D$44:$E$55,2,FALSE),"")</f>
        <v/>
      </c>
      <c r="AL57" s="9" t="str">
        <f>IFERROR(VLOOKUP($B57,京大京女大会!$B$4:$G$400,6,FALSE),"")</f>
        <v/>
      </c>
      <c r="AM57" s="10" t="str">
        <f>IFERROR(VLOOKUP($B57,京大京女大会!$B$4:$G$400,2,FALSE),"")</f>
        <v/>
      </c>
      <c r="AN57" s="10" t="str">
        <f>IFERROR(VLOOKUP($B57,京大京女大会!$B$4:$G$400,5,FALSE)*VLOOKUP(AL57,大会ごとのスコア!$D$44:$E$55,2,FALSE),"")</f>
        <v/>
      </c>
      <c r="AO57" s="9" t="str">
        <f>IFERROR(VLOOKUP($B57,東海ミドルセレ!$B$4:$G$400,6,FALSE),"")</f>
        <v/>
      </c>
      <c r="AP57" s="10" t="str">
        <f>IFERROR(VLOOKUP($B57,東海ミドルセレ!$B$4:$G$400,2,FALSE),"")</f>
        <v/>
      </c>
      <c r="AQ57" s="10" t="str">
        <f>IFERROR(VLOOKUP($B57,東海ミドルセレ!$B$4:$G$400,5,FALSE)*VLOOKUP(AO57,大会ごとのスコア!$D$44:$E$60,2,FALSE),"")</f>
        <v/>
      </c>
      <c r="AR57" s="10"/>
      <c r="AT57" s="9">
        <f t="array" aca="1" ref="AT57" ca="1">IFERROR(ROUNDUP(AVERAGE(LARGE(IF($A$3:$AS$3="スコア",$A57:$AS57,""),{1,2,3})),2),0)</f>
        <v>57.089999999999996</v>
      </c>
      <c r="AU57">
        <f t="array" aca="1" ref="AU57" ca="1">IFERROR(LARGE(IF($A$3:$AS$3="スコア",$A57:$AS57,""),1),"")</f>
        <v>61.884</v>
      </c>
      <c r="AV57" t="str">
        <f t="shared" ca="1" si="0"/>
        <v>ICS</v>
      </c>
      <c r="AW57" t="str">
        <f t="shared" ca="1" si="1"/>
        <v>MUA3</v>
      </c>
    </row>
    <row r="58" spans="2:49" x14ac:dyDescent="0.15">
      <c r="B58" t="s">
        <v>167</v>
      </c>
      <c r="C58" t="s">
        <v>10</v>
      </c>
      <c r="E58" s="9" t="str">
        <f>IFERROR(VLOOKUP($B58,根ノ上高原!$B$5:$G$338,6,FALSE),"")</f>
        <v/>
      </c>
      <c r="F58" s="10" t="str">
        <f>IFERROR(VLOOKUP($B58,根ノ上高原!$B$5:$G$338,2,FALSE),"")</f>
        <v/>
      </c>
      <c r="G58" s="10" t="str">
        <f>IFERROR(VLOOKUP($B58,根ノ上高原!$B$5:$G$338,5,FALSE)*VLOOKUP(E58,大会ごとのスコア!$D$4:$E$5,2,FALSE),"")</f>
        <v/>
      </c>
      <c r="H58" s="9" t="str">
        <f>IFERROR(VLOOKUP($B58,東大OLK大会!$B$5:$G$338,6,FALSE),"")</f>
        <v>M20A</v>
      </c>
      <c r="I58" s="10">
        <f>IFERROR(VLOOKUP($B58,東大OLK大会!$B$5:$G$338,2,FALSE),"")</f>
        <v>8</v>
      </c>
      <c r="J58" s="10">
        <f>IFERROR(VLOOKUP($B58,東大OLK大会!$B$5:$G$338,5,FALSE)*VLOOKUP(H58,大会ごとのスコア!$D$7:$E$11,2,FALSE),"")</f>
        <v>47.9208</v>
      </c>
      <c r="K58" s="9" t="str">
        <f>IFERROR(VLOOKUP($B58,全日本ロング!$B$5:$G$338,6,FALSE),"")</f>
        <v/>
      </c>
      <c r="L58" s="10" t="str">
        <f>IFERROR(VLOOKUP($B58,全日本ロング!$B$5:$G$338,2,FALSE),"")</f>
        <v/>
      </c>
      <c r="M58" s="10" t="str">
        <f>IFERROR(VLOOKUP($B58,全日本ロング!$B$5:$G$338,5,FALSE)*VLOOKUP(K58,大会ごとのスコア!$D$12:$E$17,2,FALSE),"")</f>
        <v/>
      </c>
      <c r="N58" s="9" t="str">
        <f>IFERROR(VLOOKUP($B58,関東スプリントセレ!$B$5:$G$338,6,FALSE),"")</f>
        <v>Ms1</v>
      </c>
      <c r="O58" s="10">
        <f>IFERROR(VLOOKUP($B58,関東スプリントセレ!$B$5:$G$338,2,FALSE),"")</f>
        <v>10</v>
      </c>
      <c r="P58" s="10">
        <f>IFERROR(VLOOKUP($B58,関東スプリントセレ!$B$5:$G$338,5,FALSE)*VLOOKUP(N58,大会ごとのスコア!$D$19:$E$21,2,FALSE),"")</f>
        <v>60.512</v>
      </c>
      <c r="Q58" s="9" t="str">
        <f>IFERROR(VLOOKUP($B58,名椙大会2日目!$B$5:$G$338,6,FALSE),"")</f>
        <v/>
      </c>
      <c r="R58" s="10" t="str">
        <f>IFERROR(VLOOKUP($B58,名椙大会2日目!$B$5:$G$338,2,FALSE),"")</f>
        <v/>
      </c>
      <c r="S58" s="10" t="str">
        <f>IFERROR(VLOOKUP($B58,名椙大会2日目!$B$5:$G$338,5,FALSE)*VLOOKUP(Q58,大会ごとのスコア!$D$28:$E$31,2,FALSE),"")</f>
        <v/>
      </c>
      <c r="T58" s="9" t="str">
        <f>IFERROR(VLOOKUP($B58,インカレスプリント2018!$B$5:$G$400,6,FALSE),"")</f>
        <v>ME</v>
      </c>
      <c r="U58" s="10">
        <f>IFERROR(VLOOKUP($B58,インカレスプリント2018!$B$5:$G$400,2,FALSE),"")</f>
        <v>30</v>
      </c>
      <c r="V58" s="10">
        <f>IFERROR(VLOOKUP($B58,インカレスプリント2018!$B$5:$G$400,5,FALSE)*VLOOKUP(T58,大会ごとのスコア!$D$33:$E$36,2,FALSE),"")</f>
        <v>57.837599999999995</v>
      </c>
      <c r="W58" s="9" t="str">
        <f>IFERROR(VLOOKUP($B58,インカレロング2018!$B$5:$G$400,6,FALSE),"")</f>
        <v>MUL3</v>
      </c>
      <c r="X58" s="10">
        <f>IFERROR(VLOOKUP($B58,インカレロング2018!$B$5:$G$400,2,FALSE),"")</f>
        <v>47</v>
      </c>
      <c r="Y58" s="10">
        <f ca="1">IFERROR(VLOOKUP($B58,インカレロング2018!$B$5:$G$400,5,FALSE)*VLOOKUP(W58,大会ごとのスコア!$D$38:$E$42,2,FALSE),"")</f>
        <v>52.867999999999995</v>
      </c>
      <c r="Z58" s="9" t="str">
        <f>IFERROR(VLOOKUP($B58,クラブカップミドル!$B$4:$G$400,6,FALSE),"")</f>
        <v/>
      </c>
      <c r="AA58" s="10" t="str">
        <f>IFERROR(VLOOKUP($B58,クラブカップミドル!$B$4:$G$400,2,FALSE),"")</f>
        <v/>
      </c>
      <c r="AB58" s="10" t="str">
        <f>IFERROR(VLOOKUP($B58,クラブカップミドル!$B$4:$G$400,5,FALSE)*VLOOKUP(Z58,大会ごとのスコア!$D$44:$E$55,2,FALSE),"")</f>
        <v/>
      </c>
      <c r="AC58" s="9" t="str">
        <f>IFERROR(VLOOKUP($B58,全日本ミドル!$B$4:$G$400,6,FALSE),"")</f>
        <v/>
      </c>
      <c r="AD58" s="10" t="str">
        <f>IFERROR(VLOOKUP($B58,全日本ミドル!$B$4:$G$400,2,FALSE),"")</f>
        <v/>
      </c>
      <c r="AE58" s="10" t="str">
        <f>IFERROR(VLOOKUP($B58,全日本ミドル!$B$4:$G$400,5,FALSE)*VLOOKUP(AC58,大会ごとのスコア!$D$62:$E$69,2,FALSE),"")</f>
        <v/>
      </c>
      <c r="AF58" s="9" t="str">
        <f>IFERROR(VLOOKUP($B58,KOLC大会!$B$4:$G$400,6,FALSE),"")</f>
        <v>M21A2</v>
      </c>
      <c r="AG58" s="10">
        <f>IFERROR(VLOOKUP($B58,KOLC大会!$B$4:$G$400,2,FALSE),"")</f>
        <v>32</v>
      </c>
      <c r="AH58" s="10">
        <f>IFERROR(VLOOKUP($B58,KOLC大会!$B$4:$G$400,5,FALSE)*VLOOKUP(AF58,大会ごとのスコア!$D$44:$E$55,2,FALSE),"")</f>
        <v>51.744</v>
      </c>
      <c r="AI58" s="9" t="str">
        <f>IFERROR(VLOOKUP($B58,早大OC大会!$B$4:$G$400,6,FALSE),"")</f>
        <v>M21A1</v>
      </c>
      <c r="AJ58" s="10">
        <f>IFERROR(VLOOKUP($B58,早大OC大会!$B$4:$G$400,2,FALSE),"")</f>
        <v>51</v>
      </c>
      <c r="AK58" s="10">
        <f>IFERROR(VLOOKUP($B58,早大OC大会!$B$4:$G$400,5,FALSE)*VLOOKUP(AI58,大会ごとのスコア!$D$44:$E$55,2,FALSE),"")</f>
        <v>44.494</v>
      </c>
      <c r="AL58" s="9" t="str">
        <f>IFERROR(VLOOKUP($B58,京大京女大会!$B$4:$G$400,6,FALSE),"")</f>
        <v/>
      </c>
      <c r="AM58" s="10" t="str">
        <f>IFERROR(VLOOKUP($B58,京大京女大会!$B$4:$G$400,2,FALSE),"")</f>
        <v/>
      </c>
      <c r="AN58" s="10" t="str">
        <f>IFERROR(VLOOKUP($B58,京大京女大会!$B$4:$G$400,5,FALSE)*VLOOKUP(AL58,大会ごとのスコア!$D$44:$E$55,2,FALSE),"")</f>
        <v/>
      </c>
      <c r="AO58" s="9" t="str">
        <f>IFERROR(VLOOKUP($B58,東海ミドルセレ!$B$4:$G$400,6,FALSE),"")</f>
        <v/>
      </c>
      <c r="AP58" s="10" t="str">
        <f>IFERROR(VLOOKUP($B58,東海ミドルセレ!$B$4:$G$400,2,FALSE),"")</f>
        <v/>
      </c>
      <c r="AQ58" s="10" t="str">
        <f>IFERROR(VLOOKUP($B58,東海ミドルセレ!$B$4:$G$400,5,FALSE)*VLOOKUP(AO58,大会ごとのスコア!$D$44:$E$60,2,FALSE),"")</f>
        <v/>
      </c>
      <c r="AR58" s="10"/>
      <c r="AT58" s="9">
        <f t="array" aca="1" ref="AT58" ca="1">IFERROR(ROUNDUP(AVERAGE(LARGE(IF($A$3:$AS$3="スコア",$A58:$AS58,""),{1,2,3})),2),0)</f>
        <v>57.08</v>
      </c>
      <c r="AU58">
        <f t="array" aca="1" ref="AU58" ca="1">IFERROR(LARGE(IF($A$3:$AS$3="スコア",$A58:$AS58,""),1),"")</f>
        <v>60.512</v>
      </c>
      <c r="AV58" t="str">
        <f t="shared" ca="1" si="0"/>
        <v>関東SS</v>
      </c>
      <c r="AW58" t="str">
        <f t="shared" ca="1" si="1"/>
        <v>Ms1</v>
      </c>
    </row>
    <row r="59" spans="2:49" x14ac:dyDescent="0.15">
      <c r="B59" t="s">
        <v>647</v>
      </c>
      <c r="C59" t="s">
        <v>5</v>
      </c>
      <c r="E59" s="9" t="str">
        <f>IFERROR(VLOOKUP($B59,根ノ上高原!$B$5:$G$338,6,FALSE),"")</f>
        <v/>
      </c>
      <c r="F59" s="10" t="str">
        <f>IFERROR(VLOOKUP($B59,根ノ上高原!$B$5:$G$338,2,FALSE),"")</f>
        <v/>
      </c>
      <c r="G59" s="10" t="str">
        <f>IFERROR(VLOOKUP($B59,根ノ上高原!$B$5:$G$338,5,FALSE)*VLOOKUP(E59,大会ごとのスコア!$D$4:$E$5,2,FALSE),"")</f>
        <v/>
      </c>
      <c r="H59" s="9" t="str">
        <f>IFERROR(VLOOKUP($B59,東大OLK大会!$B$5:$G$338,6,FALSE),"")</f>
        <v/>
      </c>
      <c r="I59" s="10" t="str">
        <f>IFERROR(VLOOKUP($B59,東大OLK大会!$B$5:$G$338,2,FALSE),"")</f>
        <v/>
      </c>
      <c r="J59" s="10" t="str">
        <f>IFERROR(VLOOKUP($B59,東大OLK大会!$B$5:$G$338,5,FALSE)*VLOOKUP(H59,大会ごとのスコア!$D$7:$E$11,2,FALSE),"")</f>
        <v/>
      </c>
      <c r="K59" s="9" t="str">
        <f>IFERROR(VLOOKUP($B59,全日本ロング!$B$5:$G$338,6,FALSE),"")</f>
        <v/>
      </c>
      <c r="L59" s="10" t="str">
        <f>IFERROR(VLOOKUP($B59,全日本ロング!$B$5:$G$338,2,FALSE),"")</f>
        <v/>
      </c>
      <c r="M59" s="10" t="str">
        <f>IFERROR(VLOOKUP($B59,全日本ロング!$B$5:$G$338,5,FALSE)*VLOOKUP(K59,大会ごとのスコア!$D$12:$E$17,2,FALSE),"")</f>
        <v/>
      </c>
      <c r="N59" s="9" t="str">
        <f>IFERROR(VLOOKUP($B59,関東スプリントセレ!$B$5:$G$338,6,FALSE),"")</f>
        <v>Ms2</v>
      </c>
      <c r="O59" s="10">
        <f>IFERROR(VLOOKUP($B59,関東スプリントセレ!$B$5:$G$338,2,FALSE),"")</f>
        <v>23</v>
      </c>
      <c r="P59" s="10">
        <f>IFERROR(VLOOKUP($B59,関東スプリントセレ!$B$5:$G$338,5,FALSE)*VLOOKUP(N59,大会ごとのスコア!$D$19:$E$21,2,FALSE),"")</f>
        <v>56.144999999999996</v>
      </c>
      <c r="Q59" s="9" t="str">
        <f>IFERROR(VLOOKUP($B59,名椙大会2日目!$B$5:$G$338,6,FALSE),"")</f>
        <v/>
      </c>
      <c r="R59" s="10" t="str">
        <f>IFERROR(VLOOKUP($B59,名椙大会2日目!$B$5:$G$338,2,FALSE),"")</f>
        <v/>
      </c>
      <c r="S59" s="10" t="str">
        <f>IFERROR(VLOOKUP($B59,名椙大会2日目!$B$5:$G$338,5,FALSE)*VLOOKUP(Q59,大会ごとのスコア!$D$28:$E$31,2,FALSE),"")</f>
        <v/>
      </c>
      <c r="T59" s="9" t="str">
        <f>IFERROR(VLOOKUP($B59,インカレスプリント2018!$B$5:$G$400,6,FALSE),"")</f>
        <v>MUA2</v>
      </c>
      <c r="U59" s="10">
        <f>IFERROR(VLOOKUP($B59,インカレスプリント2018!$B$5:$G$400,2,FALSE),"")</f>
        <v>17</v>
      </c>
      <c r="V59" s="10">
        <f>IFERROR(VLOOKUP($B59,インカレスプリント2018!$B$5:$G$400,5,FALSE)*VLOOKUP(T59,大会ごとのスコア!$D$33:$E$36,2,FALSE),"")</f>
        <v>57.985999999999997</v>
      </c>
      <c r="W59" s="9" t="str">
        <f>IFERROR(VLOOKUP($B59,インカレロング2018!$B$5:$G$400,6,FALSE),"")</f>
        <v>MUL2</v>
      </c>
      <c r="X59" s="10">
        <f>IFERROR(VLOOKUP($B59,インカレロング2018!$B$5:$G$400,2,FALSE),"")</f>
        <v>44</v>
      </c>
      <c r="Y59" s="10">
        <f ca="1">IFERROR(VLOOKUP($B59,インカレロング2018!$B$5:$G$400,5,FALSE)*VLOOKUP(W59,大会ごとのスコア!$D$38:$E$42,2,FALSE),"")</f>
        <v>53.192999999999998</v>
      </c>
      <c r="Z59" s="9" t="str">
        <f>IFERROR(VLOOKUP($B59,クラブカップミドル!$B$4:$G$400,6,FALSE),"")</f>
        <v>MA-2</v>
      </c>
      <c r="AA59" s="10">
        <f>IFERROR(VLOOKUP($B59,クラブカップミドル!$B$4:$G$400,2,FALSE),"")</f>
        <v>30</v>
      </c>
      <c r="AB59" s="10">
        <f>IFERROR(VLOOKUP($B59,クラブカップミドル!$B$4:$G$400,5,FALSE)*VLOOKUP(Z59,大会ごとのスコア!$D$44:$E$55,2,FALSE),"")</f>
        <v>54.309999999999995</v>
      </c>
      <c r="AC59" s="9" t="str">
        <f>IFERROR(VLOOKUP($B59,全日本ミドル!$B$4:$G$400,6,FALSE),"")</f>
        <v/>
      </c>
      <c r="AD59" s="10" t="str">
        <f>IFERROR(VLOOKUP($B59,全日本ミドル!$B$4:$G$400,2,FALSE),"")</f>
        <v/>
      </c>
      <c r="AE59" s="10" t="str">
        <f>IFERROR(VLOOKUP($B59,全日本ミドル!$B$4:$G$400,5,FALSE)*VLOOKUP(AC59,大会ごとのスコア!$D$62:$E$69,2,FALSE),"")</f>
        <v/>
      </c>
      <c r="AF59" s="9" t="str">
        <f>IFERROR(VLOOKUP($B59,KOLC大会!$B$4:$G$400,6,FALSE),"")</f>
        <v>M21A1</v>
      </c>
      <c r="AG59" s="10">
        <f>IFERROR(VLOOKUP($B59,KOLC大会!$B$4:$G$400,2,FALSE),"")</f>
        <v>40</v>
      </c>
      <c r="AH59" s="10">
        <f>IFERROR(VLOOKUP($B59,KOLC大会!$B$4:$G$400,5,FALSE)*VLOOKUP(AF59,大会ごとのスコア!$D$44:$E$55,2,FALSE),"")</f>
        <v>47.838999999999999</v>
      </c>
      <c r="AI59" s="9" t="str">
        <f>IFERROR(VLOOKUP($B59,早大OC大会!$B$4:$G$400,6,FALSE),"")</f>
        <v>M21A2</v>
      </c>
      <c r="AJ59" s="10">
        <f>IFERROR(VLOOKUP($B59,早大OC大会!$B$4:$G$400,2,FALSE),"")</f>
        <v>25</v>
      </c>
      <c r="AK59" s="10">
        <f>IFERROR(VLOOKUP($B59,早大OC大会!$B$4:$G$400,5,FALSE)*VLOOKUP(AI59,大会ごとのスコア!$D$44:$E$55,2,FALSE),"")</f>
        <v>55.428999999999995</v>
      </c>
      <c r="AL59" s="9" t="str">
        <f>IFERROR(VLOOKUP($B59,京大京女大会!$B$4:$G$400,6,FALSE),"")</f>
        <v/>
      </c>
      <c r="AM59" s="10" t="str">
        <f>IFERROR(VLOOKUP($B59,京大京女大会!$B$4:$G$400,2,FALSE),"")</f>
        <v/>
      </c>
      <c r="AN59" s="10" t="str">
        <f>IFERROR(VLOOKUP($B59,京大京女大会!$B$4:$G$400,5,FALSE)*VLOOKUP(AL59,大会ごとのスコア!$D$44:$E$55,2,FALSE),"")</f>
        <v/>
      </c>
      <c r="AO59" s="9" t="str">
        <f>IFERROR(VLOOKUP($B59,東海ミドルセレ!$B$4:$G$400,6,FALSE),"")</f>
        <v/>
      </c>
      <c r="AP59" s="10" t="str">
        <f>IFERROR(VLOOKUP($B59,東海ミドルセレ!$B$4:$G$400,2,FALSE),"")</f>
        <v/>
      </c>
      <c r="AQ59" s="10" t="str">
        <f>IFERROR(VLOOKUP($B59,東海ミドルセレ!$B$4:$G$400,5,FALSE)*VLOOKUP(AO59,大会ごとのスコア!$D$44:$E$60,2,FALSE),"")</f>
        <v/>
      </c>
      <c r="AR59" s="10"/>
      <c r="AT59" s="9">
        <f t="array" aca="1" ref="AT59" ca="1">IFERROR(ROUNDUP(AVERAGE(LARGE(IF($A$3:$AS$3="スコア",$A59:$AS59,""),{1,2,3})),2),0)</f>
        <v>56.52</v>
      </c>
      <c r="AU59">
        <f t="array" aca="1" ref="AU59" ca="1">IFERROR(LARGE(IF($A$3:$AS$3="スコア",$A59:$AS59,""),1),"")</f>
        <v>57.985999999999997</v>
      </c>
      <c r="AV59" t="str">
        <f t="shared" ca="1" si="0"/>
        <v>ICS</v>
      </c>
      <c r="AW59" t="str">
        <f t="shared" ca="1" si="1"/>
        <v>MUA2</v>
      </c>
    </row>
    <row r="60" spans="2:49" x14ac:dyDescent="0.15">
      <c r="B60" t="s">
        <v>206</v>
      </c>
      <c r="C60" t="s">
        <v>10</v>
      </c>
      <c r="E60" s="9" t="str">
        <f>IFERROR(VLOOKUP($B60,根ノ上高原!$B$5:$G$338,6,FALSE),"")</f>
        <v/>
      </c>
      <c r="F60" s="10" t="str">
        <f>IFERROR(VLOOKUP($B60,根ノ上高原!$B$5:$G$338,2,FALSE),"")</f>
        <v/>
      </c>
      <c r="G60" s="10" t="str">
        <f>IFERROR(VLOOKUP($B60,根ノ上高原!$B$5:$G$338,5,FALSE)*VLOOKUP(E60,大会ごとのスコア!$D$4:$E$5,2,FALSE),"")</f>
        <v/>
      </c>
      <c r="H60" s="9" t="str">
        <f>IFERROR(VLOOKUP($B60,東大OLK大会!$B$5:$G$338,6,FALSE),"")</f>
        <v>M21A2</v>
      </c>
      <c r="I60" s="10">
        <f>IFERROR(VLOOKUP($B60,東大OLK大会!$B$5:$G$338,2,FALSE),"")</f>
        <v>16</v>
      </c>
      <c r="J60" s="10">
        <f>IFERROR(VLOOKUP($B60,東大OLK大会!$B$5:$G$338,5,FALSE)*VLOOKUP(H60,大会ごとのスコア!$D$7:$E$11,2,FALSE),"")</f>
        <v>57.646000000000001</v>
      </c>
      <c r="K60" s="9" t="str">
        <f>IFERROR(VLOOKUP($B60,全日本ロング!$B$5:$G$338,6,FALSE),"")</f>
        <v>M21A2</v>
      </c>
      <c r="L60" s="10">
        <f>IFERROR(VLOOKUP($B60,全日本ロング!$B$5:$G$338,2,FALSE),"")</f>
        <v>20</v>
      </c>
      <c r="M60" s="10">
        <f>IFERROR(VLOOKUP($B60,全日本ロング!$B$5:$G$338,5,FALSE)*VLOOKUP(K60,大会ごとのスコア!$D$12:$E$17,2,FALSE),"")</f>
        <v>55.283999999999999</v>
      </c>
      <c r="N60" s="9" t="str">
        <f>IFERROR(VLOOKUP($B60,関東スプリントセレ!$B$5:$G$338,6,FALSE),"")</f>
        <v>Ms1</v>
      </c>
      <c r="O60" s="10">
        <f>IFERROR(VLOOKUP($B60,関東スプリントセレ!$B$5:$G$338,2,FALSE),"")</f>
        <v>63</v>
      </c>
      <c r="P60" s="10">
        <f>IFERROR(VLOOKUP($B60,関東スプリントセレ!$B$5:$G$338,5,FALSE)*VLOOKUP(N60,大会ごとのスコア!$D$19:$E$21,2,FALSE),"")</f>
        <v>48.161999999999999</v>
      </c>
      <c r="Q60" s="9" t="str">
        <f>IFERROR(VLOOKUP($B60,名椙大会2日目!$B$5:$G$338,6,FALSE),"")</f>
        <v/>
      </c>
      <c r="R60" s="10" t="str">
        <f>IFERROR(VLOOKUP($B60,名椙大会2日目!$B$5:$G$338,2,FALSE),"")</f>
        <v/>
      </c>
      <c r="S60" s="10" t="str">
        <f>IFERROR(VLOOKUP($B60,名椙大会2日目!$B$5:$G$338,5,FALSE)*VLOOKUP(Q60,大会ごとのスコア!$D$28:$E$31,2,FALSE),"")</f>
        <v/>
      </c>
      <c r="T60" s="9" t="str">
        <f>IFERROR(VLOOKUP($B60,インカレスプリント2018!$B$5:$G$400,6,FALSE),"")</f>
        <v>MUA3</v>
      </c>
      <c r="U60" s="10">
        <f>IFERROR(VLOOKUP($B60,インカレスプリント2018!$B$5:$G$400,2,FALSE),"")</f>
        <v>41</v>
      </c>
      <c r="V60" s="10">
        <f>IFERROR(VLOOKUP($B60,インカレスプリント2018!$B$5:$G$400,5,FALSE)*VLOOKUP(T60,大会ごとのスコア!$D$33:$E$36,2,FALSE),"")</f>
        <v>53.957999999999998</v>
      </c>
      <c r="W60" s="9" t="str">
        <f>IFERROR(VLOOKUP($B60,インカレロング2018!$B$5:$G$400,6,FALSE),"")</f>
        <v>ME</v>
      </c>
      <c r="X60" s="10">
        <f>IFERROR(VLOOKUP($B60,インカレロング2018!$B$5:$G$400,2,FALSE),"")</f>
        <v>45</v>
      </c>
      <c r="Y60" s="10">
        <f ca="1">IFERROR(VLOOKUP($B60,インカレロング2018!$B$5:$G$400,5,FALSE)*VLOOKUP(W60,大会ごとのスコア!$D$38:$E$42,2,FALSE),"")</f>
        <v>56.366399999999992</v>
      </c>
      <c r="Z60" s="9" t="str">
        <f>IFERROR(VLOOKUP($B60,クラブカップミドル!$B$4:$G$400,6,FALSE),"")</f>
        <v>MA-1</v>
      </c>
      <c r="AA60" s="10">
        <f>IFERROR(VLOOKUP($B60,クラブカップミドル!$B$4:$G$400,2,FALSE),"")</f>
        <v>21</v>
      </c>
      <c r="AB60" s="10">
        <f>IFERROR(VLOOKUP($B60,クラブカップミドル!$B$4:$G$400,5,FALSE)*VLOOKUP(Z60,大会ごとのスコア!$D$44:$E$55,2,FALSE),"")</f>
        <v>55.454000000000001</v>
      </c>
      <c r="AC60" s="9" t="str">
        <f>IFERROR(VLOOKUP($B60,全日本ミドル!$B$4:$G$400,6,FALSE),"")</f>
        <v>M21A2</v>
      </c>
      <c r="AD60" s="10">
        <f>IFERROR(VLOOKUP($B60,全日本ミドル!$B$4:$G$400,2,FALSE),"")</f>
        <v>0</v>
      </c>
      <c r="AE60" s="10">
        <f>IFERROR(VLOOKUP($B60,全日本ミドル!$B$4:$G$400,5,FALSE)*VLOOKUP(AC60,大会ごとのスコア!$D$62:$E$69,2,FALSE),"")</f>
        <v>0</v>
      </c>
      <c r="AF60" s="9" t="str">
        <f>IFERROR(VLOOKUP($B60,KOLC大会!$B$4:$G$400,6,FALSE),"")</f>
        <v/>
      </c>
      <c r="AG60" s="10" t="str">
        <f>IFERROR(VLOOKUP($B60,KOLC大会!$B$4:$G$400,2,FALSE),"")</f>
        <v/>
      </c>
      <c r="AH60" s="10" t="str">
        <f>IFERROR(VLOOKUP($B60,KOLC大会!$B$4:$G$400,5,FALSE)*VLOOKUP(AF60,大会ごとのスコア!$D$44:$E$55,2,FALSE),"")</f>
        <v/>
      </c>
      <c r="AI60" s="9" t="str">
        <f>IFERROR(VLOOKUP($B60,早大OC大会!$B$4:$G$400,6,FALSE),"")</f>
        <v/>
      </c>
      <c r="AJ60" s="10" t="str">
        <f>IFERROR(VLOOKUP($B60,早大OC大会!$B$4:$G$400,2,FALSE),"")</f>
        <v/>
      </c>
      <c r="AK60" s="10" t="str">
        <f>IFERROR(VLOOKUP($B60,早大OC大会!$B$4:$G$400,5,FALSE)*VLOOKUP(AI60,大会ごとのスコア!$D$44:$E$55,2,FALSE),"")</f>
        <v/>
      </c>
      <c r="AL60" s="9" t="str">
        <f>IFERROR(VLOOKUP($B60,京大京女大会!$B$4:$G$400,6,FALSE),"")</f>
        <v/>
      </c>
      <c r="AM60" s="10" t="str">
        <f>IFERROR(VLOOKUP($B60,京大京女大会!$B$4:$G$400,2,FALSE),"")</f>
        <v/>
      </c>
      <c r="AN60" s="10" t="str">
        <f>IFERROR(VLOOKUP($B60,京大京女大会!$B$4:$G$400,5,FALSE)*VLOOKUP(AL60,大会ごとのスコア!$D$44:$E$55,2,FALSE),"")</f>
        <v/>
      </c>
      <c r="AO60" s="9" t="str">
        <f>IFERROR(VLOOKUP($B60,東海ミドルセレ!$B$4:$G$400,6,FALSE),"")</f>
        <v/>
      </c>
      <c r="AP60" s="10" t="str">
        <f>IFERROR(VLOOKUP($B60,東海ミドルセレ!$B$4:$G$400,2,FALSE),"")</f>
        <v/>
      </c>
      <c r="AQ60" s="10" t="str">
        <f>IFERROR(VLOOKUP($B60,東海ミドルセレ!$B$4:$G$400,5,FALSE)*VLOOKUP(AO60,大会ごとのスコア!$D$44:$E$60,2,FALSE),"")</f>
        <v/>
      </c>
      <c r="AR60" s="10"/>
      <c r="AT60" s="9">
        <f t="array" aca="1" ref="AT60" ca="1">IFERROR(ROUNDUP(AVERAGE(LARGE(IF($A$3:$AS$3="スコア",$A60:$AS60,""),{1,2,3})),2),0)</f>
        <v>56.489999999999995</v>
      </c>
      <c r="AU60">
        <f t="array" aca="1" ref="AU60" ca="1">IFERROR(LARGE(IF($A$3:$AS$3="スコア",$A60:$AS60,""),1),"")</f>
        <v>57.646000000000001</v>
      </c>
      <c r="AV60" t="str">
        <f t="shared" ca="1" si="0"/>
        <v>東大OLK</v>
      </c>
      <c r="AW60" t="str">
        <f t="shared" ca="1" si="1"/>
        <v>M21A2</v>
      </c>
    </row>
    <row r="61" spans="2:49" x14ac:dyDescent="0.15">
      <c r="B61" t="s">
        <v>637</v>
      </c>
      <c r="C61" t="s">
        <v>6</v>
      </c>
      <c r="E61" s="9" t="str">
        <f>IFERROR(VLOOKUP($B61,根ノ上高原!$B$5:$G$338,6,FALSE),"")</f>
        <v/>
      </c>
      <c r="F61" s="10" t="str">
        <f>IFERROR(VLOOKUP($B61,根ノ上高原!$B$5:$G$338,2,FALSE),"")</f>
        <v/>
      </c>
      <c r="G61" s="10" t="str">
        <f>IFERROR(VLOOKUP($B61,根ノ上高原!$B$5:$G$338,5,FALSE)*VLOOKUP(E61,大会ごとのスコア!$D$4:$E$5,2,FALSE),"")</f>
        <v/>
      </c>
      <c r="H61" s="9" t="str">
        <f>IFERROR(VLOOKUP($B61,東大OLK大会!$B$5:$G$338,6,FALSE),"")</f>
        <v>M20A</v>
      </c>
      <c r="I61" s="10">
        <f>IFERROR(VLOOKUP($B61,東大OLK大会!$B$5:$G$338,2,FALSE),"")</f>
        <v>13</v>
      </c>
      <c r="J61" s="10">
        <f>IFERROR(VLOOKUP($B61,東大OLK大会!$B$5:$G$338,5,FALSE)*VLOOKUP(H61,大会ごとのスコア!$D$7:$E$11,2,FALSE),"")</f>
        <v>41.340800000000002</v>
      </c>
      <c r="K61" s="9" t="str">
        <f>IFERROR(VLOOKUP($B61,全日本ロング!$B$5:$G$338,6,FALSE),"")</f>
        <v/>
      </c>
      <c r="L61" s="10" t="str">
        <f>IFERROR(VLOOKUP($B61,全日本ロング!$B$5:$G$338,2,FALSE),"")</f>
        <v/>
      </c>
      <c r="M61" s="10" t="str">
        <f>IFERROR(VLOOKUP($B61,全日本ロング!$B$5:$G$338,5,FALSE)*VLOOKUP(K61,大会ごとのスコア!$D$12:$E$17,2,FALSE),"")</f>
        <v/>
      </c>
      <c r="N61" s="9" t="str">
        <f>IFERROR(VLOOKUP($B61,関東スプリントセレ!$B$5:$G$338,6,FALSE),"")</f>
        <v>Ms2</v>
      </c>
      <c r="O61" s="10">
        <f>IFERROR(VLOOKUP($B61,関東スプリントセレ!$B$5:$G$338,2,FALSE),"")</f>
        <v>27</v>
      </c>
      <c r="P61" s="10">
        <f>IFERROR(VLOOKUP($B61,関東スプリントセレ!$B$5:$G$338,5,FALSE)*VLOOKUP(N61,大会ごとのスコア!$D$19:$E$21,2,FALSE),"")</f>
        <v>55.503</v>
      </c>
      <c r="Q61" s="9" t="str">
        <f>IFERROR(VLOOKUP($B61,名椙大会2日目!$B$5:$G$338,6,FALSE),"")</f>
        <v/>
      </c>
      <c r="R61" s="10" t="str">
        <f>IFERROR(VLOOKUP($B61,名椙大会2日目!$B$5:$G$338,2,FALSE),"")</f>
        <v/>
      </c>
      <c r="S61" s="10" t="str">
        <f>IFERROR(VLOOKUP($B61,名椙大会2日目!$B$5:$G$338,5,FALSE)*VLOOKUP(Q61,大会ごとのスコア!$D$28:$E$31,2,FALSE),"")</f>
        <v/>
      </c>
      <c r="T61" s="9" t="str">
        <f>IFERROR(VLOOKUP($B61,インカレスプリント2018!$B$5:$G$400,6,FALSE),"")</f>
        <v>MUA3</v>
      </c>
      <c r="U61" s="10">
        <f>IFERROR(VLOOKUP($B61,インカレスプリント2018!$B$5:$G$400,2,FALSE),"")</f>
        <v>21</v>
      </c>
      <c r="V61" s="10">
        <f>IFERROR(VLOOKUP($B61,インカレスプリント2018!$B$5:$G$400,5,FALSE)*VLOOKUP(T61,大会ごとのスコア!$D$33:$E$36,2,FALSE),"")</f>
        <v>57.076999999999998</v>
      </c>
      <c r="W61" s="9" t="str">
        <f>IFERROR(VLOOKUP($B61,インカレロング2018!$B$5:$G$400,6,FALSE),"")</f>
        <v>MUL2</v>
      </c>
      <c r="X61" s="10">
        <f>IFERROR(VLOOKUP($B61,インカレロング2018!$B$5:$G$400,2,FALSE),"")</f>
        <v>29</v>
      </c>
      <c r="Y61" s="10">
        <f ca="1">IFERROR(VLOOKUP($B61,インカレロング2018!$B$5:$G$400,5,FALSE)*VLOOKUP(W61,大会ごとのスコア!$D$38:$E$42,2,FALSE),"")</f>
        <v>56.168999999999997</v>
      </c>
      <c r="Z61" s="9" t="str">
        <f>IFERROR(VLOOKUP($B61,クラブカップミドル!$B$4:$G$400,6,FALSE),"")</f>
        <v>MJ</v>
      </c>
      <c r="AA61" s="10">
        <f>IFERROR(VLOOKUP($B61,クラブカップミドル!$B$4:$G$400,2,FALSE),"")</f>
        <v>11</v>
      </c>
      <c r="AB61" s="10">
        <f>IFERROR(VLOOKUP($B61,クラブカップミドル!$B$4:$G$400,5,FALSE)*VLOOKUP(Z61,大会ごとのスコア!$D$44:$E$55,2,FALSE),"")</f>
        <v>43.985600000000005</v>
      </c>
      <c r="AC61" s="9" t="str">
        <f>IFERROR(VLOOKUP($B61,全日本ミドル!$B$4:$G$400,6,FALSE),"")</f>
        <v>M21A1</v>
      </c>
      <c r="AD61" s="10">
        <f>IFERROR(VLOOKUP($B61,全日本ミドル!$B$4:$G$400,2,FALSE),"")</f>
        <v>0</v>
      </c>
      <c r="AE61" s="10">
        <f>IFERROR(VLOOKUP($B61,全日本ミドル!$B$4:$G$400,5,FALSE)*VLOOKUP(AC61,大会ごとのスコア!$D$62:$E$69,2,FALSE),"")</f>
        <v>0</v>
      </c>
      <c r="AF61" s="9" t="str">
        <f>IFERROR(VLOOKUP($B61,KOLC大会!$B$4:$G$400,6,FALSE),"")</f>
        <v/>
      </c>
      <c r="AG61" s="10" t="str">
        <f>IFERROR(VLOOKUP($B61,KOLC大会!$B$4:$G$400,2,FALSE),"")</f>
        <v/>
      </c>
      <c r="AH61" s="10" t="str">
        <f>IFERROR(VLOOKUP($B61,KOLC大会!$B$4:$G$400,5,FALSE)*VLOOKUP(AF61,大会ごとのスコア!$D$44:$E$55,2,FALSE),"")</f>
        <v/>
      </c>
      <c r="AI61" s="9" t="str">
        <f>IFERROR(VLOOKUP($B61,早大OC大会!$B$4:$G$400,6,FALSE),"")</f>
        <v>M21A1</v>
      </c>
      <c r="AJ61" s="10">
        <f>IFERROR(VLOOKUP($B61,早大OC大会!$B$4:$G$400,2,FALSE),"")</f>
        <v>48</v>
      </c>
      <c r="AK61" s="10">
        <f>IFERROR(VLOOKUP($B61,早大OC大会!$B$4:$G$400,5,FALSE)*VLOOKUP(AI61,大会ごとのスコア!$D$44:$E$55,2,FALSE),"")</f>
        <v>45.024000000000001</v>
      </c>
      <c r="AL61" s="9" t="str">
        <f>IFERROR(VLOOKUP($B61,京大京女大会!$B$4:$G$400,6,FALSE),"")</f>
        <v/>
      </c>
      <c r="AM61" s="10" t="str">
        <f>IFERROR(VLOOKUP($B61,京大京女大会!$B$4:$G$400,2,FALSE),"")</f>
        <v/>
      </c>
      <c r="AN61" s="10" t="str">
        <f>IFERROR(VLOOKUP($B61,京大京女大会!$B$4:$G$400,5,FALSE)*VLOOKUP(AL61,大会ごとのスコア!$D$44:$E$55,2,FALSE),"")</f>
        <v/>
      </c>
      <c r="AO61" s="9" t="str">
        <f>IFERROR(VLOOKUP($B61,東海ミドルセレ!$B$4:$G$400,6,FALSE),"")</f>
        <v/>
      </c>
      <c r="AP61" s="10" t="str">
        <f>IFERROR(VLOOKUP($B61,東海ミドルセレ!$B$4:$G$400,2,FALSE),"")</f>
        <v/>
      </c>
      <c r="AQ61" s="10" t="str">
        <f>IFERROR(VLOOKUP($B61,東海ミドルセレ!$B$4:$G$400,5,FALSE)*VLOOKUP(AO61,大会ごとのスコア!$D$44:$E$60,2,FALSE),"")</f>
        <v/>
      </c>
      <c r="AR61" s="10"/>
      <c r="AT61" s="9">
        <f t="array" aca="1" ref="AT61" ca="1">IFERROR(ROUNDUP(AVERAGE(LARGE(IF($A$3:$AS$3="スコア",$A61:$AS61,""),{1,2,3})),2),0)</f>
        <v>56.25</v>
      </c>
      <c r="AU61">
        <f t="array" aca="1" ref="AU61" ca="1">IFERROR(LARGE(IF($A$3:$AS$3="スコア",$A61:$AS61,""),1),"")</f>
        <v>57.076999999999998</v>
      </c>
      <c r="AV61" t="str">
        <f t="shared" ca="1" si="0"/>
        <v>ICS</v>
      </c>
      <c r="AW61" t="str">
        <f t="shared" ca="1" si="1"/>
        <v>MUA3</v>
      </c>
    </row>
    <row r="62" spans="2:49" x14ac:dyDescent="0.15">
      <c r="B62" t="s">
        <v>211</v>
      </c>
      <c r="C62" t="s">
        <v>4</v>
      </c>
      <c r="E62" s="9" t="str">
        <f>IFERROR(VLOOKUP($B62,根ノ上高原!$B$5:$G$338,6,FALSE),"")</f>
        <v/>
      </c>
      <c r="F62" s="10" t="str">
        <f>IFERROR(VLOOKUP($B62,根ノ上高原!$B$5:$G$338,2,FALSE),"")</f>
        <v/>
      </c>
      <c r="G62" s="10" t="str">
        <f>IFERROR(VLOOKUP($B62,根ノ上高原!$B$5:$G$338,5,FALSE)*VLOOKUP(E62,大会ごとのスコア!$D$4:$E$5,2,FALSE),"")</f>
        <v/>
      </c>
      <c r="H62" s="9" t="str">
        <f>IFERROR(VLOOKUP($B62,東大OLK大会!$B$5:$G$338,6,FALSE),"")</f>
        <v>M20A</v>
      </c>
      <c r="I62" s="10">
        <f>IFERROR(VLOOKUP($B62,東大OLK大会!$B$5:$G$338,2,FALSE),"")</f>
        <v>9</v>
      </c>
      <c r="J62" s="10">
        <f>IFERROR(VLOOKUP($B62,東大OLK大会!$B$5:$G$338,5,FALSE)*VLOOKUP(H62,大会ごとのスコア!$D$7:$E$11,2,FALSE),"")</f>
        <v>47.506399999999999</v>
      </c>
      <c r="K62" s="9" t="str">
        <f>IFERROR(VLOOKUP($B62,全日本ロング!$B$5:$G$338,6,FALSE),"")</f>
        <v>M20E</v>
      </c>
      <c r="L62" s="10">
        <f>IFERROR(VLOOKUP($B62,全日本ロング!$B$5:$G$338,2,FALSE),"")</f>
        <v>8</v>
      </c>
      <c r="M62" s="10">
        <f>IFERROR(VLOOKUP($B62,全日本ロング!$B$5:$G$338,5,FALSE)*VLOOKUP(K62,大会ごとのスコア!$D$12:$E$17,2,FALSE),"")</f>
        <v>54.408399999999993</v>
      </c>
      <c r="N62" s="9" t="str">
        <f>IFERROR(VLOOKUP($B62,関東スプリントセレ!$B$5:$G$338,6,FALSE),"")</f>
        <v>Ms2</v>
      </c>
      <c r="O62" s="10">
        <f>IFERROR(VLOOKUP($B62,関東スプリントセレ!$B$5:$G$338,2,FALSE),"")</f>
        <v>19</v>
      </c>
      <c r="P62" s="10">
        <f>IFERROR(VLOOKUP($B62,関東スプリントセレ!$B$5:$G$338,5,FALSE)*VLOOKUP(N62,大会ごとのスコア!$D$19:$E$21,2,FALSE),"")</f>
        <v>58.290999999999997</v>
      </c>
      <c r="Q62" s="9" t="str">
        <f>IFERROR(VLOOKUP($B62,名椙大会2日目!$B$5:$G$338,6,FALSE),"")</f>
        <v/>
      </c>
      <c r="R62" s="10" t="str">
        <f>IFERROR(VLOOKUP($B62,名椙大会2日目!$B$5:$G$338,2,FALSE),"")</f>
        <v/>
      </c>
      <c r="S62" s="10" t="str">
        <f>IFERROR(VLOOKUP($B62,名椙大会2日目!$B$5:$G$338,5,FALSE)*VLOOKUP(Q62,大会ごとのスコア!$D$28:$E$31,2,FALSE),"")</f>
        <v/>
      </c>
      <c r="T62" s="9" t="str">
        <f>IFERROR(VLOOKUP($B62,インカレスプリント2018!$B$5:$G$400,6,FALSE),"")</f>
        <v/>
      </c>
      <c r="U62" s="10" t="str">
        <f>IFERROR(VLOOKUP($B62,インカレスプリント2018!$B$5:$G$400,2,FALSE),"")</f>
        <v/>
      </c>
      <c r="V62" s="10" t="str">
        <f>IFERROR(VLOOKUP($B62,インカレスプリント2018!$B$5:$G$400,5,FALSE)*VLOOKUP(T62,大会ごとのスコア!$D$33:$E$36,2,FALSE),"")</f>
        <v/>
      </c>
      <c r="W62" s="9" t="str">
        <f>IFERROR(VLOOKUP($B62,インカレロング2018!$B$5:$G$400,6,FALSE),"")</f>
        <v>ME</v>
      </c>
      <c r="X62" s="10">
        <f>IFERROR(VLOOKUP($B62,インカレロング2018!$B$5:$G$400,2,FALSE),"")</f>
        <v>52</v>
      </c>
      <c r="Y62" s="10">
        <f ca="1">IFERROR(VLOOKUP($B62,インカレロング2018!$B$5:$G$400,5,FALSE)*VLOOKUP(W62,大会ごとのスコア!$D$38:$E$42,2,FALSE),"")</f>
        <v>52.815599999999996</v>
      </c>
      <c r="Z62" s="9" t="str">
        <f>IFERROR(VLOOKUP($B62,クラブカップミドル!$B$4:$G$400,6,FALSE),"")</f>
        <v>MA-1</v>
      </c>
      <c r="AA62" s="10">
        <f>IFERROR(VLOOKUP($B62,クラブカップミドル!$B$4:$G$400,2,FALSE),"")</f>
        <v>20</v>
      </c>
      <c r="AB62" s="10">
        <f>IFERROR(VLOOKUP($B62,クラブカップミドル!$B$4:$G$400,5,FALSE)*VLOOKUP(Z62,大会ごとのスコア!$D$44:$E$55,2,FALSE),"")</f>
        <v>55.836999999999996</v>
      </c>
      <c r="AC62" s="9" t="str">
        <f>IFERROR(VLOOKUP($B62,全日本ミドル!$B$4:$G$400,6,FALSE),"")</f>
        <v>M20E</v>
      </c>
      <c r="AD62" s="10">
        <f>IFERROR(VLOOKUP($B62,全日本ミドル!$B$4:$G$400,2,FALSE),"")</f>
        <v>8</v>
      </c>
      <c r="AE62" s="10">
        <f>IFERROR(VLOOKUP($B62,全日本ミドル!$B$4:$G$400,5,FALSE)*VLOOKUP(AC62,大会ごとのスコア!$D$62:$E$69,2,FALSE),"")</f>
        <v>48.510899999999999</v>
      </c>
      <c r="AF62" s="9" t="str">
        <f>IFERROR(VLOOKUP($B62,KOLC大会!$B$4:$G$400,6,FALSE),"")</f>
        <v/>
      </c>
      <c r="AG62" s="10" t="str">
        <f>IFERROR(VLOOKUP($B62,KOLC大会!$B$4:$G$400,2,FALSE),"")</f>
        <v/>
      </c>
      <c r="AH62" s="10" t="str">
        <f>IFERROR(VLOOKUP($B62,KOLC大会!$B$4:$G$400,5,FALSE)*VLOOKUP(AF62,大会ごとのスコア!$D$44:$E$55,2,FALSE),"")</f>
        <v/>
      </c>
      <c r="AI62" s="9" t="str">
        <f>IFERROR(VLOOKUP($B62,早大OC大会!$B$4:$G$400,6,FALSE),"")</f>
        <v/>
      </c>
      <c r="AJ62" s="10" t="str">
        <f>IFERROR(VLOOKUP($B62,早大OC大会!$B$4:$G$400,2,FALSE),"")</f>
        <v/>
      </c>
      <c r="AK62" s="10" t="str">
        <f>IFERROR(VLOOKUP($B62,早大OC大会!$B$4:$G$400,5,FALSE)*VLOOKUP(AI62,大会ごとのスコア!$D$44:$E$55,2,FALSE),"")</f>
        <v/>
      </c>
      <c r="AL62" s="9" t="str">
        <f>IFERROR(VLOOKUP($B62,京大京女大会!$B$4:$G$400,6,FALSE),"")</f>
        <v/>
      </c>
      <c r="AM62" s="10" t="str">
        <f>IFERROR(VLOOKUP($B62,京大京女大会!$B$4:$G$400,2,FALSE),"")</f>
        <v/>
      </c>
      <c r="AN62" s="10" t="str">
        <f>IFERROR(VLOOKUP($B62,京大京女大会!$B$4:$G$400,5,FALSE)*VLOOKUP(AL62,大会ごとのスコア!$D$44:$E$55,2,FALSE),"")</f>
        <v/>
      </c>
      <c r="AO62" s="9" t="str">
        <f>IFERROR(VLOOKUP($B62,東海ミドルセレ!$B$4:$G$400,6,FALSE),"")</f>
        <v>HMO</v>
      </c>
      <c r="AP62" s="10">
        <f>IFERROR(VLOOKUP($B62,東海ミドルセレ!$B$4:$G$400,2,FALSE),"")</f>
        <v>32</v>
      </c>
      <c r="AQ62" s="10">
        <f>IFERROR(VLOOKUP($B62,東海ミドルセレ!$B$4:$G$400,5,FALSE)*VLOOKUP(AO62,大会ごとのスコア!$D$44:$E$60,2,FALSE),"")</f>
        <v>46.534999999999997</v>
      </c>
      <c r="AR62" s="10"/>
      <c r="AT62" s="9">
        <f t="array" aca="1" ref="AT62" ca="1">IFERROR(ROUNDUP(AVERAGE(LARGE(IF($A$3:$AS$3="スコア",$A62:$AS62,""),{1,2,3})),2),0)</f>
        <v>56.18</v>
      </c>
      <c r="AU62">
        <f t="array" aca="1" ref="AU62" ca="1">IFERROR(LARGE(IF($A$3:$AS$3="スコア",$A62:$AS62,""),1),"")</f>
        <v>58.290999999999997</v>
      </c>
      <c r="AV62" t="str">
        <f t="shared" ca="1" si="0"/>
        <v>関東SS</v>
      </c>
      <c r="AW62" t="str">
        <f t="shared" ca="1" si="1"/>
        <v>Ms2</v>
      </c>
    </row>
    <row r="63" spans="2:49" x14ac:dyDescent="0.15">
      <c r="B63" t="s">
        <v>417</v>
      </c>
      <c r="C63" t="s">
        <v>10</v>
      </c>
      <c r="E63" s="9" t="str">
        <f>IFERROR(VLOOKUP($B63,根ノ上高原!$B$5:$G$338,6,FALSE),"")</f>
        <v/>
      </c>
      <c r="F63" s="10" t="str">
        <f>IFERROR(VLOOKUP($B63,根ノ上高原!$B$5:$G$338,2,FALSE),"")</f>
        <v/>
      </c>
      <c r="G63" s="10" t="str">
        <f>IFERROR(VLOOKUP($B63,根ノ上高原!$B$5:$G$338,5,FALSE)*VLOOKUP(E63,大会ごとのスコア!$D$4:$E$5,2,FALSE),"")</f>
        <v/>
      </c>
      <c r="H63" s="9" t="str">
        <f>IFERROR(VLOOKUP($B63,東大OLK大会!$B$5:$G$338,6,FALSE),"")</f>
        <v>M21A1</v>
      </c>
      <c r="I63" s="10">
        <f>IFERROR(VLOOKUP($B63,東大OLK大会!$B$5:$G$338,2,FALSE),"")</f>
        <v>46</v>
      </c>
      <c r="J63" s="10">
        <f>IFERROR(VLOOKUP($B63,東大OLK大会!$B$5:$G$338,5,FALSE)*VLOOKUP(H63,大会ごとのスコア!$D$7:$E$11,2,FALSE),"")</f>
        <v>40.559999999999995</v>
      </c>
      <c r="K63" s="9" t="str">
        <f>IFERROR(VLOOKUP($B63,全日本ロング!$B$5:$G$338,6,FALSE),"")</f>
        <v>M20A</v>
      </c>
      <c r="L63" s="10">
        <f>IFERROR(VLOOKUP($B63,全日本ロング!$B$5:$G$338,2,FALSE),"")</f>
        <v>7</v>
      </c>
      <c r="M63" s="10">
        <f>IFERROR(VLOOKUP($B63,全日本ロング!$B$5:$G$338,5,FALSE)*VLOOKUP(K63,大会ごとのスコア!$D$12:$E$17,2,FALSE),"")</f>
        <v>43.590400000000002</v>
      </c>
      <c r="N63" s="9" t="str">
        <f>IFERROR(VLOOKUP($B63,関東スプリントセレ!$B$5:$G$338,6,FALSE),"")</f>
        <v>Ms1</v>
      </c>
      <c r="O63" s="10">
        <f>IFERROR(VLOOKUP($B63,関東スプリントセレ!$B$5:$G$338,2,FALSE),"")</f>
        <v>28</v>
      </c>
      <c r="P63" s="10">
        <f>IFERROR(VLOOKUP($B63,関東スプリントセレ!$B$5:$G$338,5,FALSE)*VLOOKUP(N63,大会ごとのスコア!$D$19:$E$21,2,FALSE),"")</f>
        <v>56.525999999999996</v>
      </c>
      <c r="Q63" s="9" t="str">
        <f>IFERROR(VLOOKUP($B63,名椙大会2日目!$B$5:$G$338,6,FALSE),"")</f>
        <v>M21A</v>
      </c>
      <c r="R63" s="10">
        <f>IFERROR(VLOOKUP($B63,名椙大会2日目!$B$5:$G$338,2,FALSE),"")</f>
        <v>38</v>
      </c>
      <c r="S63" s="10">
        <f>IFERROR(VLOOKUP($B63,名椙大会2日目!$B$5:$G$338,5,FALSE)*VLOOKUP(Q63,大会ごとのスコア!$D$28:$E$31,2,FALSE),"")</f>
        <v>51.896000000000001</v>
      </c>
      <c r="T63" s="9" t="str">
        <f>IFERROR(VLOOKUP($B63,インカレスプリント2018!$B$5:$G$400,6,FALSE),"")</f>
        <v>MUA1</v>
      </c>
      <c r="U63" s="10">
        <f>IFERROR(VLOOKUP($B63,インカレスプリント2018!$B$5:$G$400,2,FALSE),"")</f>
        <v>15</v>
      </c>
      <c r="V63" s="10">
        <f>IFERROR(VLOOKUP($B63,インカレスプリント2018!$B$5:$G$400,5,FALSE)*VLOOKUP(T63,大会ごとのスコア!$D$33:$E$36,2,FALSE),"")</f>
        <v>58.105999999999995</v>
      </c>
      <c r="W63" s="9" t="str">
        <f>IFERROR(VLOOKUP($B63,インカレロング2018!$B$5:$G$400,6,FALSE),"")</f>
        <v>MUL3</v>
      </c>
      <c r="X63" s="10">
        <f>IFERROR(VLOOKUP($B63,インカレロング2018!$B$5:$G$400,2,FALSE),"")</f>
        <v>42</v>
      </c>
      <c r="Y63" s="10">
        <f ca="1">IFERROR(VLOOKUP($B63,インカレロング2018!$B$5:$G$400,5,FALSE)*VLOOKUP(W63,大会ごとのスコア!$D$38:$E$42,2,FALSE),"")</f>
        <v>53.707000000000001</v>
      </c>
      <c r="Z63" s="9" t="str">
        <f>IFERROR(VLOOKUP($B63,クラブカップミドル!$B$4:$G$400,6,FALSE),"")</f>
        <v/>
      </c>
      <c r="AA63" s="10" t="str">
        <f>IFERROR(VLOOKUP($B63,クラブカップミドル!$B$4:$G$400,2,FALSE),"")</f>
        <v/>
      </c>
      <c r="AB63" s="10" t="str">
        <f>IFERROR(VLOOKUP($B63,クラブカップミドル!$B$4:$G$400,5,FALSE)*VLOOKUP(Z63,大会ごとのスコア!$D$44:$E$55,2,FALSE),"")</f>
        <v/>
      </c>
      <c r="AC63" s="9" t="str">
        <f>IFERROR(VLOOKUP($B63,全日本ミドル!$B$4:$G$400,6,FALSE),"")</f>
        <v/>
      </c>
      <c r="AD63" s="10" t="str">
        <f>IFERROR(VLOOKUP($B63,全日本ミドル!$B$4:$G$400,2,FALSE),"")</f>
        <v/>
      </c>
      <c r="AE63" s="10" t="str">
        <f>IFERROR(VLOOKUP($B63,全日本ミドル!$B$4:$G$400,5,FALSE)*VLOOKUP(AC63,大会ごとのスコア!$D$62:$E$69,2,FALSE),"")</f>
        <v/>
      </c>
      <c r="AF63" s="9" t="str">
        <f>IFERROR(VLOOKUP($B63,KOLC大会!$B$4:$G$400,6,FALSE),"")</f>
        <v>M21A2</v>
      </c>
      <c r="AG63" s="10">
        <f>IFERROR(VLOOKUP($B63,KOLC大会!$B$4:$G$400,2,FALSE),"")</f>
        <v>29</v>
      </c>
      <c r="AH63" s="10">
        <f>IFERROR(VLOOKUP($B63,KOLC大会!$B$4:$G$400,5,FALSE)*VLOOKUP(AF63,大会ごとのスコア!$D$44:$E$55,2,FALSE),"")</f>
        <v>52.391999999999996</v>
      </c>
      <c r="AI63" s="9" t="str">
        <f>IFERROR(VLOOKUP($B63,早大OC大会!$B$4:$G$400,6,FALSE),"")</f>
        <v>M21A2</v>
      </c>
      <c r="AJ63" s="10">
        <f>IFERROR(VLOOKUP($B63,早大OC大会!$B$4:$G$400,2,FALSE),"")</f>
        <v>60</v>
      </c>
      <c r="AK63" s="10">
        <f>IFERROR(VLOOKUP($B63,早大OC大会!$B$4:$G$400,5,FALSE)*VLOOKUP(AI63,大会ごとのスコア!$D$44:$E$55,2,FALSE),"")</f>
        <v>38.887999999999998</v>
      </c>
      <c r="AL63" s="9" t="str">
        <f>IFERROR(VLOOKUP($B63,京大京女大会!$B$4:$G$400,6,FALSE),"")</f>
        <v/>
      </c>
      <c r="AM63" s="10" t="str">
        <f>IFERROR(VLOOKUP($B63,京大京女大会!$B$4:$G$400,2,FALSE),"")</f>
        <v/>
      </c>
      <c r="AN63" s="10" t="str">
        <f>IFERROR(VLOOKUP($B63,京大京女大会!$B$4:$G$400,5,FALSE)*VLOOKUP(AL63,大会ごとのスコア!$D$44:$E$55,2,FALSE),"")</f>
        <v/>
      </c>
      <c r="AO63" s="9" t="str">
        <f>IFERROR(VLOOKUP($B63,東海ミドルセレ!$B$4:$G$400,6,FALSE),"")</f>
        <v/>
      </c>
      <c r="AP63" s="10" t="str">
        <f>IFERROR(VLOOKUP($B63,東海ミドルセレ!$B$4:$G$400,2,FALSE),"")</f>
        <v/>
      </c>
      <c r="AQ63" s="10" t="str">
        <f>IFERROR(VLOOKUP($B63,東海ミドルセレ!$B$4:$G$400,5,FALSE)*VLOOKUP(AO63,大会ごとのスコア!$D$44:$E$60,2,FALSE),"")</f>
        <v/>
      </c>
      <c r="AR63" s="10"/>
      <c r="AT63" s="9">
        <f t="array" aca="1" ref="AT63" ca="1">IFERROR(ROUNDUP(AVERAGE(LARGE(IF($A$3:$AS$3="スコア",$A63:$AS63,""),{1,2,3})),2),0)</f>
        <v>56.12</v>
      </c>
      <c r="AU63">
        <f t="array" aca="1" ref="AU63" ca="1">IFERROR(LARGE(IF($A$3:$AS$3="スコア",$A63:$AS63,""),1),"")</f>
        <v>58.105999999999995</v>
      </c>
      <c r="AV63" t="str">
        <f t="shared" ca="1" si="0"/>
        <v>ICS</v>
      </c>
      <c r="AW63" t="str">
        <f t="shared" ca="1" si="1"/>
        <v>MUA1</v>
      </c>
    </row>
    <row r="64" spans="2:49" x14ac:dyDescent="0.15">
      <c r="B64" t="s">
        <v>209</v>
      </c>
      <c r="C64" t="s">
        <v>10</v>
      </c>
      <c r="E64" s="9" t="str">
        <f>IFERROR(VLOOKUP($B64,根ノ上高原!$B$5:$G$338,6,FALSE),"")</f>
        <v/>
      </c>
      <c r="F64" s="10" t="str">
        <f>IFERROR(VLOOKUP($B64,根ノ上高原!$B$5:$G$338,2,FALSE),"")</f>
        <v/>
      </c>
      <c r="G64" s="10" t="str">
        <f>IFERROR(VLOOKUP($B64,根ノ上高原!$B$5:$G$338,5,FALSE)*VLOOKUP(E64,大会ごとのスコア!$D$4:$E$5,2,FALSE),"")</f>
        <v/>
      </c>
      <c r="H64" s="9" t="str">
        <f>IFERROR(VLOOKUP($B64,東大OLK大会!$B$5:$G$338,6,FALSE),"")</f>
        <v>M21A2</v>
      </c>
      <c r="I64" s="10">
        <f>IFERROR(VLOOKUP($B64,東大OLK大会!$B$5:$G$338,2,FALSE),"")</f>
        <v>27</v>
      </c>
      <c r="J64" s="10">
        <f>IFERROR(VLOOKUP($B64,東大OLK大会!$B$5:$G$338,5,FALSE)*VLOOKUP(H64,大会ごとのスコア!$D$7:$E$11,2,FALSE),"")</f>
        <v>52.105999999999995</v>
      </c>
      <c r="K64" s="9" t="str">
        <f>IFERROR(VLOOKUP($B64,全日本ロング!$B$5:$G$338,6,FALSE),"")</f>
        <v/>
      </c>
      <c r="L64" s="10" t="str">
        <f>IFERROR(VLOOKUP($B64,全日本ロング!$B$5:$G$338,2,FALSE),"")</f>
        <v/>
      </c>
      <c r="M64" s="10" t="str">
        <f>IFERROR(VLOOKUP($B64,全日本ロング!$B$5:$G$338,5,FALSE)*VLOOKUP(K64,大会ごとのスコア!$D$12:$E$17,2,FALSE),"")</f>
        <v/>
      </c>
      <c r="N64" s="9" t="str">
        <f>IFERROR(VLOOKUP($B64,関東スプリントセレ!$B$5:$G$338,6,FALSE),"")</f>
        <v>Ms1</v>
      </c>
      <c r="O64" s="10">
        <f>IFERROR(VLOOKUP($B64,関東スプリントセレ!$B$5:$G$338,2,FALSE),"")</f>
        <v>37</v>
      </c>
      <c r="P64" s="10">
        <f>IFERROR(VLOOKUP($B64,関東スプリントセレ!$B$5:$G$338,5,FALSE)*VLOOKUP(N64,大会ごとのスコア!$D$19:$E$21,2,FALSE),"")</f>
        <v>55.257999999999996</v>
      </c>
      <c r="Q64" s="9" t="str">
        <f>IFERROR(VLOOKUP($B64,名椙大会2日目!$B$5:$G$338,6,FALSE),"")</f>
        <v/>
      </c>
      <c r="R64" s="10" t="str">
        <f>IFERROR(VLOOKUP($B64,名椙大会2日目!$B$5:$G$338,2,FALSE),"")</f>
        <v/>
      </c>
      <c r="S64" s="10" t="str">
        <f>IFERROR(VLOOKUP($B64,名椙大会2日目!$B$5:$G$338,5,FALSE)*VLOOKUP(Q64,大会ごとのスコア!$D$28:$E$31,2,FALSE),"")</f>
        <v/>
      </c>
      <c r="T64" s="9" t="str">
        <f>IFERROR(VLOOKUP($B64,インカレスプリント2018!$B$5:$G$400,6,FALSE),"")</f>
        <v>MUA3</v>
      </c>
      <c r="U64" s="10">
        <f>IFERROR(VLOOKUP($B64,インカレスプリント2018!$B$5:$G$400,2,FALSE),"")</f>
        <v>16</v>
      </c>
      <c r="V64" s="10">
        <f>IFERROR(VLOOKUP($B64,インカレスプリント2018!$B$5:$G$400,5,FALSE)*VLOOKUP(T64,大会ごとのスコア!$D$33:$E$36,2,FALSE),"")</f>
        <v>59.582999999999998</v>
      </c>
      <c r="W64" s="9" t="str">
        <f>IFERROR(VLOOKUP($B64,インカレロング2018!$B$5:$G$400,6,FALSE),"")</f>
        <v>ME</v>
      </c>
      <c r="X64" s="10">
        <f>IFERROR(VLOOKUP($B64,インカレロング2018!$B$5:$G$400,2,FALSE),"")</f>
        <v>50</v>
      </c>
      <c r="Y64" s="10">
        <f ca="1">IFERROR(VLOOKUP($B64,インカレロング2018!$B$5:$G$400,5,FALSE)*VLOOKUP(W64,大会ごとのスコア!$D$38:$E$42,2,FALSE),"")</f>
        <v>53.096399999999996</v>
      </c>
      <c r="Z64" s="9" t="str">
        <f>IFERROR(VLOOKUP($B64,クラブカップミドル!$B$4:$G$400,6,FALSE),"")</f>
        <v/>
      </c>
      <c r="AA64" s="10" t="str">
        <f>IFERROR(VLOOKUP($B64,クラブカップミドル!$B$4:$G$400,2,FALSE),"")</f>
        <v/>
      </c>
      <c r="AB64" s="10" t="str">
        <f>IFERROR(VLOOKUP($B64,クラブカップミドル!$B$4:$G$400,5,FALSE)*VLOOKUP(Z64,大会ごとのスコア!$D$44:$E$55,2,FALSE),"")</f>
        <v/>
      </c>
      <c r="AC64" s="9" t="str">
        <f>IFERROR(VLOOKUP($B64,全日本ミドル!$B$4:$G$400,6,FALSE),"")</f>
        <v/>
      </c>
      <c r="AD64" s="10" t="str">
        <f>IFERROR(VLOOKUP($B64,全日本ミドル!$B$4:$G$400,2,FALSE),"")</f>
        <v/>
      </c>
      <c r="AE64" s="10" t="str">
        <f>IFERROR(VLOOKUP($B64,全日本ミドル!$B$4:$G$400,5,FALSE)*VLOOKUP(AC64,大会ごとのスコア!$D$62:$E$69,2,FALSE),"")</f>
        <v/>
      </c>
      <c r="AF64" s="9" t="str">
        <f>IFERROR(VLOOKUP($B64,KOLC大会!$B$4:$G$400,6,FALSE),"")</f>
        <v/>
      </c>
      <c r="AG64" s="10" t="str">
        <f>IFERROR(VLOOKUP($B64,KOLC大会!$B$4:$G$400,2,FALSE),"")</f>
        <v/>
      </c>
      <c r="AH64" s="10" t="str">
        <f>IFERROR(VLOOKUP($B64,KOLC大会!$B$4:$G$400,5,FALSE)*VLOOKUP(AF64,大会ごとのスコア!$D$44:$E$55,2,FALSE),"")</f>
        <v/>
      </c>
      <c r="AI64" s="9" t="str">
        <f>IFERROR(VLOOKUP($B64,早大OC大会!$B$4:$G$400,6,FALSE),"")</f>
        <v/>
      </c>
      <c r="AJ64" s="10" t="str">
        <f>IFERROR(VLOOKUP($B64,早大OC大会!$B$4:$G$400,2,FALSE),"")</f>
        <v/>
      </c>
      <c r="AK64" s="10" t="str">
        <f>IFERROR(VLOOKUP($B64,早大OC大会!$B$4:$G$400,5,FALSE)*VLOOKUP(AI64,大会ごとのスコア!$D$44:$E$55,2,FALSE),"")</f>
        <v/>
      </c>
      <c r="AL64" s="9" t="str">
        <f>IFERROR(VLOOKUP($B64,京大京女大会!$B$4:$G$400,6,FALSE),"")</f>
        <v/>
      </c>
      <c r="AM64" s="10" t="str">
        <f>IFERROR(VLOOKUP($B64,京大京女大会!$B$4:$G$400,2,FALSE),"")</f>
        <v/>
      </c>
      <c r="AN64" s="10" t="str">
        <f>IFERROR(VLOOKUP($B64,京大京女大会!$B$4:$G$400,5,FALSE)*VLOOKUP(AL64,大会ごとのスコア!$D$44:$E$55,2,FALSE),"")</f>
        <v/>
      </c>
      <c r="AO64" s="9" t="str">
        <f>IFERROR(VLOOKUP($B64,東海ミドルセレ!$B$4:$G$400,6,FALSE),"")</f>
        <v/>
      </c>
      <c r="AP64" s="10" t="str">
        <f>IFERROR(VLOOKUP($B64,東海ミドルセレ!$B$4:$G$400,2,FALSE),"")</f>
        <v/>
      </c>
      <c r="AQ64" s="10" t="str">
        <f>IFERROR(VLOOKUP($B64,東海ミドルセレ!$B$4:$G$400,5,FALSE)*VLOOKUP(AO64,大会ごとのスコア!$D$44:$E$60,2,FALSE),"")</f>
        <v/>
      </c>
      <c r="AR64" s="10"/>
      <c r="AT64" s="9">
        <f t="array" aca="1" ref="AT64" ca="1">IFERROR(ROUNDUP(AVERAGE(LARGE(IF($A$3:$AS$3="スコア",$A64:$AS64,""),{1,2,3})),2),0)</f>
        <v>55.98</v>
      </c>
      <c r="AU64">
        <f t="array" aca="1" ref="AU64" ca="1">IFERROR(LARGE(IF($A$3:$AS$3="スコア",$A64:$AS64,""),1),"")</f>
        <v>59.582999999999998</v>
      </c>
      <c r="AV64" t="str">
        <f t="shared" ca="1" si="0"/>
        <v>ICS</v>
      </c>
      <c r="AW64" t="str">
        <f t="shared" ca="1" si="1"/>
        <v>MUA3</v>
      </c>
    </row>
    <row r="65" spans="2:49" x14ac:dyDescent="0.15">
      <c r="B65" t="s">
        <v>220</v>
      </c>
      <c r="C65" t="s">
        <v>28</v>
      </c>
      <c r="E65" s="9" t="str">
        <f>IFERROR(VLOOKUP($B65,根ノ上高原!$B$5:$G$338,6,FALSE),"")</f>
        <v/>
      </c>
      <c r="F65" s="10" t="str">
        <f>IFERROR(VLOOKUP($B65,根ノ上高原!$B$5:$G$338,2,FALSE),"")</f>
        <v/>
      </c>
      <c r="G65" s="10" t="str">
        <f>IFERROR(VLOOKUP($B65,根ノ上高原!$B$5:$G$338,5,FALSE)*VLOOKUP(E65,大会ごとのスコア!$D$4:$E$5,2,FALSE),"")</f>
        <v/>
      </c>
      <c r="H65" s="9" t="str">
        <f>IFERROR(VLOOKUP($B65,東大OLK大会!$B$5:$G$338,6,FALSE),"")</f>
        <v>M21A1</v>
      </c>
      <c r="I65" s="10">
        <f>IFERROR(VLOOKUP($B65,東大OLK大会!$B$5:$G$338,2,FALSE),"")</f>
        <v>35</v>
      </c>
      <c r="J65" s="10">
        <f>IFERROR(VLOOKUP($B65,東大OLK大会!$B$5:$G$338,5,FALSE)*VLOOKUP(H65,大会ごとのスコア!$D$7:$E$11,2,FALSE),"")</f>
        <v>47.921999999999997</v>
      </c>
      <c r="K65" s="9" t="str">
        <f>IFERROR(VLOOKUP($B65,全日本ロング!$B$5:$G$338,6,FALSE),"")</f>
        <v>M21A2</v>
      </c>
      <c r="L65" s="10">
        <f>IFERROR(VLOOKUP($B65,全日本ロング!$B$5:$G$338,2,FALSE),"")</f>
        <v>30</v>
      </c>
      <c r="M65" s="10">
        <f>IFERROR(VLOOKUP($B65,全日本ロング!$B$5:$G$338,5,FALSE)*VLOOKUP(K65,大会ごとのスコア!$D$12:$E$17,2,FALSE),"")</f>
        <v>49.677</v>
      </c>
      <c r="N65" s="9" t="str">
        <f>IFERROR(VLOOKUP($B65,関東スプリントセレ!$B$5:$G$338,6,FALSE),"")</f>
        <v>Ms1</v>
      </c>
      <c r="O65" s="10">
        <f>IFERROR(VLOOKUP($B65,関東スプリントセレ!$B$5:$G$338,2,FALSE),"")</f>
        <v>36</v>
      </c>
      <c r="P65" s="10">
        <f>IFERROR(VLOOKUP($B65,関東スプリントセレ!$B$5:$G$338,5,FALSE)*VLOOKUP(N65,大会ごとのスコア!$D$19:$E$21,2,FALSE),"")</f>
        <v>55.327999999999996</v>
      </c>
      <c r="Q65" s="9" t="str">
        <f>IFERROR(VLOOKUP($B65,名椙大会2日目!$B$5:$G$338,6,FALSE),"")</f>
        <v/>
      </c>
      <c r="R65" s="10" t="str">
        <f>IFERROR(VLOOKUP($B65,名椙大会2日目!$B$5:$G$338,2,FALSE),"")</f>
        <v/>
      </c>
      <c r="S65" s="10" t="str">
        <f>IFERROR(VLOOKUP($B65,名椙大会2日目!$B$5:$G$338,5,FALSE)*VLOOKUP(Q65,大会ごとのスコア!$D$28:$E$31,2,FALSE),"")</f>
        <v/>
      </c>
      <c r="T65" s="9" t="str">
        <f>IFERROR(VLOOKUP($B65,インカレスプリント2018!$B$5:$G$400,6,FALSE),"")</f>
        <v>MUA2</v>
      </c>
      <c r="U65" s="10">
        <f>IFERROR(VLOOKUP($B65,インカレスプリント2018!$B$5:$G$400,2,FALSE),"")</f>
        <v>0</v>
      </c>
      <c r="V65" s="10">
        <f>IFERROR(VLOOKUP($B65,インカレスプリント2018!$B$5:$G$400,5,FALSE)*VLOOKUP(T65,大会ごとのスコア!$D$33:$E$36,2,FALSE),"")</f>
        <v>0</v>
      </c>
      <c r="W65" s="9" t="str">
        <f>IFERROR(VLOOKUP($B65,インカレロング2018!$B$5:$G$400,6,FALSE),"")</f>
        <v>ME</v>
      </c>
      <c r="X65" s="10">
        <f>IFERROR(VLOOKUP($B65,インカレロング2018!$B$5:$G$400,2,FALSE),"")</f>
        <v>0</v>
      </c>
      <c r="Y65" s="10">
        <f ca="1">IFERROR(VLOOKUP($B65,インカレロング2018!$B$5:$G$400,5,FALSE)*VLOOKUP(W65,大会ごとのスコア!$D$38:$E$42,2,FALSE),"")</f>
        <v>42.601199999999999</v>
      </c>
      <c r="Z65" s="9" t="str">
        <f>IFERROR(VLOOKUP($B65,クラブカップミドル!$B$4:$G$400,6,FALSE),"")</f>
        <v>MA-2</v>
      </c>
      <c r="AA65" s="10">
        <f>IFERROR(VLOOKUP($B65,クラブカップミドル!$B$4:$G$400,2,FALSE),"")</f>
        <v>16</v>
      </c>
      <c r="AB65" s="10">
        <f>IFERROR(VLOOKUP($B65,クラブカップミドル!$B$4:$G$400,5,FALSE)*VLOOKUP(Z65,大会ごとのスコア!$D$44:$E$55,2,FALSE),"")</f>
        <v>56.908999999999999</v>
      </c>
      <c r="AC65" s="9" t="str">
        <f>IFERROR(VLOOKUP($B65,全日本ミドル!$B$4:$G$400,6,FALSE),"")</f>
        <v>M21A1</v>
      </c>
      <c r="AD65" s="10">
        <f>IFERROR(VLOOKUP($B65,全日本ミドル!$B$4:$G$400,2,FALSE),"")</f>
        <v>27</v>
      </c>
      <c r="AE65" s="10">
        <f>IFERROR(VLOOKUP($B65,全日本ミドル!$B$4:$G$400,5,FALSE)*VLOOKUP(AC65,大会ごとのスコア!$D$62:$E$69,2,FALSE),"")</f>
        <v>55.101999999999997</v>
      </c>
      <c r="AF65" s="9" t="str">
        <f>IFERROR(VLOOKUP($B65,KOLC大会!$B$4:$G$400,6,FALSE),"")</f>
        <v/>
      </c>
      <c r="AG65" s="10" t="str">
        <f>IFERROR(VLOOKUP($B65,KOLC大会!$B$4:$G$400,2,FALSE),"")</f>
        <v/>
      </c>
      <c r="AH65" s="10" t="str">
        <f>IFERROR(VLOOKUP($B65,KOLC大会!$B$4:$G$400,5,FALSE)*VLOOKUP(AF65,大会ごとのスコア!$D$44:$E$55,2,FALSE),"")</f>
        <v/>
      </c>
      <c r="AI65" s="9" t="str">
        <f>IFERROR(VLOOKUP($B65,早大OC大会!$B$4:$G$400,6,FALSE),"")</f>
        <v>M21A1</v>
      </c>
      <c r="AJ65" s="10">
        <f>IFERROR(VLOOKUP($B65,早大OC大会!$B$4:$G$400,2,FALSE),"")</f>
        <v>25</v>
      </c>
      <c r="AK65" s="10">
        <f>IFERROR(VLOOKUP($B65,早大OC大会!$B$4:$G$400,5,FALSE)*VLOOKUP(AI65,大会ごとのスコア!$D$44:$E$55,2,FALSE),"")</f>
        <v>55.333999999999996</v>
      </c>
      <c r="AL65" s="9" t="str">
        <f>IFERROR(VLOOKUP($B65,京大京女大会!$B$4:$G$400,6,FALSE),"")</f>
        <v/>
      </c>
      <c r="AM65" s="10" t="str">
        <f>IFERROR(VLOOKUP($B65,京大京女大会!$B$4:$G$400,2,FALSE),"")</f>
        <v/>
      </c>
      <c r="AN65" s="10" t="str">
        <f>IFERROR(VLOOKUP($B65,京大京女大会!$B$4:$G$400,5,FALSE)*VLOOKUP(AL65,大会ごとのスコア!$D$44:$E$55,2,FALSE),"")</f>
        <v/>
      </c>
      <c r="AO65" s="9" t="str">
        <f>IFERROR(VLOOKUP($B65,東海ミドルセレ!$B$4:$G$400,6,FALSE),"")</f>
        <v/>
      </c>
      <c r="AP65" s="10" t="str">
        <f>IFERROR(VLOOKUP($B65,東海ミドルセレ!$B$4:$G$400,2,FALSE),"")</f>
        <v/>
      </c>
      <c r="AQ65" s="10" t="str">
        <f>IFERROR(VLOOKUP($B65,東海ミドルセレ!$B$4:$G$400,5,FALSE)*VLOOKUP(AO65,大会ごとのスコア!$D$44:$E$60,2,FALSE),"")</f>
        <v/>
      </c>
      <c r="AR65" s="10"/>
      <c r="AT65" s="9">
        <f t="array" aca="1" ref="AT65" ca="1">IFERROR(ROUNDUP(AVERAGE(LARGE(IF($A$3:$AS$3="スコア",$A65:$AS65,""),{1,2,3})),2),0)</f>
        <v>55.86</v>
      </c>
      <c r="AU65">
        <f t="array" aca="1" ref="AU65" ca="1">IFERROR(LARGE(IF($A$3:$AS$3="スコア",$A65:$AS65,""),1),"")</f>
        <v>56.908999999999999</v>
      </c>
      <c r="AV65" t="str">
        <f t="shared" ca="1" si="0"/>
        <v>CCM</v>
      </c>
      <c r="AW65" t="str">
        <f t="shared" ca="1" si="1"/>
        <v>MA-2</v>
      </c>
    </row>
    <row r="66" spans="2:49" x14ac:dyDescent="0.15">
      <c r="B66" t="s">
        <v>696</v>
      </c>
      <c r="C66" t="s">
        <v>14</v>
      </c>
      <c r="E66" s="9" t="str">
        <f>IFERROR(VLOOKUP($B66,根ノ上高原!$B$5:$G$338,6,FALSE),"")</f>
        <v/>
      </c>
      <c r="F66" s="10" t="str">
        <f>IFERROR(VLOOKUP($B66,根ノ上高原!$B$5:$G$338,2,FALSE),"")</f>
        <v/>
      </c>
      <c r="G66" s="10" t="str">
        <f>IFERROR(VLOOKUP($B66,根ノ上高原!$B$5:$G$338,5,FALSE)*VLOOKUP(E66,大会ごとのスコア!$D$4:$E$5,2,FALSE),"")</f>
        <v/>
      </c>
      <c r="H66" s="9" t="str">
        <f>IFERROR(VLOOKUP($B66,東大OLK大会!$B$5:$G$338,6,FALSE),"")</f>
        <v>M20A</v>
      </c>
      <c r="I66" s="10">
        <f>IFERROR(VLOOKUP($B66,東大OLK大会!$B$5:$G$338,2,FALSE),"")</f>
        <v>18</v>
      </c>
      <c r="J66" s="10">
        <f>IFERROR(VLOOKUP($B66,東大OLK大会!$B$5:$G$338,5,FALSE)*VLOOKUP(H66,大会ごとのスコア!$D$7:$E$11,2,FALSE),"")</f>
        <v>35.640799999999999</v>
      </c>
      <c r="K66" s="9" t="str">
        <f>IFERROR(VLOOKUP($B66,全日本ロング!$B$5:$G$338,6,FALSE),"")</f>
        <v/>
      </c>
      <c r="L66" s="10" t="str">
        <f>IFERROR(VLOOKUP($B66,全日本ロング!$B$5:$G$338,2,FALSE),"")</f>
        <v/>
      </c>
      <c r="M66" s="10" t="str">
        <f>IFERROR(VLOOKUP($B66,全日本ロング!$B$5:$G$338,5,FALSE)*VLOOKUP(K66,大会ごとのスコア!$D$12:$E$17,2,FALSE),"")</f>
        <v/>
      </c>
      <c r="N66" s="9" t="str">
        <f>IFERROR(VLOOKUP($B66,関東スプリントセレ!$B$5:$G$338,6,FALSE),"")</f>
        <v>Ms2</v>
      </c>
      <c r="O66" s="10">
        <f>IFERROR(VLOOKUP($B66,関東スプリントセレ!$B$5:$G$338,2,FALSE),"")</f>
        <v>33</v>
      </c>
      <c r="P66" s="10">
        <f>IFERROR(VLOOKUP($B66,関東スプリントセレ!$B$5:$G$338,5,FALSE)*VLOOKUP(N66,大会ごとのスコア!$D$19:$E$21,2,FALSE),"")</f>
        <v>54.134</v>
      </c>
      <c r="Q66" s="9" t="str">
        <f>IFERROR(VLOOKUP($B66,名椙大会2日目!$B$5:$G$338,6,FALSE),"")</f>
        <v/>
      </c>
      <c r="R66" s="10" t="str">
        <f>IFERROR(VLOOKUP($B66,名椙大会2日目!$B$5:$G$338,2,FALSE),"")</f>
        <v/>
      </c>
      <c r="S66" s="10" t="str">
        <f>IFERROR(VLOOKUP($B66,名椙大会2日目!$B$5:$G$338,5,FALSE)*VLOOKUP(Q66,大会ごとのスコア!$D$28:$E$31,2,FALSE),"")</f>
        <v/>
      </c>
      <c r="T66" s="9" t="str">
        <f>IFERROR(VLOOKUP($B66,インカレスプリント2018!$B$5:$G$400,6,FALSE),"")</f>
        <v>MUA3</v>
      </c>
      <c r="U66" s="10">
        <f>IFERROR(VLOOKUP($B66,インカレスプリント2018!$B$5:$G$400,2,FALSE),"")</f>
        <v>29</v>
      </c>
      <c r="V66" s="10">
        <f>IFERROR(VLOOKUP($B66,インカレスプリント2018!$B$5:$G$400,5,FALSE)*VLOOKUP(T66,大会ごとのスコア!$D$33:$E$36,2,FALSE),"")</f>
        <v>56.463999999999999</v>
      </c>
      <c r="W66" s="9" t="str">
        <f>IFERROR(VLOOKUP($B66,インカレロング2018!$B$5:$G$400,6,FALSE),"")</f>
        <v>MUL3</v>
      </c>
      <c r="X66" s="10">
        <f>IFERROR(VLOOKUP($B66,インカレロング2018!$B$5:$G$400,2,FALSE),"")</f>
        <v>19</v>
      </c>
      <c r="Y66" s="10">
        <f ca="1">IFERROR(VLOOKUP($B66,インカレロング2018!$B$5:$G$400,5,FALSE)*VLOOKUP(W66,大会ごとのスコア!$D$38:$E$42,2,FALSE),"")</f>
        <v>56.521000000000001</v>
      </c>
      <c r="Z66" s="9" t="str">
        <f>IFERROR(VLOOKUP($B66,クラブカップミドル!$B$4:$G$400,6,FALSE),"")</f>
        <v>MA-1</v>
      </c>
      <c r="AA66" s="10">
        <f>IFERROR(VLOOKUP($B66,クラブカップミドル!$B$4:$G$400,2,FALSE),"")</f>
        <v>0</v>
      </c>
      <c r="AB66" s="10">
        <f>IFERROR(VLOOKUP($B66,クラブカップミドル!$B$4:$G$400,5,FALSE)*VLOOKUP(Z66,大会ごとのスコア!$D$44:$E$55,2,FALSE),"")</f>
        <v>0</v>
      </c>
      <c r="AC66" s="9" t="str">
        <f>IFERROR(VLOOKUP($B66,全日本ミドル!$B$4:$G$400,6,FALSE),"")</f>
        <v/>
      </c>
      <c r="AD66" s="10" t="str">
        <f>IFERROR(VLOOKUP($B66,全日本ミドル!$B$4:$G$400,2,FALSE),"")</f>
        <v/>
      </c>
      <c r="AE66" s="10" t="str">
        <f>IFERROR(VLOOKUP($B66,全日本ミドル!$B$4:$G$400,5,FALSE)*VLOOKUP(AC66,大会ごとのスコア!$D$62:$E$69,2,FALSE),"")</f>
        <v/>
      </c>
      <c r="AF66" s="9" t="str">
        <f>IFERROR(VLOOKUP($B66,KOLC大会!$B$4:$G$400,6,FALSE),"")</f>
        <v/>
      </c>
      <c r="AG66" s="10" t="str">
        <f>IFERROR(VLOOKUP($B66,KOLC大会!$B$4:$G$400,2,FALSE),"")</f>
        <v/>
      </c>
      <c r="AH66" s="10" t="str">
        <f>IFERROR(VLOOKUP($B66,KOLC大会!$B$4:$G$400,5,FALSE)*VLOOKUP(AF66,大会ごとのスコア!$D$44:$E$55,2,FALSE),"")</f>
        <v/>
      </c>
      <c r="AI66" s="9" t="str">
        <f>IFERROR(VLOOKUP($B66,早大OC大会!$B$4:$G$400,6,FALSE),"")</f>
        <v/>
      </c>
      <c r="AJ66" s="10" t="str">
        <f>IFERROR(VLOOKUP($B66,早大OC大会!$B$4:$G$400,2,FALSE),"")</f>
        <v/>
      </c>
      <c r="AK66" s="10" t="str">
        <f>IFERROR(VLOOKUP($B66,早大OC大会!$B$4:$G$400,5,FALSE)*VLOOKUP(AI66,大会ごとのスコア!$D$44:$E$55,2,FALSE),"")</f>
        <v/>
      </c>
      <c r="AL66" s="9" t="str">
        <f>IFERROR(VLOOKUP($B66,京大京女大会!$B$4:$G$400,6,FALSE),"")</f>
        <v/>
      </c>
      <c r="AM66" s="10" t="str">
        <f>IFERROR(VLOOKUP($B66,京大京女大会!$B$4:$G$400,2,FALSE),"")</f>
        <v/>
      </c>
      <c r="AN66" s="10" t="str">
        <f>IFERROR(VLOOKUP($B66,京大京女大会!$B$4:$G$400,5,FALSE)*VLOOKUP(AL66,大会ごとのスコア!$D$44:$E$55,2,FALSE),"")</f>
        <v/>
      </c>
      <c r="AO66" s="9" t="str">
        <f>IFERROR(VLOOKUP($B66,東海ミドルセレ!$B$4:$G$400,6,FALSE),"")</f>
        <v/>
      </c>
      <c r="AP66" s="10" t="str">
        <f>IFERROR(VLOOKUP($B66,東海ミドルセレ!$B$4:$G$400,2,FALSE),"")</f>
        <v/>
      </c>
      <c r="AQ66" s="10" t="str">
        <f>IFERROR(VLOOKUP($B66,東海ミドルセレ!$B$4:$G$400,5,FALSE)*VLOOKUP(AO66,大会ごとのスコア!$D$44:$E$60,2,FALSE),"")</f>
        <v/>
      </c>
      <c r="AR66" s="10"/>
      <c r="AT66" s="9">
        <f t="array" aca="1" ref="AT66" ca="1">IFERROR(ROUNDUP(AVERAGE(LARGE(IF($A$3:$AS$3="スコア",$A66:$AS66,""),{1,2,3})),2),0)</f>
        <v>55.71</v>
      </c>
      <c r="AU66">
        <f t="array" aca="1" ref="AU66" ca="1">IFERROR(LARGE(IF($A$3:$AS$3="スコア",$A66:$AS66,""),1),"")</f>
        <v>56.521000000000001</v>
      </c>
      <c r="AV66" t="str">
        <f t="shared" ca="1" si="0"/>
        <v>ICL</v>
      </c>
      <c r="AW66" t="str">
        <f t="shared" ca="1" si="1"/>
        <v>MUL3</v>
      </c>
    </row>
    <row r="67" spans="2:49" x14ac:dyDescent="0.15">
      <c r="B67" t="s">
        <v>284</v>
      </c>
      <c r="C67" t="s">
        <v>242</v>
      </c>
      <c r="E67" s="9" t="str">
        <f>IFERROR(VLOOKUP($B67,根ノ上高原!$B$5:$G$338,6,FALSE),"")</f>
        <v>MA</v>
      </c>
      <c r="F67" s="10">
        <f>IFERROR(VLOOKUP($B67,根ノ上高原!$B$5:$G$338,2,FALSE),"")</f>
        <v>34</v>
      </c>
      <c r="G67" s="10">
        <f>IFERROR(VLOOKUP($B67,根ノ上高原!$B$5:$G$338,5,FALSE)*VLOOKUP(E67,大会ごとのスコア!$D$4:$E$5,2,FALSE),"")</f>
        <v>49.864999999999995</v>
      </c>
      <c r="H67" s="9" t="str">
        <f>IFERROR(VLOOKUP($B67,東大OLK大会!$B$5:$G$338,6,FALSE),"")</f>
        <v>M20A</v>
      </c>
      <c r="I67" s="10">
        <f>IFERROR(VLOOKUP($B67,東大OLK大会!$B$5:$G$338,2,FALSE),"")</f>
        <v>10</v>
      </c>
      <c r="J67" s="10">
        <f>IFERROR(VLOOKUP($B67,東大OLK大会!$B$5:$G$338,5,FALSE)*VLOOKUP(H67,大会ごとのスコア!$D$7:$E$11,2,FALSE),"")</f>
        <v>47.488</v>
      </c>
      <c r="K67" s="9" t="str">
        <f>IFERROR(VLOOKUP($B67,全日本ロング!$B$5:$G$338,6,FALSE),"")</f>
        <v>M20E</v>
      </c>
      <c r="L67" s="10">
        <f>IFERROR(VLOOKUP($B67,全日本ロング!$B$5:$G$338,2,FALSE),"")</f>
        <v>20</v>
      </c>
      <c r="M67" s="10">
        <f>IFERROR(VLOOKUP($B67,全日本ロング!$B$5:$G$338,5,FALSE)*VLOOKUP(K67,大会ごとのスコア!$D$12:$E$17,2,FALSE),"")</f>
        <v>43.572699999999998</v>
      </c>
      <c r="N67" s="9" t="str">
        <f>IFERROR(VLOOKUP($B67,関東スプリントセレ!$B$5:$G$338,6,FALSE),"")</f>
        <v>Ms2</v>
      </c>
      <c r="O67" s="10">
        <f>IFERROR(VLOOKUP($B67,関東スプリントセレ!$B$5:$G$338,2,FALSE),"")</f>
        <v>0</v>
      </c>
      <c r="P67" s="10">
        <f>IFERROR(VLOOKUP($B67,関東スプリントセレ!$B$5:$G$338,5,FALSE)*VLOOKUP(N67,大会ごとのスコア!$D$19:$E$21,2,FALSE),"")</f>
        <v>54.589999999999996</v>
      </c>
      <c r="Q67" s="9" t="str">
        <f>IFERROR(VLOOKUP($B67,名椙大会2日目!$B$5:$G$338,6,FALSE),"")</f>
        <v/>
      </c>
      <c r="R67" s="10" t="str">
        <f>IFERROR(VLOOKUP($B67,名椙大会2日目!$B$5:$G$338,2,FALSE),"")</f>
        <v/>
      </c>
      <c r="S67" s="10" t="str">
        <f>IFERROR(VLOOKUP($B67,名椙大会2日目!$B$5:$G$338,5,FALSE)*VLOOKUP(Q67,大会ごとのスコア!$D$28:$E$31,2,FALSE),"")</f>
        <v/>
      </c>
      <c r="T67" s="9" t="str">
        <f>IFERROR(VLOOKUP($B67,インカレスプリント2018!$B$5:$G$400,6,FALSE),"")</f>
        <v>MUA2</v>
      </c>
      <c r="U67" s="10">
        <f>IFERROR(VLOOKUP($B67,インカレスプリント2018!$B$5:$G$400,2,FALSE),"")</f>
        <v>20</v>
      </c>
      <c r="V67" s="10">
        <f>IFERROR(VLOOKUP($B67,インカレスプリント2018!$B$5:$G$400,5,FALSE)*VLOOKUP(T67,大会ごとのスコア!$D$33:$E$36,2,FALSE),"")</f>
        <v>56.189</v>
      </c>
      <c r="W67" s="9" t="str">
        <f>IFERROR(VLOOKUP($B67,インカレロング2018!$B$5:$G$400,6,FALSE),"")</f>
        <v>MUL1</v>
      </c>
      <c r="X67" s="10">
        <f>IFERROR(VLOOKUP($B67,インカレロング2018!$B$5:$G$400,2,FALSE),"")</f>
        <v>25</v>
      </c>
      <c r="Y67" s="10">
        <f ca="1">IFERROR(VLOOKUP($B67,インカレロング2018!$B$5:$G$400,5,FALSE)*VLOOKUP(W67,大会ごとのスコア!$D$38:$E$42,2,FALSE),"")</f>
        <v>56.315999999999995</v>
      </c>
      <c r="Z67" s="9" t="str">
        <f>IFERROR(VLOOKUP($B67,クラブカップミドル!$B$4:$G$400,6,FALSE),"")</f>
        <v>MJ</v>
      </c>
      <c r="AA67" s="10">
        <f>IFERROR(VLOOKUP($B67,クラブカップミドル!$B$4:$G$400,2,FALSE),"")</f>
        <v>7</v>
      </c>
      <c r="AB67" s="10">
        <f>IFERROR(VLOOKUP($B67,クラブカップミドル!$B$4:$G$400,5,FALSE)*VLOOKUP(Z67,大会ごとのスコア!$D$44:$E$55,2,FALSE),"")</f>
        <v>45.378399999999999</v>
      </c>
      <c r="AC67" s="9" t="str">
        <f>IFERROR(VLOOKUP($B67,全日本ミドル!$B$4:$G$400,6,FALSE),"")</f>
        <v/>
      </c>
      <c r="AD67" s="10" t="str">
        <f>IFERROR(VLOOKUP($B67,全日本ミドル!$B$4:$G$400,2,FALSE),"")</f>
        <v/>
      </c>
      <c r="AE67" s="10" t="str">
        <f>IFERROR(VLOOKUP($B67,全日本ミドル!$B$4:$G$400,5,FALSE)*VLOOKUP(AC67,大会ごとのスコア!$D$62:$E$69,2,FALSE),"")</f>
        <v/>
      </c>
      <c r="AF67" s="9" t="str">
        <f>IFERROR(VLOOKUP($B67,KOLC大会!$B$4:$G$400,6,FALSE),"")</f>
        <v/>
      </c>
      <c r="AG67" s="10" t="str">
        <f>IFERROR(VLOOKUP($B67,KOLC大会!$B$4:$G$400,2,FALSE),"")</f>
        <v/>
      </c>
      <c r="AH67" s="10" t="str">
        <f>IFERROR(VLOOKUP($B67,KOLC大会!$B$4:$G$400,5,FALSE)*VLOOKUP(AF67,大会ごとのスコア!$D$44:$E$55,2,FALSE),"")</f>
        <v/>
      </c>
      <c r="AI67" s="9" t="str">
        <f>IFERROR(VLOOKUP($B67,早大OC大会!$B$4:$G$400,6,FALSE),"")</f>
        <v>M21A2</v>
      </c>
      <c r="AJ67" s="10">
        <f>IFERROR(VLOOKUP($B67,早大OC大会!$B$4:$G$400,2,FALSE),"")</f>
        <v>36</v>
      </c>
      <c r="AK67" s="10">
        <f>IFERROR(VLOOKUP($B67,早大OC大会!$B$4:$G$400,5,FALSE)*VLOOKUP(AI67,大会ごとのスコア!$D$44:$E$55,2,FALSE),"")</f>
        <v>51.110999999999997</v>
      </c>
      <c r="AL67" s="9" t="str">
        <f>IFERROR(VLOOKUP($B67,京大京女大会!$B$4:$G$400,6,FALSE),"")</f>
        <v/>
      </c>
      <c r="AM67" s="10" t="str">
        <f>IFERROR(VLOOKUP($B67,京大京女大会!$B$4:$G$400,2,FALSE),"")</f>
        <v/>
      </c>
      <c r="AN67" s="10" t="str">
        <f>IFERROR(VLOOKUP($B67,京大京女大会!$B$4:$G$400,5,FALSE)*VLOOKUP(AL67,大会ごとのスコア!$D$44:$E$55,2,FALSE),"")</f>
        <v/>
      </c>
      <c r="AO67" s="9" t="str">
        <f>IFERROR(VLOOKUP($B67,東海ミドルセレ!$B$4:$G$400,6,FALSE),"")</f>
        <v/>
      </c>
      <c r="AP67" s="10" t="str">
        <f>IFERROR(VLOOKUP($B67,東海ミドルセレ!$B$4:$G$400,2,FALSE),"")</f>
        <v/>
      </c>
      <c r="AQ67" s="10" t="str">
        <f>IFERROR(VLOOKUP($B67,東海ミドルセレ!$B$4:$G$400,5,FALSE)*VLOOKUP(AO67,大会ごとのスコア!$D$44:$E$60,2,FALSE),"")</f>
        <v/>
      </c>
      <c r="AR67" s="10"/>
      <c r="AT67" s="9">
        <f t="array" aca="1" ref="AT67" ca="1">IFERROR(ROUNDUP(AVERAGE(LARGE(IF($A$3:$AS$3="スコア",$A67:$AS67,""),{1,2,3})),2),0)</f>
        <v>55.699999999999996</v>
      </c>
      <c r="AU67">
        <f t="array" aca="1" ref="AU67" ca="1">IFERROR(LARGE(IF($A$3:$AS$3="スコア",$A67:$AS67,""),1),"")</f>
        <v>56.315999999999995</v>
      </c>
      <c r="AV67" t="str">
        <f t="shared" ca="1" si="0"/>
        <v>ICL</v>
      </c>
      <c r="AW67" t="str">
        <f t="shared" ca="1" si="1"/>
        <v>MUL1</v>
      </c>
    </row>
    <row r="68" spans="2:49" x14ac:dyDescent="0.15">
      <c r="B68" t="s">
        <v>406</v>
      </c>
      <c r="C68" t="s">
        <v>21</v>
      </c>
      <c r="E68" s="9" t="str">
        <f>IFERROR(VLOOKUP($B68,根ノ上高原!$B$5:$G$338,6,FALSE),"")</f>
        <v/>
      </c>
      <c r="F68" s="10" t="str">
        <f>IFERROR(VLOOKUP($B68,根ノ上高原!$B$5:$G$338,2,FALSE),"")</f>
        <v/>
      </c>
      <c r="G68" s="10" t="str">
        <f>IFERROR(VLOOKUP($B68,根ノ上高原!$B$5:$G$338,5,FALSE)*VLOOKUP(E68,大会ごとのスコア!$D$4:$E$5,2,FALSE),"")</f>
        <v/>
      </c>
      <c r="H68" s="9" t="str">
        <f>IFERROR(VLOOKUP($B68,東大OLK大会!$B$5:$G$338,6,FALSE),"")</f>
        <v>M21A2</v>
      </c>
      <c r="I68" s="10">
        <f>IFERROR(VLOOKUP($B68,東大OLK大会!$B$5:$G$338,2,FALSE),"")</f>
        <v>0</v>
      </c>
      <c r="J68" s="10">
        <f>IFERROR(VLOOKUP($B68,東大OLK大会!$B$5:$G$338,5,FALSE)*VLOOKUP(H68,大会ごとのスコア!$D$7:$E$11,2,FALSE),"")</f>
        <v>31.448</v>
      </c>
      <c r="K68" s="9" t="str">
        <f>IFERROR(VLOOKUP($B68,全日本ロング!$B$5:$G$338,6,FALSE),"")</f>
        <v>M21A2</v>
      </c>
      <c r="L68" s="10">
        <f>IFERROR(VLOOKUP($B68,全日本ロング!$B$5:$G$338,2,FALSE),"")</f>
        <v>0</v>
      </c>
      <c r="M68" s="10">
        <f>IFERROR(VLOOKUP($B68,全日本ロング!$B$5:$G$338,5,FALSE)*VLOOKUP(K68,大会ごとのスコア!$D$12:$E$17,2,FALSE),"")</f>
        <v>25.253</v>
      </c>
      <c r="N68" s="9" t="str">
        <f>IFERROR(VLOOKUP($B68,関東スプリントセレ!$B$5:$G$338,6,FALSE),"")</f>
        <v>Ms1</v>
      </c>
      <c r="O68" s="10">
        <f>IFERROR(VLOOKUP($B68,関東スプリントセレ!$B$5:$G$338,2,FALSE),"")</f>
        <v>30</v>
      </c>
      <c r="P68" s="10">
        <f>IFERROR(VLOOKUP($B68,関東スプリントセレ!$B$5:$G$338,5,FALSE)*VLOOKUP(N68,大会ごとのスコア!$D$19:$E$21,2,FALSE),"")</f>
        <v>56.294999999999995</v>
      </c>
      <c r="Q68" s="9" t="str">
        <f>IFERROR(VLOOKUP($B68,名椙大会2日目!$B$5:$G$338,6,FALSE),"")</f>
        <v/>
      </c>
      <c r="R68" s="10" t="str">
        <f>IFERROR(VLOOKUP($B68,名椙大会2日目!$B$5:$G$338,2,FALSE),"")</f>
        <v/>
      </c>
      <c r="S68" s="10" t="str">
        <f>IFERROR(VLOOKUP($B68,名椙大会2日目!$B$5:$G$338,5,FALSE)*VLOOKUP(Q68,大会ごとのスコア!$D$28:$E$31,2,FALSE),"")</f>
        <v/>
      </c>
      <c r="T68" s="9" t="str">
        <f>IFERROR(VLOOKUP($B68,インカレスプリント2018!$B$5:$G$400,6,FALSE),"")</f>
        <v>MUA3</v>
      </c>
      <c r="U68" s="10">
        <f>IFERROR(VLOOKUP($B68,インカレスプリント2018!$B$5:$G$400,2,FALSE),"")</f>
        <v>26</v>
      </c>
      <c r="V68" s="10">
        <f>IFERROR(VLOOKUP($B68,インカレスプリント2018!$B$5:$G$400,5,FALSE)*VLOOKUP(T68,大会ごとのスコア!$D$33:$E$36,2,FALSE),"")</f>
        <v>56.565999999999995</v>
      </c>
      <c r="W68" s="9" t="str">
        <f>IFERROR(VLOOKUP($B68,インカレロング2018!$B$5:$G$400,6,FALSE),"")</f>
        <v>MUL2</v>
      </c>
      <c r="X68" s="10">
        <f>IFERROR(VLOOKUP($B68,インカレロング2018!$B$5:$G$400,2,FALSE),"")</f>
        <v>55</v>
      </c>
      <c r="Y68" s="10">
        <f ca="1">IFERROR(VLOOKUP($B68,インカレロング2018!$B$5:$G$400,5,FALSE)*VLOOKUP(W68,大会ごとのスコア!$D$38:$E$42,2,FALSE),"")</f>
        <v>49.957000000000001</v>
      </c>
      <c r="Z68" s="9" t="str">
        <f>IFERROR(VLOOKUP($B68,クラブカップミドル!$B$4:$G$400,6,FALSE),"")</f>
        <v/>
      </c>
      <c r="AA68" s="10" t="str">
        <f>IFERROR(VLOOKUP($B68,クラブカップミドル!$B$4:$G$400,2,FALSE),"")</f>
        <v/>
      </c>
      <c r="AB68" s="10" t="str">
        <f>IFERROR(VLOOKUP($B68,クラブカップミドル!$B$4:$G$400,5,FALSE)*VLOOKUP(Z68,大会ごとのスコア!$D$44:$E$55,2,FALSE),"")</f>
        <v/>
      </c>
      <c r="AC68" s="9" t="str">
        <f>IFERROR(VLOOKUP($B68,全日本ミドル!$B$4:$G$400,6,FALSE),"")</f>
        <v>M21A2</v>
      </c>
      <c r="AD68" s="10">
        <f>IFERROR(VLOOKUP($B68,全日本ミドル!$B$4:$G$400,2,FALSE),"")</f>
        <v>0</v>
      </c>
      <c r="AE68" s="10">
        <f>IFERROR(VLOOKUP($B68,全日本ミドル!$B$4:$G$400,5,FALSE)*VLOOKUP(AC68,大会ごとのスコア!$D$62:$E$69,2,FALSE),"")</f>
        <v>0</v>
      </c>
      <c r="AF68" s="9" t="str">
        <f>IFERROR(VLOOKUP($B68,KOLC大会!$B$4:$G$400,6,FALSE),"")</f>
        <v>M21A1</v>
      </c>
      <c r="AG68" s="10">
        <f>IFERROR(VLOOKUP($B68,KOLC大会!$B$4:$G$400,2,FALSE),"")</f>
        <v>37</v>
      </c>
      <c r="AH68" s="10">
        <f>IFERROR(VLOOKUP($B68,KOLC大会!$B$4:$G$400,5,FALSE)*VLOOKUP(AF68,大会ごとのスコア!$D$44:$E$55,2,FALSE),"")</f>
        <v>50.602999999999994</v>
      </c>
      <c r="AI68" s="9" t="str">
        <f>IFERROR(VLOOKUP($B68,早大OC大会!$B$4:$G$400,6,FALSE),"")</f>
        <v>M21A2</v>
      </c>
      <c r="AJ68" s="10">
        <f>IFERROR(VLOOKUP($B68,早大OC大会!$B$4:$G$400,2,FALSE),"")</f>
        <v>34</v>
      </c>
      <c r="AK68" s="10">
        <f>IFERROR(VLOOKUP($B68,早大OC大会!$B$4:$G$400,5,FALSE)*VLOOKUP(AI68,大会ごとのスコア!$D$44:$E$55,2,FALSE),"")</f>
        <v>52.454999999999998</v>
      </c>
      <c r="AL68" s="9" t="str">
        <f>IFERROR(VLOOKUP($B68,京大京女大会!$B$4:$G$400,6,FALSE),"")</f>
        <v/>
      </c>
      <c r="AM68" s="10" t="str">
        <f>IFERROR(VLOOKUP($B68,京大京女大会!$B$4:$G$400,2,FALSE),"")</f>
        <v/>
      </c>
      <c r="AN68" s="10" t="str">
        <f>IFERROR(VLOOKUP($B68,京大京女大会!$B$4:$G$400,5,FALSE)*VLOOKUP(AL68,大会ごとのスコア!$D$44:$E$55,2,FALSE),"")</f>
        <v/>
      </c>
      <c r="AO68" s="9" t="str">
        <f>IFERROR(VLOOKUP($B68,東海ミドルセレ!$B$4:$G$400,6,FALSE),"")</f>
        <v/>
      </c>
      <c r="AP68" s="10" t="str">
        <f>IFERROR(VLOOKUP($B68,東海ミドルセレ!$B$4:$G$400,2,FALSE),"")</f>
        <v/>
      </c>
      <c r="AQ68" s="10" t="str">
        <f>IFERROR(VLOOKUP($B68,東海ミドルセレ!$B$4:$G$400,5,FALSE)*VLOOKUP(AO68,大会ごとのスコア!$D$44:$E$60,2,FALSE),"")</f>
        <v/>
      </c>
      <c r="AR68" s="10"/>
      <c r="AT68" s="9">
        <f t="array" aca="1" ref="AT68" ca="1">IFERROR(ROUNDUP(AVERAGE(LARGE(IF($A$3:$AS$3="スコア",$A68:$AS68,""),{1,2,3})),2),0)</f>
        <v>55.11</v>
      </c>
      <c r="AU68">
        <f t="array" aca="1" ref="AU68" ca="1">IFERROR(LARGE(IF($A$3:$AS$3="スコア",$A68:$AS68,""),1),"")</f>
        <v>56.565999999999995</v>
      </c>
      <c r="AV68" t="str">
        <f t="shared" ref="AV68:AV131" ca="1" si="2">IFERROR(INDEX($B$2:$AS$3,1,MATCH(AU68,B68:AS68,0)),"")</f>
        <v>ICS</v>
      </c>
      <c r="AW68" t="str">
        <f t="shared" ref="AW68:AW131" ca="1" si="3">IFERROR(INDEX($A68:$AU68,1,-2+MATCH(AU68,A68:AS68,0)),"")</f>
        <v>MUA3</v>
      </c>
    </row>
    <row r="69" spans="2:49" x14ac:dyDescent="0.15">
      <c r="B69" t="s">
        <v>544</v>
      </c>
      <c r="C69" t="s">
        <v>4</v>
      </c>
      <c r="E69" s="9" t="str">
        <f>IFERROR(VLOOKUP($B69,根ノ上高原!$B$5:$G$338,6,FALSE),"")</f>
        <v/>
      </c>
      <c r="F69" s="10" t="str">
        <f>IFERROR(VLOOKUP($B69,根ノ上高原!$B$5:$G$338,2,FALSE),"")</f>
        <v/>
      </c>
      <c r="G69" s="10" t="str">
        <f>IFERROR(VLOOKUP($B69,根ノ上高原!$B$5:$G$338,5,FALSE)*VLOOKUP(E69,大会ごとのスコア!$D$4:$E$5,2,FALSE),"")</f>
        <v/>
      </c>
      <c r="H69" s="9" t="str">
        <f>IFERROR(VLOOKUP($B69,東大OLK大会!$B$5:$G$338,6,FALSE),"")</f>
        <v>M21A2</v>
      </c>
      <c r="I69" s="10">
        <f>IFERROR(VLOOKUP($B69,東大OLK大会!$B$5:$G$338,2,FALSE),"")</f>
        <v>46</v>
      </c>
      <c r="J69" s="10">
        <f>IFERROR(VLOOKUP($B69,東大OLK大会!$B$5:$G$338,5,FALSE)*VLOOKUP(H69,大会ごとのスコア!$D$7:$E$11,2,FALSE),"")</f>
        <v>39.106999999999999</v>
      </c>
      <c r="K69" s="9" t="str">
        <f>IFERROR(VLOOKUP($B69,全日本ロング!$B$5:$G$338,6,FALSE),"")</f>
        <v/>
      </c>
      <c r="L69" s="10" t="str">
        <f>IFERROR(VLOOKUP($B69,全日本ロング!$B$5:$G$338,2,FALSE),"")</f>
        <v/>
      </c>
      <c r="M69" s="10" t="str">
        <f>IFERROR(VLOOKUP($B69,全日本ロング!$B$5:$G$338,5,FALSE)*VLOOKUP(K69,大会ごとのスコア!$D$12:$E$17,2,FALSE),"")</f>
        <v/>
      </c>
      <c r="N69" s="9" t="str">
        <f>IFERROR(VLOOKUP($B69,関東スプリントセレ!$B$5:$G$338,6,FALSE),"")</f>
        <v>Ms1</v>
      </c>
      <c r="O69" s="10">
        <f>IFERROR(VLOOKUP($B69,関東スプリントセレ!$B$5:$G$338,2,FALSE),"")</f>
        <v>33</v>
      </c>
      <c r="P69" s="10">
        <f>IFERROR(VLOOKUP($B69,関東スプリントセレ!$B$5:$G$338,5,FALSE)*VLOOKUP(N69,大会ごとのスコア!$D$19:$E$21,2,FALSE),"")</f>
        <v>55.695999999999998</v>
      </c>
      <c r="Q69" s="9" t="str">
        <f>IFERROR(VLOOKUP($B69,名椙大会2日目!$B$5:$G$338,6,FALSE),"")</f>
        <v/>
      </c>
      <c r="R69" s="10" t="str">
        <f>IFERROR(VLOOKUP($B69,名椙大会2日目!$B$5:$G$338,2,FALSE),"")</f>
        <v/>
      </c>
      <c r="S69" s="10" t="str">
        <f>IFERROR(VLOOKUP($B69,名椙大会2日目!$B$5:$G$338,5,FALSE)*VLOOKUP(Q69,大会ごとのスコア!$D$28:$E$31,2,FALSE),"")</f>
        <v/>
      </c>
      <c r="T69" s="9" t="str">
        <f>IFERROR(VLOOKUP($B69,インカレスプリント2018!$B$5:$G$400,6,FALSE),"")</f>
        <v>MUA2</v>
      </c>
      <c r="U69" s="10">
        <f>IFERROR(VLOOKUP($B69,インカレスプリント2018!$B$5:$G$400,2,FALSE),"")</f>
        <v>41</v>
      </c>
      <c r="V69" s="10">
        <f>IFERROR(VLOOKUP($B69,インカレスプリント2018!$B$5:$G$400,5,FALSE)*VLOOKUP(T69,大会ごとのスコア!$D$33:$E$36,2,FALSE),"")</f>
        <v>52.722999999999999</v>
      </c>
      <c r="W69" s="9" t="str">
        <f>IFERROR(VLOOKUP($B69,インカレロング2018!$B$5:$G$400,6,FALSE),"")</f>
        <v>MUL2</v>
      </c>
      <c r="X69" s="10">
        <f>IFERROR(VLOOKUP($B69,インカレロング2018!$B$5:$G$400,2,FALSE),"")</f>
        <v>27</v>
      </c>
      <c r="Y69" s="10">
        <f ca="1">IFERROR(VLOOKUP($B69,インカレロング2018!$B$5:$G$400,5,FALSE)*VLOOKUP(W69,大会ごとのスコア!$D$38:$E$42,2,FALSE),"")</f>
        <v>56.497999999999998</v>
      </c>
      <c r="Z69" s="9" t="str">
        <f>IFERROR(VLOOKUP($B69,クラブカップミドル!$B$4:$G$400,6,FALSE),"")</f>
        <v>MA-2</v>
      </c>
      <c r="AA69" s="10">
        <f>IFERROR(VLOOKUP($B69,クラブカップミドル!$B$4:$G$400,2,FALSE),"")</f>
        <v>51</v>
      </c>
      <c r="AB69" s="10">
        <f>IFERROR(VLOOKUP($B69,クラブカップミドル!$B$4:$G$400,5,FALSE)*VLOOKUP(Z69,大会ごとのスコア!$D$44:$E$55,2,FALSE),"")</f>
        <v>45.952999999999996</v>
      </c>
      <c r="AC69" s="9" t="str">
        <f>IFERROR(VLOOKUP($B69,全日本ミドル!$B$4:$G$400,6,FALSE),"")</f>
        <v/>
      </c>
      <c r="AD69" s="10" t="str">
        <f>IFERROR(VLOOKUP($B69,全日本ミドル!$B$4:$G$400,2,FALSE),"")</f>
        <v/>
      </c>
      <c r="AE69" s="10" t="str">
        <f>IFERROR(VLOOKUP($B69,全日本ミドル!$B$4:$G$400,5,FALSE)*VLOOKUP(AC69,大会ごとのスコア!$D$62:$E$69,2,FALSE),"")</f>
        <v/>
      </c>
      <c r="AF69" s="9" t="str">
        <f>IFERROR(VLOOKUP($B69,KOLC大会!$B$4:$G$400,6,FALSE),"")</f>
        <v/>
      </c>
      <c r="AG69" s="10" t="str">
        <f>IFERROR(VLOOKUP($B69,KOLC大会!$B$4:$G$400,2,FALSE),"")</f>
        <v/>
      </c>
      <c r="AH69" s="10" t="str">
        <f>IFERROR(VLOOKUP($B69,KOLC大会!$B$4:$G$400,5,FALSE)*VLOOKUP(AF69,大会ごとのスコア!$D$44:$E$55,2,FALSE),"")</f>
        <v/>
      </c>
      <c r="AI69" s="9" t="str">
        <f>IFERROR(VLOOKUP($B69,早大OC大会!$B$4:$G$400,6,FALSE),"")</f>
        <v/>
      </c>
      <c r="AJ69" s="10" t="str">
        <f>IFERROR(VLOOKUP($B69,早大OC大会!$B$4:$G$400,2,FALSE),"")</f>
        <v/>
      </c>
      <c r="AK69" s="10" t="str">
        <f>IFERROR(VLOOKUP($B69,早大OC大会!$B$4:$G$400,5,FALSE)*VLOOKUP(AI69,大会ごとのスコア!$D$44:$E$55,2,FALSE),"")</f>
        <v/>
      </c>
      <c r="AL69" s="9" t="str">
        <f>IFERROR(VLOOKUP($B69,京大京女大会!$B$4:$G$400,6,FALSE),"")</f>
        <v/>
      </c>
      <c r="AM69" s="10" t="str">
        <f>IFERROR(VLOOKUP($B69,京大京女大会!$B$4:$G$400,2,FALSE),"")</f>
        <v/>
      </c>
      <c r="AN69" s="10" t="str">
        <f>IFERROR(VLOOKUP($B69,京大京女大会!$B$4:$G$400,5,FALSE)*VLOOKUP(AL69,大会ごとのスコア!$D$44:$E$55,2,FALSE),"")</f>
        <v/>
      </c>
      <c r="AO69" s="9" t="str">
        <f>IFERROR(VLOOKUP($B69,東海ミドルセレ!$B$4:$G$400,6,FALSE),"")</f>
        <v/>
      </c>
      <c r="AP69" s="10" t="str">
        <f>IFERROR(VLOOKUP($B69,東海ミドルセレ!$B$4:$G$400,2,FALSE),"")</f>
        <v/>
      </c>
      <c r="AQ69" s="10" t="str">
        <f>IFERROR(VLOOKUP($B69,東海ミドルセレ!$B$4:$G$400,5,FALSE)*VLOOKUP(AO69,大会ごとのスコア!$D$44:$E$60,2,FALSE),"")</f>
        <v/>
      </c>
      <c r="AR69" s="10"/>
      <c r="AT69" s="9">
        <f t="array" aca="1" ref="AT69" ca="1">IFERROR(ROUNDUP(AVERAGE(LARGE(IF($A$3:$AS$3="スコア",$A69:$AS69,""),{1,2,3})),2),0)</f>
        <v>54.98</v>
      </c>
      <c r="AU69">
        <f t="array" aca="1" ref="AU69" ca="1">IFERROR(LARGE(IF($A$3:$AS$3="スコア",$A69:$AS69,""),1),"")</f>
        <v>56.497999999999998</v>
      </c>
      <c r="AV69" t="str">
        <f t="shared" ca="1" si="2"/>
        <v>ICL</v>
      </c>
      <c r="AW69" t="str">
        <f t="shared" ca="1" si="3"/>
        <v>MUL2</v>
      </c>
    </row>
    <row r="70" spans="2:49" x14ac:dyDescent="0.15">
      <c r="B70" t="s">
        <v>354</v>
      </c>
      <c r="C70" t="s">
        <v>16</v>
      </c>
      <c r="E70" s="9" t="str">
        <f>IFERROR(VLOOKUP($B70,根ノ上高原!$B$5:$G$338,6,FALSE),"")</f>
        <v/>
      </c>
      <c r="F70" s="10" t="str">
        <f>IFERROR(VLOOKUP($B70,根ノ上高原!$B$5:$G$338,2,FALSE),"")</f>
        <v/>
      </c>
      <c r="G70" s="10" t="str">
        <f>IFERROR(VLOOKUP($B70,根ノ上高原!$B$5:$G$338,5,FALSE)*VLOOKUP(E70,大会ごとのスコア!$D$4:$E$5,2,FALSE),"")</f>
        <v/>
      </c>
      <c r="H70" s="9" t="str">
        <f>IFERROR(VLOOKUP($B70,東大OLK大会!$B$5:$G$338,6,FALSE),"")</f>
        <v>M21A2</v>
      </c>
      <c r="I70" s="10">
        <f>IFERROR(VLOOKUP($B70,東大OLK大会!$B$5:$G$338,2,FALSE),"")</f>
        <v>0</v>
      </c>
      <c r="J70" s="10">
        <f>IFERROR(VLOOKUP($B70,東大OLK大会!$B$5:$G$338,5,FALSE)*VLOOKUP(H70,大会ごとのスコア!$D$7:$E$11,2,FALSE),"")</f>
        <v>0</v>
      </c>
      <c r="K70" s="9" t="str">
        <f>IFERROR(VLOOKUP($B70,全日本ロング!$B$5:$G$338,6,FALSE),"")</f>
        <v>M21A1</v>
      </c>
      <c r="L70" s="10">
        <f>IFERROR(VLOOKUP($B70,全日本ロング!$B$5:$G$338,2,FALSE),"")</f>
        <v>0</v>
      </c>
      <c r="M70" s="10">
        <f>IFERROR(VLOOKUP($B70,全日本ロング!$B$5:$G$338,5,FALSE)*VLOOKUP(K70,大会ごとのスコア!$D$12:$E$17,2,FALSE),"")</f>
        <v>0</v>
      </c>
      <c r="N70" s="9" t="str">
        <f>IFERROR(VLOOKUP($B70,関東スプリントセレ!$B$5:$G$338,6,FALSE),"")</f>
        <v>Ms1</v>
      </c>
      <c r="O70" s="10">
        <f>IFERROR(VLOOKUP($B70,関東スプリントセレ!$B$5:$G$338,2,FALSE),"")</f>
        <v>44</v>
      </c>
      <c r="P70" s="10">
        <f>IFERROR(VLOOKUP($B70,関東スプリントセレ!$B$5:$G$338,5,FALSE)*VLOOKUP(N70,大会ごとのスコア!$D$19:$E$21,2,FALSE),"")</f>
        <v>52.079000000000001</v>
      </c>
      <c r="Q70" s="9" t="str">
        <f>IFERROR(VLOOKUP($B70,名椙大会2日目!$B$5:$G$338,6,FALSE),"")</f>
        <v/>
      </c>
      <c r="R70" s="10" t="str">
        <f>IFERROR(VLOOKUP($B70,名椙大会2日目!$B$5:$G$338,2,FALSE),"")</f>
        <v/>
      </c>
      <c r="S70" s="10" t="str">
        <f>IFERROR(VLOOKUP($B70,名椙大会2日目!$B$5:$G$338,5,FALSE)*VLOOKUP(Q70,大会ごとのスコア!$D$28:$E$31,2,FALSE),"")</f>
        <v/>
      </c>
      <c r="T70" s="9" t="str">
        <f>IFERROR(VLOOKUP($B70,インカレスプリント2018!$B$5:$G$400,6,FALSE),"")</f>
        <v>MUA2</v>
      </c>
      <c r="U70" s="10">
        <f>IFERROR(VLOOKUP($B70,インカレスプリント2018!$B$5:$G$400,2,FALSE),"")</f>
        <v>21</v>
      </c>
      <c r="V70" s="10">
        <f>IFERROR(VLOOKUP($B70,インカレスプリント2018!$B$5:$G$400,5,FALSE)*VLOOKUP(T70,大会ごとのスコア!$D$33:$E$36,2,FALSE),"")</f>
        <v>55.931999999999995</v>
      </c>
      <c r="W70" s="9" t="str">
        <f>IFERROR(VLOOKUP($B70,インカレロング2018!$B$5:$G$400,6,FALSE),"")</f>
        <v>MUL3</v>
      </c>
      <c r="X70" s="10">
        <f>IFERROR(VLOOKUP($B70,インカレロング2018!$B$5:$G$400,2,FALSE),"")</f>
        <v>23</v>
      </c>
      <c r="Y70" s="10">
        <f ca="1">IFERROR(VLOOKUP($B70,インカレロング2018!$B$5:$G$400,5,FALSE)*VLOOKUP(W70,大会ごとのスコア!$D$38:$E$42,2,FALSE),"")</f>
        <v>56.224999999999994</v>
      </c>
      <c r="Z70" s="9" t="str">
        <f>IFERROR(VLOOKUP($B70,クラブカップミドル!$B$4:$G$400,6,FALSE),"")</f>
        <v>MA-1</v>
      </c>
      <c r="AA70" s="10">
        <f>IFERROR(VLOOKUP($B70,クラブカップミドル!$B$4:$G$400,2,FALSE),"")</f>
        <v>46</v>
      </c>
      <c r="AB70" s="10">
        <f>IFERROR(VLOOKUP($B70,クラブカップミドル!$B$4:$G$400,5,FALSE)*VLOOKUP(Z70,大会ごとのスコア!$D$44:$E$55,2,FALSE),"")</f>
        <v>46.805</v>
      </c>
      <c r="AC70" s="9" t="str">
        <f>IFERROR(VLOOKUP($B70,全日本ミドル!$B$4:$G$400,6,FALSE),"")</f>
        <v>M21A1</v>
      </c>
      <c r="AD70" s="10">
        <f>IFERROR(VLOOKUP($B70,全日本ミドル!$B$4:$G$400,2,FALSE),"")</f>
        <v>58</v>
      </c>
      <c r="AE70" s="10">
        <f>IFERROR(VLOOKUP($B70,全日本ミドル!$B$4:$G$400,5,FALSE)*VLOOKUP(AC70,大会ごとのスコア!$D$62:$E$69,2,FALSE),"")</f>
        <v>40.784999999999997</v>
      </c>
      <c r="AF70" s="9" t="str">
        <f>IFERROR(VLOOKUP($B70,KOLC大会!$B$4:$G$400,6,FALSE),"")</f>
        <v>M21A2</v>
      </c>
      <c r="AG70" s="10">
        <f>IFERROR(VLOOKUP($B70,KOLC大会!$B$4:$G$400,2,FALSE),"")</f>
        <v>59</v>
      </c>
      <c r="AH70" s="10">
        <f>IFERROR(VLOOKUP($B70,KOLC大会!$B$4:$G$400,5,FALSE)*VLOOKUP(AF70,大会ごとのスコア!$D$44:$E$55,2,FALSE),"")</f>
        <v>22.048000000000002</v>
      </c>
      <c r="AI70" s="9" t="str">
        <f>IFERROR(VLOOKUP($B70,早大OC大会!$B$4:$G$400,6,FALSE),"")</f>
        <v>M21A1</v>
      </c>
      <c r="AJ70" s="10">
        <f>IFERROR(VLOOKUP($B70,早大OC大会!$B$4:$G$400,2,FALSE),"")</f>
        <v>41</v>
      </c>
      <c r="AK70" s="10">
        <f>IFERROR(VLOOKUP($B70,早大OC大会!$B$4:$G$400,5,FALSE)*VLOOKUP(AI70,大会ごとのスコア!$D$44:$E$55,2,FALSE),"")</f>
        <v>49.007999999999996</v>
      </c>
      <c r="AL70" s="9" t="str">
        <f>IFERROR(VLOOKUP($B70,京大京女大会!$B$4:$G$400,6,FALSE),"")</f>
        <v/>
      </c>
      <c r="AM70" s="10" t="str">
        <f>IFERROR(VLOOKUP($B70,京大京女大会!$B$4:$G$400,2,FALSE),"")</f>
        <v/>
      </c>
      <c r="AN70" s="10" t="str">
        <f>IFERROR(VLOOKUP($B70,京大京女大会!$B$4:$G$400,5,FALSE)*VLOOKUP(AL70,大会ごとのスコア!$D$44:$E$55,2,FALSE),"")</f>
        <v/>
      </c>
      <c r="AO70" s="9" t="str">
        <f>IFERROR(VLOOKUP($B70,東海ミドルセレ!$B$4:$G$400,6,FALSE),"")</f>
        <v>MO</v>
      </c>
      <c r="AP70" s="10">
        <f>IFERROR(VLOOKUP($B70,東海ミドルセレ!$B$4:$G$400,2,FALSE),"")</f>
        <v>39</v>
      </c>
      <c r="AQ70" s="10">
        <f>IFERROR(VLOOKUP($B70,東海ミドルセレ!$B$4:$G$400,5,FALSE)*VLOOKUP(AO70,大会ごとのスコア!$D$44:$E$60,2,FALSE),"")</f>
        <v>41.024000000000001</v>
      </c>
      <c r="AR70" s="10"/>
      <c r="AT70" s="9">
        <f t="array" aca="1" ref="AT70" ca="1">IFERROR(ROUNDUP(AVERAGE(LARGE(IF($A$3:$AS$3="スコア",$A70:$AS70,""),{1,2,3})),2),0)</f>
        <v>54.75</v>
      </c>
      <c r="AU70">
        <f t="array" aca="1" ref="AU70" ca="1">IFERROR(LARGE(IF($A$3:$AS$3="スコア",$A70:$AS70,""),1),"")</f>
        <v>56.224999999999994</v>
      </c>
      <c r="AV70" t="str">
        <f t="shared" ca="1" si="2"/>
        <v>ICL</v>
      </c>
      <c r="AW70" t="str">
        <f t="shared" ca="1" si="3"/>
        <v>MUL3</v>
      </c>
    </row>
    <row r="71" spans="2:49" x14ac:dyDescent="0.15">
      <c r="B71" t="s">
        <v>697</v>
      </c>
      <c r="C71" t="s">
        <v>10</v>
      </c>
      <c r="E71" s="9" t="str">
        <f>IFERROR(VLOOKUP($B71,根ノ上高原!$B$5:$G$338,6,FALSE),"")</f>
        <v/>
      </c>
      <c r="F71" s="10" t="str">
        <f>IFERROR(VLOOKUP($B71,根ノ上高原!$B$5:$G$338,2,FALSE),"")</f>
        <v/>
      </c>
      <c r="G71" s="10" t="str">
        <f>IFERROR(VLOOKUP($B71,根ノ上高原!$B$5:$G$338,5,FALSE)*VLOOKUP(E71,大会ごとのスコア!$D$4:$E$5,2,FALSE),"")</f>
        <v/>
      </c>
      <c r="H71" s="9" t="str">
        <f>IFERROR(VLOOKUP($B71,東大OLK大会!$B$5:$G$338,6,FALSE),"")</f>
        <v>M20A</v>
      </c>
      <c r="I71" s="10">
        <f>IFERROR(VLOOKUP($B71,東大OLK大会!$B$5:$G$338,2,FALSE),"")</f>
        <v>12</v>
      </c>
      <c r="J71" s="10">
        <f>IFERROR(VLOOKUP($B71,東大OLK大会!$B$5:$G$338,5,FALSE)*VLOOKUP(H71,大会ごとのスコア!$D$7:$E$11,2,FALSE),"")</f>
        <v>41.806399999999996</v>
      </c>
      <c r="K71" s="9" t="str">
        <f>IFERROR(VLOOKUP($B71,全日本ロング!$B$5:$G$338,6,FALSE),"")</f>
        <v/>
      </c>
      <c r="L71" s="10" t="str">
        <f>IFERROR(VLOOKUP($B71,全日本ロング!$B$5:$G$338,2,FALSE),"")</f>
        <v/>
      </c>
      <c r="M71" s="10" t="str">
        <f>IFERROR(VLOOKUP($B71,全日本ロング!$B$5:$G$338,5,FALSE)*VLOOKUP(K71,大会ごとのスコア!$D$12:$E$17,2,FALSE),"")</f>
        <v/>
      </c>
      <c r="N71" s="9" t="str">
        <f>IFERROR(VLOOKUP($B71,関東スプリントセレ!$B$5:$G$338,6,FALSE),"")</f>
        <v>Ms1</v>
      </c>
      <c r="O71" s="10">
        <f>IFERROR(VLOOKUP($B71,関東スプリントセレ!$B$5:$G$338,2,FALSE),"")</f>
        <v>24</v>
      </c>
      <c r="P71" s="10">
        <f>IFERROR(VLOOKUP($B71,関東スプリントセレ!$B$5:$G$338,5,FALSE)*VLOOKUP(N71,大会ごとのスコア!$D$19:$E$21,2,FALSE),"")</f>
        <v>57.792999999999999</v>
      </c>
      <c r="Q71" s="9" t="str">
        <f>IFERROR(VLOOKUP($B71,名椙大会2日目!$B$5:$G$338,6,FALSE),"")</f>
        <v>M21A</v>
      </c>
      <c r="R71" s="10">
        <f>IFERROR(VLOOKUP($B71,名椙大会2日目!$B$5:$G$338,2,FALSE),"")</f>
        <v>48</v>
      </c>
      <c r="S71" s="10">
        <f>IFERROR(VLOOKUP($B71,名椙大会2日目!$B$5:$G$338,5,FALSE)*VLOOKUP(Q71,大会ごとのスコア!$D$28:$E$31,2,FALSE),"")</f>
        <v>49.027999999999999</v>
      </c>
      <c r="T71" s="9" t="str">
        <f>IFERROR(VLOOKUP($B71,インカレスプリント2018!$B$5:$G$400,6,FALSE),"")</f>
        <v>MUA2</v>
      </c>
      <c r="U71" s="10">
        <f>IFERROR(VLOOKUP($B71,インカレスプリント2018!$B$5:$G$400,2,FALSE),"")</f>
        <v>0</v>
      </c>
      <c r="V71" s="10">
        <f>IFERROR(VLOOKUP($B71,インカレスプリント2018!$B$5:$G$400,5,FALSE)*VLOOKUP(T71,大会ごとのスコア!$D$33:$E$36,2,FALSE),"")</f>
        <v>0</v>
      </c>
      <c r="W71" s="9" t="str">
        <f>IFERROR(VLOOKUP($B71,インカレロング2018!$B$5:$G$400,6,FALSE),"")</f>
        <v>MUL3</v>
      </c>
      <c r="X71" s="10">
        <f>IFERROR(VLOOKUP($B71,インカレロング2018!$B$5:$G$400,2,FALSE),"")</f>
        <v>20</v>
      </c>
      <c r="Y71" s="10">
        <f ca="1">IFERROR(VLOOKUP($B71,インカレロング2018!$B$5:$G$400,5,FALSE)*VLOOKUP(W71,大会ごとのスコア!$D$38:$E$42,2,FALSE),"")</f>
        <v>56.485999999999997</v>
      </c>
      <c r="Z71" s="9" t="str">
        <f>IFERROR(VLOOKUP($B71,クラブカップミドル!$B$4:$G$400,6,FALSE),"")</f>
        <v/>
      </c>
      <c r="AA71" s="10" t="str">
        <f>IFERROR(VLOOKUP($B71,クラブカップミドル!$B$4:$G$400,2,FALSE),"")</f>
        <v/>
      </c>
      <c r="AB71" s="10" t="str">
        <f>IFERROR(VLOOKUP($B71,クラブカップミドル!$B$4:$G$400,5,FALSE)*VLOOKUP(Z71,大会ごとのスコア!$D$44:$E$55,2,FALSE),"")</f>
        <v/>
      </c>
      <c r="AC71" s="9" t="str">
        <f>IFERROR(VLOOKUP($B71,全日本ミドル!$B$4:$G$400,6,FALSE),"")</f>
        <v>M21A1</v>
      </c>
      <c r="AD71" s="10">
        <f>IFERROR(VLOOKUP($B71,全日本ミドル!$B$4:$G$400,2,FALSE),"")</f>
        <v>59</v>
      </c>
      <c r="AE71" s="10">
        <f>IFERROR(VLOOKUP($B71,全日本ミドル!$B$4:$G$400,5,FALSE)*VLOOKUP(AC71,大会ごとのスコア!$D$62:$E$69,2,FALSE),"")</f>
        <v>39.832000000000001</v>
      </c>
      <c r="AF71" s="9" t="str">
        <f>IFERROR(VLOOKUP($B71,KOLC大会!$B$4:$G$400,6,FALSE),"")</f>
        <v>M21A2</v>
      </c>
      <c r="AG71" s="10">
        <f>IFERROR(VLOOKUP($B71,KOLC大会!$B$4:$G$400,2,FALSE),"")</f>
        <v>49</v>
      </c>
      <c r="AH71" s="10">
        <f>IFERROR(VLOOKUP($B71,KOLC大会!$B$4:$G$400,5,FALSE)*VLOOKUP(AF71,大会ごとのスコア!$D$44:$E$55,2,FALSE),"")</f>
        <v>43.324999999999996</v>
      </c>
      <c r="AI71" s="9" t="str">
        <f>IFERROR(VLOOKUP($B71,早大OC大会!$B$4:$G$400,6,FALSE),"")</f>
        <v>M21A1</v>
      </c>
      <c r="AJ71" s="10">
        <f>IFERROR(VLOOKUP($B71,早大OC大会!$B$4:$G$400,2,FALSE),"")</f>
        <v>37</v>
      </c>
      <c r="AK71" s="10">
        <f>IFERROR(VLOOKUP($B71,早大OC大会!$B$4:$G$400,5,FALSE)*VLOOKUP(AI71,大会ごとのスコア!$D$44:$E$55,2,FALSE),"")</f>
        <v>49.930999999999997</v>
      </c>
      <c r="AL71" s="9" t="str">
        <f>IFERROR(VLOOKUP($B71,京大京女大会!$B$4:$G$400,6,FALSE),"")</f>
        <v/>
      </c>
      <c r="AM71" s="10" t="str">
        <f>IFERROR(VLOOKUP($B71,京大京女大会!$B$4:$G$400,2,FALSE),"")</f>
        <v/>
      </c>
      <c r="AN71" s="10" t="str">
        <f>IFERROR(VLOOKUP($B71,京大京女大会!$B$4:$G$400,5,FALSE)*VLOOKUP(AL71,大会ごとのスコア!$D$44:$E$55,2,FALSE),"")</f>
        <v/>
      </c>
      <c r="AO71" s="9" t="str">
        <f>IFERROR(VLOOKUP($B71,東海ミドルセレ!$B$4:$G$400,6,FALSE),"")</f>
        <v/>
      </c>
      <c r="AP71" s="10" t="str">
        <f>IFERROR(VLOOKUP($B71,東海ミドルセレ!$B$4:$G$400,2,FALSE),"")</f>
        <v/>
      </c>
      <c r="AQ71" s="10" t="str">
        <f>IFERROR(VLOOKUP($B71,東海ミドルセレ!$B$4:$G$400,5,FALSE)*VLOOKUP(AO71,大会ごとのスコア!$D$44:$E$60,2,FALSE),"")</f>
        <v/>
      </c>
      <c r="AR71" s="10"/>
      <c r="AT71" s="9">
        <f t="array" aca="1" ref="AT71" ca="1">IFERROR(ROUNDUP(AVERAGE(LARGE(IF($A$3:$AS$3="スコア",$A71:$AS71,""),{1,2,3})),2),0)</f>
        <v>54.739999999999995</v>
      </c>
      <c r="AU71">
        <f t="array" aca="1" ref="AU71" ca="1">IFERROR(LARGE(IF($A$3:$AS$3="スコア",$A71:$AS71,""),1),"")</f>
        <v>57.792999999999999</v>
      </c>
      <c r="AV71" t="str">
        <f t="shared" ca="1" si="2"/>
        <v>関東SS</v>
      </c>
      <c r="AW71" t="str">
        <f t="shared" ca="1" si="3"/>
        <v>Ms1</v>
      </c>
    </row>
    <row r="72" spans="2:49" x14ac:dyDescent="0.15">
      <c r="B72" t="s">
        <v>423</v>
      </c>
      <c r="C72" t="s">
        <v>10</v>
      </c>
      <c r="E72" s="9" t="str">
        <f>IFERROR(VLOOKUP($B72,根ノ上高原!$B$5:$G$338,6,FALSE),"")</f>
        <v/>
      </c>
      <c r="F72" s="10" t="str">
        <f>IFERROR(VLOOKUP($B72,根ノ上高原!$B$5:$G$338,2,FALSE),"")</f>
        <v/>
      </c>
      <c r="G72" s="10" t="str">
        <f>IFERROR(VLOOKUP($B72,根ノ上高原!$B$5:$G$338,5,FALSE)*VLOOKUP(E72,大会ごとのスコア!$D$4:$E$5,2,FALSE),"")</f>
        <v/>
      </c>
      <c r="H72" s="9" t="str">
        <f>IFERROR(VLOOKUP($B72,東大OLK大会!$B$5:$G$338,6,FALSE),"")</f>
        <v/>
      </c>
      <c r="I72" s="10" t="str">
        <f>IFERROR(VLOOKUP($B72,東大OLK大会!$B$5:$G$338,2,FALSE),"")</f>
        <v/>
      </c>
      <c r="J72" s="10" t="str">
        <f>IFERROR(VLOOKUP($B72,東大OLK大会!$B$5:$G$338,5,FALSE)*VLOOKUP(H72,大会ごとのスコア!$D$7:$E$11,2,FALSE),"")</f>
        <v/>
      </c>
      <c r="K72" s="9" t="str">
        <f>IFERROR(VLOOKUP($B72,全日本ロング!$B$5:$G$338,6,FALSE),"")</f>
        <v>M20A</v>
      </c>
      <c r="L72" s="10">
        <f>IFERROR(VLOOKUP($B72,全日本ロング!$B$5:$G$338,2,FALSE),"")</f>
        <v>0</v>
      </c>
      <c r="M72" s="10">
        <f>IFERROR(VLOOKUP($B72,全日本ロング!$B$5:$G$338,5,FALSE)*VLOOKUP(K72,大会ごとのスコア!$D$12:$E$17,2,FALSE),"")</f>
        <v>31.9712</v>
      </c>
      <c r="N72" s="9" t="str">
        <f>IFERROR(VLOOKUP($B72,関東スプリントセレ!$B$5:$G$338,6,FALSE),"")</f>
        <v>Ms2</v>
      </c>
      <c r="O72" s="10">
        <f>IFERROR(VLOOKUP($B72,関東スプリントセレ!$B$5:$G$338,2,FALSE),"")</f>
        <v>25</v>
      </c>
      <c r="P72" s="10">
        <f>IFERROR(VLOOKUP($B72,関東スプリントセレ!$B$5:$G$338,5,FALSE)*VLOOKUP(N72,大会ごとのスコア!$D$19:$E$21,2,FALSE),"")</f>
        <v>55.857999999999997</v>
      </c>
      <c r="Q72" s="9" t="str">
        <f>IFERROR(VLOOKUP($B72,名椙大会2日目!$B$5:$G$338,6,FALSE),"")</f>
        <v/>
      </c>
      <c r="R72" s="10" t="str">
        <f>IFERROR(VLOOKUP($B72,名椙大会2日目!$B$5:$G$338,2,FALSE),"")</f>
        <v/>
      </c>
      <c r="S72" s="10" t="str">
        <f>IFERROR(VLOOKUP($B72,名椙大会2日目!$B$5:$G$338,5,FALSE)*VLOOKUP(Q72,大会ごとのスコア!$D$28:$E$31,2,FALSE),"")</f>
        <v/>
      </c>
      <c r="T72" s="9" t="str">
        <f>IFERROR(VLOOKUP($B72,インカレスプリント2018!$B$5:$G$400,6,FALSE),"")</f>
        <v>MUA1</v>
      </c>
      <c r="U72" s="10">
        <f>IFERROR(VLOOKUP($B72,インカレスプリント2018!$B$5:$G$400,2,FALSE),"")</f>
        <v>18</v>
      </c>
      <c r="V72" s="10">
        <f>IFERROR(VLOOKUP($B72,インカレスプリント2018!$B$5:$G$400,5,FALSE)*VLOOKUP(T72,大会ごとのスコア!$D$33:$E$36,2,FALSE),"")</f>
        <v>57.137</v>
      </c>
      <c r="W72" s="9" t="str">
        <f>IFERROR(VLOOKUP($B72,インカレロング2018!$B$5:$G$400,6,FALSE),"")</f>
        <v>MUL2</v>
      </c>
      <c r="X72" s="10">
        <f>IFERROR(VLOOKUP($B72,インカレロング2018!$B$5:$G$400,2,FALSE),"")</f>
        <v>53</v>
      </c>
      <c r="Y72" s="10">
        <f ca="1">IFERROR(VLOOKUP($B72,インカレロング2018!$B$5:$G$400,5,FALSE)*VLOOKUP(W72,大会ごとのスコア!$D$38:$E$42,2,FALSE),"")</f>
        <v>50.616</v>
      </c>
      <c r="Z72" s="9" t="str">
        <f>IFERROR(VLOOKUP($B72,クラブカップミドル!$B$4:$G$400,6,FALSE),"")</f>
        <v/>
      </c>
      <c r="AA72" s="10" t="str">
        <f>IFERROR(VLOOKUP($B72,クラブカップミドル!$B$4:$G$400,2,FALSE),"")</f>
        <v/>
      </c>
      <c r="AB72" s="10" t="str">
        <f>IFERROR(VLOOKUP($B72,クラブカップミドル!$B$4:$G$400,5,FALSE)*VLOOKUP(Z72,大会ごとのスコア!$D$44:$E$55,2,FALSE),"")</f>
        <v/>
      </c>
      <c r="AC72" s="9" t="str">
        <f>IFERROR(VLOOKUP($B72,全日本ミドル!$B$4:$G$400,6,FALSE),"")</f>
        <v>M21A2</v>
      </c>
      <c r="AD72" s="10">
        <f>IFERROR(VLOOKUP($B72,全日本ミドル!$B$4:$G$400,2,FALSE),"")</f>
        <v>41</v>
      </c>
      <c r="AE72" s="10">
        <f>IFERROR(VLOOKUP($B72,全日本ミドル!$B$4:$G$400,5,FALSE)*VLOOKUP(AC72,大会ごとのスコア!$D$62:$E$69,2,FALSE),"")</f>
        <v>49.79</v>
      </c>
      <c r="AF72" s="9" t="str">
        <f>IFERROR(VLOOKUP($B72,KOLC大会!$B$4:$G$400,6,FALSE),"")</f>
        <v>M21A1</v>
      </c>
      <c r="AG72" s="10">
        <f>IFERROR(VLOOKUP($B72,KOLC大会!$B$4:$G$400,2,FALSE),"")</f>
        <v>54</v>
      </c>
      <c r="AH72" s="10">
        <f>IFERROR(VLOOKUP($B72,KOLC大会!$B$4:$G$400,5,FALSE)*VLOOKUP(AF72,大会ごとのスコア!$D$44:$E$55,2,FALSE),"")</f>
        <v>37.863</v>
      </c>
      <c r="AI72" s="9" t="str">
        <f>IFERROR(VLOOKUP($B72,早大OC大会!$B$4:$G$400,6,FALSE),"")</f>
        <v>M21A2</v>
      </c>
      <c r="AJ72" s="10">
        <f>IFERROR(VLOOKUP($B72,早大OC大会!$B$4:$G$400,2,FALSE),"")</f>
        <v>54</v>
      </c>
      <c r="AK72" s="10">
        <f>IFERROR(VLOOKUP($B72,早大OC大会!$B$4:$G$400,5,FALSE)*VLOOKUP(AI72,大会ごとのスコア!$D$44:$E$55,2,FALSE),"")</f>
        <v>45.949999999999996</v>
      </c>
      <c r="AL72" s="9" t="str">
        <f>IFERROR(VLOOKUP($B72,京大京女大会!$B$4:$G$400,6,FALSE),"")</f>
        <v/>
      </c>
      <c r="AM72" s="10" t="str">
        <f>IFERROR(VLOOKUP($B72,京大京女大会!$B$4:$G$400,2,FALSE),"")</f>
        <v/>
      </c>
      <c r="AN72" s="10" t="str">
        <f>IFERROR(VLOOKUP($B72,京大京女大会!$B$4:$G$400,5,FALSE)*VLOOKUP(AL72,大会ごとのスコア!$D$44:$E$55,2,FALSE),"")</f>
        <v/>
      </c>
      <c r="AO72" s="9" t="str">
        <f>IFERROR(VLOOKUP($B72,東海ミドルセレ!$B$4:$G$400,6,FALSE),"")</f>
        <v/>
      </c>
      <c r="AP72" s="10" t="str">
        <f>IFERROR(VLOOKUP($B72,東海ミドルセレ!$B$4:$G$400,2,FALSE),"")</f>
        <v/>
      </c>
      <c r="AQ72" s="10" t="str">
        <f>IFERROR(VLOOKUP($B72,東海ミドルセレ!$B$4:$G$400,5,FALSE)*VLOOKUP(AO72,大会ごとのスコア!$D$44:$E$60,2,FALSE),"")</f>
        <v/>
      </c>
      <c r="AR72" s="10"/>
      <c r="AT72" s="9">
        <f t="array" aca="1" ref="AT72" ca="1">IFERROR(ROUNDUP(AVERAGE(LARGE(IF($A$3:$AS$3="スコア",$A72:$AS72,""),{1,2,3})),2),0)</f>
        <v>54.54</v>
      </c>
      <c r="AU72">
        <f t="array" aca="1" ref="AU72" ca="1">IFERROR(LARGE(IF($A$3:$AS$3="スコア",$A72:$AS72,""),1),"")</f>
        <v>57.137</v>
      </c>
      <c r="AV72" t="str">
        <f t="shared" ca="1" si="2"/>
        <v>ICS</v>
      </c>
      <c r="AW72" t="str">
        <f t="shared" ca="1" si="3"/>
        <v>MUA1</v>
      </c>
    </row>
    <row r="73" spans="2:49" x14ac:dyDescent="0.15">
      <c r="B73" t="s">
        <v>399</v>
      </c>
      <c r="C73" t="s">
        <v>21</v>
      </c>
      <c r="E73" s="9" t="str">
        <f>IFERROR(VLOOKUP($B73,根ノ上高原!$B$5:$G$338,6,FALSE),"")</f>
        <v/>
      </c>
      <c r="F73" s="10" t="str">
        <f>IFERROR(VLOOKUP($B73,根ノ上高原!$B$5:$G$338,2,FALSE),"")</f>
        <v/>
      </c>
      <c r="G73" s="10" t="str">
        <f>IFERROR(VLOOKUP($B73,根ノ上高原!$B$5:$G$338,5,FALSE)*VLOOKUP(E73,大会ごとのスコア!$D$4:$E$5,2,FALSE),"")</f>
        <v/>
      </c>
      <c r="H73" s="9" t="str">
        <f>IFERROR(VLOOKUP($B73,東大OLK大会!$B$5:$G$338,6,FALSE),"")</f>
        <v>M21A2</v>
      </c>
      <c r="I73" s="10">
        <f>IFERROR(VLOOKUP($B73,東大OLK大会!$B$5:$G$338,2,FALSE),"")</f>
        <v>0</v>
      </c>
      <c r="J73" s="10">
        <f>IFERROR(VLOOKUP($B73,東大OLK大会!$B$5:$G$338,5,FALSE)*VLOOKUP(H73,大会ごとのスコア!$D$7:$E$11,2,FALSE),"")</f>
        <v>29.634</v>
      </c>
      <c r="K73" s="9" t="str">
        <f>IFERROR(VLOOKUP($B73,全日本ロング!$B$5:$G$338,6,FALSE),"")</f>
        <v>M21A2</v>
      </c>
      <c r="L73" s="10">
        <f>IFERROR(VLOOKUP($B73,全日本ロング!$B$5:$G$338,2,FALSE),"")</f>
        <v>40</v>
      </c>
      <c r="M73" s="10">
        <f>IFERROR(VLOOKUP($B73,全日本ロング!$B$5:$G$338,5,FALSE)*VLOOKUP(K73,大会ごとのスコア!$D$12:$E$17,2,FALSE),"")</f>
        <v>43.912999999999997</v>
      </c>
      <c r="N73" s="9" t="str">
        <f>IFERROR(VLOOKUP($B73,関東スプリントセレ!$B$5:$G$338,6,FALSE),"")</f>
        <v>Ms2</v>
      </c>
      <c r="O73" s="10">
        <f>IFERROR(VLOOKUP($B73,関東スプリントセレ!$B$5:$G$338,2,FALSE),"")</f>
        <v>20</v>
      </c>
      <c r="P73" s="10">
        <f>IFERROR(VLOOKUP($B73,関東スプリントセレ!$B$5:$G$338,5,FALSE)*VLOOKUP(N73,大会ごとのスコア!$D$19:$E$21,2,FALSE),"")</f>
        <v>56.634999999999998</v>
      </c>
      <c r="Q73" s="9" t="str">
        <f>IFERROR(VLOOKUP($B73,名椙大会2日目!$B$5:$G$338,6,FALSE),"")</f>
        <v/>
      </c>
      <c r="R73" s="10" t="str">
        <f>IFERROR(VLOOKUP($B73,名椙大会2日目!$B$5:$G$338,2,FALSE),"")</f>
        <v/>
      </c>
      <c r="S73" s="10" t="str">
        <f>IFERROR(VLOOKUP($B73,名椙大会2日目!$B$5:$G$338,5,FALSE)*VLOOKUP(Q73,大会ごとのスコア!$D$28:$E$31,2,FALSE),"")</f>
        <v/>
      </c>
      <c r="T73" s="9" t="str">
        <f>IFERROR(VLOOKUP($B73,インカレスプリント2018!$B$5:$G$400,6,FALSE),"")</f>
        <v>MUA2</v>
      </c>
      <c r="U73" s="10">
        <f>IFERROR(VLOOKUP($B73,インカレスプリント2018!$B$5:$G$400,2,FALSE),"")</f>
        <v>48</v>
      </c>
      <c r="V73" s="10">
        <f>IFERROR(VLOOKUP($B73,インカレスプリント2018!$B$5:$G$400,5,FALSE)*VLOOKUP(T73,大会ごとのスコア!$D$33:$E$36,2,FALSE),"")</f>
        <v>50.711999999999996</v>
      </c>
      <c r="W73" s="9" t="str">
        <f>IFERROR(VLOOKUP($B73,インカレロング2018!$B$5:$G$400,6,FALSE),"")</f>
        <v>MUL1</v>
      </c>
      <c r="X73" s="10">
        <f>IFERROR(VLOOKUP($B73,インカレロング2018!$B$5:$G$400,2,FALSE),"")</f>
        <v>32</v>
      </c>
      <c r="Y73" s="10">
        <f ca="1">IFERROR(VLOOKUP($B73,インカレロング2018!$B$5:$G$400,5,FALSE)*VLOOKUP(W73,大会ごとのスコア!$D$38:$E$42,2,FALSE),"")</f>
        <v>54.537999999999997</v>
      </c>
      <c r="Z73" s="9" t="str">
        <f>IFERROR(VLOOKUP($B73,クラブカップミドル!$B$4:$G$400,6,FALSE),"")</f>
        <v/>
      </c>
      <c r="AA73" s="10" t="str">
        <f>IFERROR(VLOOKUP($B73,クラブカップミドル!$B$4:$G$400,2,FALSE),"")</f>
        <v/>
      </c>
      <c r="AB73" s="10" t="str">
        <f>IFERROR(VLOOKUP($B73,クラブカップミドル!$B$4:$G$400,5,FALSE)*VLOOKUP(Z73,大会ごとのスコア!$D$44:$E$55,2,FALSE),"")</f>
        <v/>
      </c>
      <c r="AC73" s="9" t="str">
        <f>IFERROR(VLOOKUP($B73,全日本ミドル!$B$4:$G$400,6,FALSE),"")</f>
        <v/>
      </c>
      <c r="AD73" s="10" t="str">
        <f>IFERROR(VLOOKUP($B73,全日本ミドル!$B$4:$G$400,2,FALSE),"")</f>
        <v/>
      </c>
      <c r="AE73" s="10" t="str">
        <f>IFERROR(VLOOKUP($B73,全日本ミドル!$B$4:$G$400,5,FALSE)*VLOOKUP(AC73,大会ごとのスコア!$D$62:$E$69,2,FALSE),"")</f>
        <v/>
      </c>
      <c r="AF73" s="9" t="str">
        <f>IFERROR(VLOOKUP($B73,KOLC大会!$B$4:$G$400,6,FALSE),"")</f>
        <v>M21A1</v>
      </c>
      <c r="AG73" s="10">
        <f>IFERROR(VLOOKUP($B73,KOLC大会!$B$4:$G$400,2,FALSE),"")</f>
        <v>53</v>
      </c>
      <c r="AH73" s="10">
        <f>IFERROR(VLOOKUP($B73,KOLC大会!$B$4:$G$400,5,FALSE)*VLOOKUP(AF73,大会ごとのスコア!$D$44:$E$55,2,FALSE),"")</f>
        <v>39.062999999999995</v>
      </c>
      <c r="AI73" s="9" t="str">
        <f>IFERROR(VLOOKUP($B73,早大OC大会!$B$4:$G$400,6,FALSE),"")</f>
        <v>M21A1</v>
      </c>
      <c r="AJ73" s="10">
        <f>IFERROR(VLOOKUP($B73,早大OC大会!$B$4:$G$400,2,FALSE),"")</f>
        <v>35</v>
      </c>
      <c r="AK73" s="10">
        <f>IFERROR(VLOOKUP($B73,早大OC大会!$B$4:$G$400,5,FALSE)*VLOOKUP(AI73,大会ごとのスコア!$D$44:$E$55,2,FALSE),"")</f>
        <v>51.913999999999994</v>
      </c>
      <c r="AL73" s="9" t="str">
        <f>IFERROR(VLOOKUP($B73,京大京女大会!$B$4:$G$400,6,FALSE),"")</f>
        <v/>
      </c>
      <c r="AM73" s="10" t="str">
        <f>IFERROR(VLOOKUP($B73,京大京女大会!$B$4:$G$400,2,FALSE),"")</f>
        <v/>
      </c>
      <c r="AN73" s="10" t="str">
        <f>IFERROR(VLOOKUP($B73,京大京女大会!$B$4:$G$400,5,FALSE)*VLOOKUP(AL73,大会ごとのスコア!$D$44:$E$55,2,FALSE),"")</f>
        <v/>
      </c>
      <c r="AO73" s="9" t="str">
        <f>IFERROR(VLOOKUP($B73,東海ミドルセレ!$B$4:$G$400,6,FALSE),"")</f>
        <v/>
      </c>
      <c r="AP73" s="10" t="str">
        <f>IFERROR(VLOOKUP($B73,東海ミドルセレ!$B$4:$G$400,2,FALSE),"")</f>
        <v/>
      </c>
      <c r="AQ73" s="10" t="str">
        <f>IFERROR(VLOOKUP($B73,東海ミドルセレ!$B$4:$G$400,5,FALSE)*VLOOKUP(AO73,大会ごとのスコア!$D$44:$E$60,2,FALSE),"")</f>
        <v/>
      </c>
      <c r="AR73" s="10"/>
      <c r="AT73" s="9">
        <f t="array" aca="1" ref="AT73" ca="1">IFERROR(ROUNDUP(AVERAGE(LARGE(IF($A$3:$AS$3="スコア",$A73:$AS73,""),{1,2,3})),2),0)</f>
        <v>54.37</v>
      </c>
      <c r="AU73">
        <f t="array" aca="1" ref="AU73" ca="1">IFERROR(LARGE(IF($A$3:$AS$3="スコア",$A73:$AS73,""),1),"")</f>
        <v>56.634999999999998</v>
      </c>
      <c r="AV73" t="str">
        <f t="shared" ca="1" si="2"/>
        <v>関東SS</v>
      </c>
      <c r="AW73" t="str">
        <f t="shared" ca="1" si="3"/>
        <v>Ms2</v>
      </c>
    </row>
    <row r="74" spans="2:49" x14ac:dyDescent="0.15">
      <c r="B74" t="s">
        <v>350</v>
      </c>
      <c r="C74" t="s">
        <v>683</v>
      </c>
      <c r="E74" s="9" t="str">
        <f>IFERROR(VLOOKUP($B74,根ノ上高原!$B$5:$G$338,6,FALSE),"")</f>
        <v/>
      </c>
      <c r="F74" s="10" t="str">
        <f>IFERROR(VLOOKUP($B74,根ノ上高原!$B$5:$G$338,2,FALSE),"")</f>
        <v/>
      </c>
      <c r="G74" s="10" t="str">
        <f>IFERROR(VLOOKUP($B74,根ノ上高原!$B$5:$G$338,5,FALSE)*VLOOKUP(E74,大会ごとのスコア!$D$4:$E$5,2,FALSE),"")</f>
        <v/>
      </c>
      <c r="H74" s="9" t="str">
        <f>IFERROR(VLOOKUP($B74,東大OLK大会!$B$5:$G$338,6,FALSE),"")</f>
        <v/>
      </c>
      <c r="I74" s="10" t="str">
        <f>IFERROR(VLOOKUP($B74,東大OLK大会!$B$5:$G$338,2,FALSE),"")</f>
        <v/>
      </c>
      <c r="J74" s="10" t="str">
        <f>IFERROR(VLOOKUP($B74,東大OLK大会!$B$5:$G$338,5,FALSE)*VLOOKUP(H74,大会ごとのスコア!$D$7:$E$11,2,FALSE),"")</f>
        <v/>
      </c>
      <c r="K74" s="9" t="str">
        <f>IFERROR(VLOOKUP($B74,全日本ロング!$B$5:$G$338,6,FALSE),"")</f>
        <v>M21A1</v>
      </c>
      <c r="L74" s="10">
        <f>IFERROR(VLOOKUP($B74,全日本ロング!$B$5:$G$338,2,FALSE),"")</f>
        <v>0</v>
      </c>
      <c r="M74" s="10">
        <f>IFERROR(VLOOKUP($B74,全日本ロング!$B$5:$G$338,5,FALSE)*VLOOKUP(K74,大会ごとのスコア!$D$12:$E$17,2,FALSE),"")</f>
        <v>0</v>
      </c>
      <c r="N74" s="9" t="str">
        <f>IFERROR(VLOOKUP($B74,関東スプリントセレ!$B$5:$G$338,6,FALSE),"")</f>
        <v>Ms2</v>
      </c>
      <c r="O74" s="10">
        <f>IFERROR(VLOOKUP($B74,関東スプリントセレ!$B$5:$G$338,2,FALSE),"")</f>
        <v>0</v>
      </c>
      <c r="P74" s="10">
        <f>IFERROR(VLOOKUP($B74,関東スプリントセレ!$B$5:$G$338,5,FALSE)*VLOOKUP(N74,大会ごとのスコア!$D$19:$E$21,2,FALSE),"")</f>
        <v>31.553000000000001</v>
      </c>
      <c r="Q74" s="9" t="str">
        <f>IFERROR(VLOOKUP($B74,名椙大会2日目!$B$5:$G$338,6,FALSE),"")</f>
        <v/>
      </c>
      <c r="R74" s="10" t="str">
        <f>IFERROR(VLOOKUP($B74,名椙大会2日目!$B$5:$G$338,2,FALSE),"")</f>
        <v/>
      </c>
      <c r="S74" s="10" t="str">
        <f>IFERROR(VLOOKUP($B74,名椙大会2日目!$B$5:$G$338,5,FALSE)*VLOOKUP(Q74,大会ごとのスコア!$D$28:$E$31,2,FALSE),"")</f>
        <v/>
      </c>
      <c r="T74" s="9" t="str">
        <f>IFERROR(VLOOKUP($B74,インカレスプリント2018!$B$5:$G$400,6,FALSE),"")</f>
        <v>MUA1</v>
      </c>
      <c r="U74" s="10">
        <f>IFERROR(VLOOKUP($B74,インカレスプリント2018!$B$5:$G$400,2,FALSE),"")</f>
        <v>29</v>
      </c>
      <c r="V74" s="10">
        <f>IFERROR(VLOOKUP($B74,インカレスプリント2018!$B$5:$G$400,5,FALSE)*VLOOKUP(T74,大会ごとのスコア!$D$33:$E$36,2,FALSE),"")</f>
        <v>54.473999999999997</v>
      </c>
      <c r="W74" s="9" t="str">
        <f>IFERROR(VLOOKUP($B74,インカレロング2018!$B$5:$G$400,6,FALSE),"")</f>
        <v>MUL3</v>
      </c>
      <c r="X74" s="10">
        <f>IFERROR(VLOOKUP($B74,インカレロング2018!$B$5:$G$400,2,FALSE),"")</f>
        <v>40</v>
      </c>
      <c r="Y74" s="10">
        <f ca="1">IFERROR(VLOOKUP($B74,インカレロング2018!$B$5:$G$400,5,FALSE)*VLOOKUP(W74,大会ごとのスコア!$D$38:$E$42,2,FALSE),"")</f>
        <v>53.872999999999998</v>
      </c>
      <c r="Z74" s="9" t="str">
        <f>IFERROR(VLOOKUP($B74,クラブカップミドル!$B$4:$G$400,6,FALSE),"")</f>
        <v/>
      </c>
      <c r="AA74" s="10" t="str">
        <f>IFERROR(VLOOKUP($B74,クラブカップミドル!$B$4:$G$400,2,FALSE),"")</f>
        <v/>
      </c>
      <c r="AB74" s="10" t="str">
        <f>IFERROR(VLOOKUP($B74,クラブカップミドル!$B$4:$G$400,5,FALSE)*VLOOKUP(Z74,大会ごとのスコア!$D$44:$E$55,2,FALSE),"")</f>
        <v/>
      </c>
      <c r="AC74" s="9" t="str">
        <f>IFERROR(VLOOKUP($B74,全日本ミドル!$B$4:$G$400,6,FALSE),"")</f>
        <v>M21A2</v>
      </c>
      <c r="AD74" s="10">
        <f>IFERROR(VLOOKUP($B74,全日本ミドル!$B$4:$G$400,2,FALSE),"")</f>
        <v>0</v>
      </c>
      <c r="AE74" s="10">
        <f>IFERROR(VLOOKUP($B74,全日本ミドル!$B$4:$G$400,5,FALSE)*VLOOKUP(AC74,大会ごとのスコア!$D$62:$E$69,2,FALSE),"")</f>
        <v>0</v>
      </c>
      <c r="AF74" s="9" t="str">
        <f>IFERROR(VLOOKUP($B74,KOLC大会!$B$4:$G$400,6,FALSE),"")</f>
        <v/>
      </c>
      <c r="AG74" s="10" t="str">
        <f>IFERROR(VLOOKUP($B74,KOLC大会!$B$4:$G$400,2,FALSE),"")</f>
        <v/>
      </c>
      <c r="AH74" s="10" t="str">
        <f>IFERROR(VLOOKUP($B74,KOLC大会!$B$4:$G$400,5,FALSE)*VLOOKUP(AF74,大会ごとのスコア!$D$44:$E$55,2,FALSE),"")</f>
        <v/>
      </c>
      <c r="AI74" s="9" t="str">
        <f>IFERROR(VLOOKUP($B74,早大OC大会!$B$4:$G$400,6,FALSE),"")</f>
        <v>M21A1</v>
      </c>
      <c r="AJ74" s="10">
        <f>IFERROR(VLOOKUP($B74,早大OC大会!$B$4:$G$400,2,FALSE),"")</f>
        <v>29</v>
      </c>
      <c r="AK74" s="10">
        <f>IFERROR(VLOOKUP($B74,早大OC大会!$B$4:$G$400,5,FALSE)*VLOOKUP(AI74,大会ごとのスコア!$D$44:$E$55,2,FALSE),"")</f>
        <v>54.274000000000001</v>
      </c>
      <c r="AL74" s="9" t="str">
        <f>IFERROR(VLOOKUP($B74,京大京女大会!$B$4:$G$400,6,FALSE),"")</f>
        <v/>
      </c>
      <c r="AM74" s="10" t="str">
        <f>IFERROR(VLOOKUP($B74,京大京女大会!$B$4:$G$400,2,FALSE),"")</f>
        <v/>
      </c>
      <c r="AN74" s="10" t="str">
        <f>IFERROR(VLOOKUP($B74,京大京女大会!$B$4:$G$400,5,FALSE)*VLOOKUP(AL74,大会ごとのスコア!$D$44:$E$55,2,FALSE),"")</f>
        <v/>
      </c>
      <c r="AO74" s="9" t="str">
        <f>IFERROR(VLOOKUP($B74,東海ミドルセレ!$B$4:$G$400,6,FALSE),"")</f>
        <v/>
      </c>
      <c r="AP74" s="10" t="str">
        <f>IFERROR(VLOOKUP($B74,東海ミドルセレ!$B$4:$G$400,2,FALSE),"")</f>
        <v/>
      </c>
      <c r="AQ74" s="10" t="str">
        <f>IFERROR(VLOOKUP($B74,東海ミドルセレ!$B$4:$G$400,5,FALSE)*VLOOKUP(AO74,大会ごとのスコア!$D$44:$E$60,2,FALSE),"")</f>
        <v/>
      </c>
      <c r="AR74" s="10"/>
      <c r="AT74" s="9">
        <f t="array" aca="1" ref="AT74" ca="1">IFERROR(ROUNDUP(AVERAGE(LARGE(IF($A$3:$AS$3="スコア",$A74:$AS74,""),{1,2,3})),2),0)</f>
        <v>54.21</v>
      </c>
      <c r="AU74">
        <f t="array" aca="1" ref="AU74" ca="1">IFERROR(LARGE(IF($A$3:$AS$3="スコア",$A74:$AS74,""),1),"")</f>
        <v>54.473999999999997</v>
      </c>
      <c r="AV74" t="str">
        <f t="shared" ca="1" si="2"/>
        <v>ICS</v>
      </c>
      <c r="AW74" t="str">
        <f t="shared" ca="1" si="3"/>
        <v>MUA1</v>
      </c>
    </row>
    <row r="75" spans="2:49" x14ac:dyDescent="0.15">
      <c r="B75" t="s">
        <v>635</v>
      </c>
      <c r="C75" t="s">
        <v>28</v>
      </c>
      <c r="E75" s="9" t="str">
        <f>IFERROR(VLOOKUP($B75,根ノ上高原!$B$5:$G$338,6,FALSE),"")</f>
        <v/>
      </c>
      <c r="F75" s="10" t="str">
        <f>IFERROR(VLOOKUP($B75,根ノ上高原!$B$5:$G$338,2,FALSE),"")</f>
        <v/>
      </c>
      <c r="G75" s="10" t="str">
        <f>IFERROR(VLOOKUP($B75,根ノ上高原!$B$5:$G$338,5,FALSE)*VLOOKUP(E75,大会ごとのスコア!$D$4:$E$5,2,FALSE),"")</f>
        <v/>
      </c>
      <c r="H75" s="9" t="str">
        <f>IFERROR(VLOOKUP($B75,東大OLK大会!$B$5:$G$338,6,FALSE),"")</f>
        <v/>
      </c>
      <c r="I75" s="10" t="str">
        <f>IFERROR(VLOOKUP($B75,東大OLK大会!$B$5:$G$338,2,FALSE),"")</f>
        <v/>
      </c>
      <c r="J75" s="10" t="str">
        <f>IFERROR(VLOOKUP($B75,東大OLK大会!$B$5:$G$338,5,FALSE)*VLOOKUP(H75,大会ごとのスコア!$D$7:$E$11,2,FALSE),"")</f>
        <v/>
      </c>
      <c r="K75" s="9" t="str">
        <f>IFERROR(VLOOKUP($B75,全日本ロング!$B$5:$G$338,6,FALSE),"")</f>
        <v/>
      </c>
      <c r="L75" s="10" t="str">
        <f>IFERROR(VLOOKUP($B75,全日本ロング!$B$5:$G$338,2,FALSE),"")</f>
        <v/>
      </c>
      <c r="M75" s="10" t="str">
        <f>IFERROR(VLOOKUP($B75,全日本ロング!$B$5:$G$338,5,FALSE)*VLOOKUP(K75,大会ごとのスコア!$D$12:$E$17,2,FALSE),"")</f>
        <v/>
      </c>
      <c r="N75" s="9" t="str">
        <f>IFERROR(VLOOKUP($B75,関東スプリントセレ!$B$5:$G$338,6,FALSE),"")</f>
        <v>Ms2</v>
      </c>
      <c r="O75" s="10">
        <f>IFERROR(VLOOKUP($B75,関東スプリントセレ!$B$5:$G$338,2,FALSE),"")</f>
        <v>34</v>
      </c>
      <c r="P75" s="10">
        <f>IFERROR(VLOOKUP($B75,関東スプリントセレ!$B$5:$G$338,5,FALSE)*VLOOKUP(N75,大会ごとのスコア!$D$19:$E$21,2,FALSE),"")</f>
        <v>53.541999999999994</v>
      </c>
      <c r="Q75" s="9" t="str">
        <f>IFERROR(VLOOKUP($B75,名椙大会2日目!$B$5:$G$338,6,FALSE),"")</f>
        <v>M21A</v>
      </c>
      <c r="R75" s="10">
        <f>IFERROR(VLOOKUP($B75,名椙大会2日目!$B$5:$G$338,2,FALSE),"")</f>
        <v>36</v>
      </c>
      <c r="S75" s="10">
        <f>IFERROR(VLOOKUP($B75,名椙大会2日目!$B$5:$G$338,5,FALSE)*VLOOKUP(Q75,大会ごとのスコア!$D$28:$E$31,2,FALSE),"")</f>
        <v>52.085000000000001</v>
      </c>
      <c r="T75" s="9" t="str">
        <f>IFERROR(VLOOKUP($B75,インカレスプリント2018!$B$5:$G$400,6,FALSE),"")</f>
        <v>MUA2</v>
      </c>
      <c r="U75" s="10">
        <f>IFERROR(VLOOKUP($B75,インカレスプリント2018!$B$5:$G$400,2,FALSE),"")</f>
        <v>0</v>
      </c>
      <c r="V75" s="10">
        <f>IFERROR(VLOOKUP($B75,インカレスプリント2018!$B$5:$G$400,5,FALSE)*VLOOKUP(T75,大会ごとのスコア!$D$33:$E$36,2,FALSE),"")</f>
        <v>0</v>
      </c>
      <c r="W75" s="9" t="str">
        <f>IFERROR(VLOOKUP($B75,インカレロング2018!$B$5:$G$400,6,FALSE),"")</f>
        <v>MUL2</v>
      </c>
      <c r="X75" s="10">
        <f>IFERROR(VLOOKUP($B75,インカレロング2018!$B$5:$G$400,2,FALSE),"")</f>
        <v>26</v>
      </c>
      <c r="Y75" s="10">
        <f ca="1">IFERROR(VLOOKUP($B75,インカレロング2018!$B$5:$G$400,5,FALSE)*VLOOKUP(W75,大会ごとのスコア!$D$38:$E$42,2,FALSE),"")</f>
        <v>56.759</v>
      </c>
      <c r="Z75" s="9" t="str">
        <f>IFERROR(VLOOKUP($B75,クラブカップミドル!$B$4:$G$400,6,FALSE),"")</f>
        <v/>
      </c>
      <c r="AA75" s="10" t="str">
        <f>IFERROR(VLOOKUP($B75,クラブカップミドル!$B$4:$G$400,2,FALSE),"")</f>
        <v/>
      </c>
      <c r="AB75" s="10" t="str">
        <f>IFERROR(VLOOKUP($B75,クラブカップミドル!$B$4:$G$400,5,FALSE)*VLOOKUP(Z75,大会ごとのスコア!$D$44:$E$55,2,FALSE),"")</f>
        <v/>
      </c>
      <c r="AC75" s="9" t="str">
        <f>IFERROR(VLOOKUP($B75,全日本ミドル!$B$4:$G$400,6,FALSE),"")</f>
        <v/>
      </c>
      <c r="AD75" s="10" t="str">
        <f>IFERROR(VLOOKUP($B75,全日本ミドル!$B$4:$G$400,2,FALSE),"")</f>
        <v/>
      </c>
      <c r="AE75" s="10" t="str">
        <f>IFERROR(VLOOKUP($B75,全日本ミドル!$B$4:$G$400,5,FALSE)*VLOOKUP(AC75,大会ごとのスコア!$D$62:$E$69,2,FALSE),"")</f>
        <v/>
      </c>
      <c r="AF75" s="9" t="str">
        <f>IFERROR(VLOOKUP($B75,KOLC大会!$B$4:$G$400,6,FALSE),"")</f>
        <v/>
      </c>
      <c r="AG75" s="10" t="str">
        <f>IFERROR(VLOOKUP($B75,KOLC大会!$B$4:$G$400,2,FALSE),"")</f>
        <v/>
      </c>
      <c r="AH75" s="10" t="str">
        <f>IFERROR(VLOOKUP($B75,KOLC大会!$B$4:$G$400,5,FALSE)*VLOOKUP(AF75,大会ごとのスコア!$D$44:$E$55,2,FALSE),"")</f>
        <v/>
      </c>
      <c r="AI75" s="9" t="str">
        <f>IFERROR(VLOOKUP($B75,早大OC大会!$B$4:$G$400,6,FALSE),"")</f>
        <v>M21A1</v>
      </c>
      <c r="AJ75" s="10">
        <f>IFERROR(VLOOKUP($B75,早大OC大会!$B$4:$G$400,2,FALSE),"")</f>
        <v>49</v>
      </c>
      <c r="AK75" s="10">
        <f>IFERROR(VLOOKUP($B75,早大OC大会!$B$4:$G$400,5,FALSE)*VLOOKUP(AI75,大会ごとのスコア!$D$44:$E$55,2,FALSE),"")</f>
        <v>44.750999999999998</v>
      </c>
      <c r="AL75" s="9" t="str">
        <f>IFERROR(VLOOKUP($B75,京大京女大会!$B$4:$G$400,6,FALSE),"")</f>
        <v/>
      </c>
      <c r="AM75" s="10" t="str">
        <f>IFERROR(VLOOKUP($B75,京大京女大会!$B$4:$G$400,2,FALSE),"")</f>
        <v/>
      </c>
      <c r="AN75" s="10" t="str">
        <f>IFERROR(VLOOKUP($B75,京大京女大会!$B$4:$G$400,5,FALSE)*VLOOKUP(AL75,大会ごとのスコア!$D$44:$E$55,2,FALSE),"")</f>
        <v/>
      </c>
      <c r="AO75" s="9" t="str">
        <f>IFERROR(VLOOKUP($B75,東海ミドルセレ!$B$4:$G$400,6,FALSE),"")</f>
        <v/>
      </c>
      <c r="AP75" s="10" t="str">
        <f>IFERROR(VLOOKUP($B75,東海ミドルセレ!$B$4:$G$400,2,FALSE),"")</f>
        <v/>
      </c>
      <c r="AQ75" s="10" t="str">
        <f>IFERROR(VLOOKUP($B75,東海ミドルセレ!$B$4:$G$400,5,FALSE)*VLOOKUP(AO75,大会ごとのスコア!$D$44:$E$60,2,FALSE),"")</f>
        <v/>
      </c>
      <c r="AR75" s="10"/>
      <c r="AT75" s="9">
        <f t="array" aca="1" ref="AT75" ca="1">IFERROR(ROUNDUP(AVERAGE(LARGE(IF($A$3:$AS$3="スコア",$A75:$AS75,""),{1,2,3})),2),0)</f>
        <v>54.129999999999995</v>
      </c>
      <c r="AU75">
        <f t="array" aca="1" ref="AU75" ca="1">IFERROR(LARGE(IF($A$3:$AS$3="スコア",$A75:$AS75,""),1),"")</f>
        <v>56.759</v>
      </c>
      <c r="AV75" t="str">
        <f t="shared" ca="1" si="2"/>
        <v>ICL</v>
      </c>
      <c r="AW75" t="str">
        <f t="shared" ca="1" si="3"/>
        <v>MUL2</v>
      </c>
    </row>
    <row r="76" spans="2:49" x14ac:dyDescent="0.15">
      <c r="B76" t="s">
        <v>646</v>
      </c>
      <c r="C76" t="s">
        <v>6</v>
      </c>
      <c r="E76" s="9" t="str">
        <f>IFERROR(VLOOKUP($B76,根ノ上高原!$B$5:$G$338,6,FALSE),"")</f>
        <v/>
      </c>
      <c r="F76" s="10" t="str">
        <f>IFERROR(VLOOKUP($B76,根ノ上高原!$B$5:$G$338,2,FALSE),"")</f>
        <v/>
      </c>
      <c r="G76" s="10" t="str">
        <f>IFERROR(VLOOKUP($B76,根ノ上高原!$B$5:$G$338,5,FALSE)*VLOOKUP(E76,大会ごとのスコア!$D$4:$E$5,2,FALSE),"")</f>
        <v/>
      </c>
      <c r="H76" s="9" t="str">
        <f>IFERROR(VLOOKUP($B76,東大OLK大会!$B$5:$G$338,6,FALSE),"")</f>
        <v/>
      </c>
      <c r="I76" s="10" t="str">
        <f>IFERROR(VLOOKUP($B76,東大OLK大会!$B$5:$G$338,2,FALSE),"")</f>
        <v/>
      </c>
      <c r="J76" s="10" t="str">
        <f>IFERROR(VLOOKUP($B76,東大OLK大会!$B$5:$G$338,5,FALSE)*VLOOKUP(H76,大会ごとのスコア!$D$7:$E$11,2,FALSE),"")</f>
        <v/>
      </c>
      <c r="K76" s="9" t="str">
        <f>IFERROR(VLOOKUP($B76,全日本ロング!$B$5:$G$338,6,FALSE),"")</f>
        <v/>
      </c>
      <c r="L76" s="10" t="str">
        <f>IFERROR(VLOOKUP($B76,全日本ロング!$B$5:$G$338,2,FALSE),"")</f>
        <v/>
      </c>
      <c r="M76" s="10" t="str">
        <f>IFERROR(VLOOKUP($B76,全日本ロング!$B$5:$G$338,5,FALSE)*VLOOKUP(K76,大会ごとのスコア!$D$12:$E$17,2,FALSE),"")</f>
        <v/>
      </c>
      <c r="N76" s="9" t="str">
        <f>IFERROR(VLOOKUP($B76,関東スプリントセレ!$B$5:$G$338,6,FALSE),"")</f>
        <v>Ms1</v>
      </c>
      <c r="O76" s="10">
        <f>IFERROR(VLOOKUP($B76,関東スプリントセレ!$B$5:$G$338,2,FALSE),"")</f>
        <v>41</v>
      </c>
      <c r="P76" s="10">
        <f>IFERROR(VLOOKUP($B76,関東スプリントセレ!$B$5:$G$338,5,FALSE)*VLOOKUP(N76,大会ごとのスコア!$D$19:$E$21,2,FALSE),"")</f>
        <v>53.253999999999998</v>
      </c>
      <c r="Q76" s="9" t="str">
        <f>IFERROR(VLOOKUP($B76,名椙大会2日目!$B$5:$G$338,6,FALSE),"")</f>
        <v/>
      </c>
      <c r="R76" s="10" t="str">
        <f>IFERROR(VLOOKUP($B76,名椙大会2日目!$B$5:$G$338,2,FALSE),"")</f>
        <v/>
      </c>
      <c r="S76" s="10" t="str">
        <f>IFERROR(VLOOKUP($B76,名椙大会2日目!$B$5:$G$338,5,FALSE)*VLOOKUP(Q76,大会ごとのスコア!$D$28:$E$31,2,FALSE),"")</f>
        <v/>
      </c>
      <c r="T76" s="9" t="str">
        <f>IFERROR(VLOOKUP($B76,インカレスプリント2018!$B$5:$G$400,6,FALSE),"")</f>
        <v>MUA2</v>
      </c>
      <c r="U76" s="10">
        <f>IFERROR(VLOOKUP($B76,インカレスプリント2018!$B$5:$G$400,2,FALSE),"")</f>
        <v>24</v>
      </c>
      <c r="V76" s="10">
        <f>IFERROR(VLOOKUP($B76,インカレスプリント2018!$B$5:$G$400,5,FALSE)*VLOOKUP(T76,大会ごとのスコア!$D$33:$E$36,2,FALSE),"")</f>
        <v>54.948</v>
      </c>
      <c r="W76" s="9" t="str">
        <f>IFERROR(VLOOKUP($B76,インカレロング2018!$B$5:$G$400,6,FALSE),"")</f>
        <v>MUL2</v>
      </c>
      <c r="X76" s="10">
        <f>IFERROR(VLOOKUP($B76,インカレロング2018!$B$5:$G$400,2,FALSE),"")</f>
        <v>43</v>
      </c>
      <c r="Y76" s="10">
        <f ca="1">IFERROR(VLOOKUP($B76,インカレロング2018!$B$5:$G$400,5,FALSE)*VLOOKUP(W76,大会ごとのスコア!$D$38:$E$42,2,FALSE),"")</f>
        <v>53.829000000000001</v>
      </c>
      <c r="Z76" s="9" t="str">
        <f>IFERROR(VLOOKUP($B76,クラブカップミドル!$B$4:$G$400,6,FALSE),"")</f>
        <v/>
      </c>
      <c r="AA76" s="10" t="str">
        <f>IFERROR(VLOOKUP($B76,クラブカップミドル!$B$4:$G$400,2,FALSE),"")</f>
        <v/>
      </c>
      <c r="AB76" s="10" t="str">
        <f>IFERROR(VLOOKUP($B76,クラブカップミドル!$B$4:$G$400,5,FALSE)*VLOOKUP(Z76,大会ごとのスコア!$D$44:$E$55,2,FALSE),"")</f>
        <v/>
      </c>
      <c r="AC76" s="9" t="str">
        <f>IFERROR(VLOOKUP($B76,全日本ミドル!$B$4:$G$400,6,FALSE),"")</f>
        <v>M21A2</v>
      </c>
      <c r="AD76" s="10">
        <f>IFERROR(VLOOKUP($B76,全日本ミドル!$B$4:$G$400,2,FALSE),"")</f>
        <v>60</v>
      </c>
      <c r="AE76" s="10">
        <f>IFERROR(VLOOKUP($B76,全日本ミドル!$B$4:$G$400,5,FALSE)*VLOOKUP(AC76,大会ごとのスコア!$D$62:$E$69,2,FALSE),"")</f>
        <v>41.397999999999996</v>
      </c>
      <c r="AF76" s="9" t="str">
        <f>IFERROR(VLOOKUP($B76,KOLC大会!$B$4:$G$400,6,FALSE),"")</f>
        <v/>
      </c>
      <c r="AG76" s="10" t="str">
        <f>IFERROR(VLOOKUP($B76,KOLC大会!$B$4:$G$400,2,FALSE),"")</f>
        <v/>
      </c>
      <c r="AH76" s="10" t="str">
        <f>IFERROR(VLOOKUP($B76,KOLC大会!$B$4:$G$400,5,FALSE)*VLOOKUP(AF76,大会ごとのスコア!$D$44:$E$55,2,FALSE),"")</f>
        <v/>
      </c>
      <c r="AI76" s="9" t="str">
        <f>IFERROR(VLOOKUP($B76,早大OC大会!$B$4:$G$400,6,FALSE),"")</f>
        <v/>
      </c>
      <c r="AJ76" s="10" t="str">
        <f>IFERROR(VLOOKUP($B76,早大OC大会!$B$4:$G$400,2,FALSE),"")</f>
        <v/>
      </c>
      <c r="AK76" s="10" t="str">
        <f>IFERROR(VLOOKUP($B76,早大OC大会!$B$4:$G$400,5,FALSE)*VLOOKUP(AI76,大会ごとのスコア!$D$44:$E$55,2,FALSE),"")</f>
        <v/>
      </c>
      <c r="AL76" s="9" t="str">
        <f>IFERROR(VLOOKUP($B76,京大京女大会!$B$4:$G$400,6,FALSE),"")</f>
        <v/>
      </c>
      <c r="AM76" s="10" t="str">
        <f>IFERROR(VLOOKUP($B76,京大京女大会!$B$4:$G$400,2,FALSE),"")</f>
        <v/>
      </c>
      <c r="AN76" s="10" t="str">
        <f>IFERROR(VLOOKUP($B76,京大京女大会!$B$4:$G$400,5,FALSE)*VLOOKUP(AL76,大会ごとのスコア!$D$44:$E$55,2,FALSE),"")</f>
        <v/>
      </c>
      <c r="AO76" s="9" t="str">
        <f>IFERROR(VLOOKUP($B76,東海ミドルセレ!$B$4:$G$400,6,FALSE),"")</f>
        <v/>
      </c>
      <c r="AP76" s="10" t="str">
        <f>IFERROR(VLOOKUP($B76,東海ミドルセレ!$B$4:$G$400,2,FALSE),"")</f>
        <v/>
      </c>
      <c r="AQ76" s="10" t="str">
        <f>IFERROR(VLOOKUP($B76,東海ミドルセレ!$B$4:$G$400,5,FALSE)*VLOOKUP(AO76,大会ごとのスコア!$D$44:$E$60,2,FALSE),"")</f>
        <v/>
      </c>
      <c r="AR76" s="10"/>
      <c r="AT76" s="9">
        <f t="array" aca="1" ref="AT76" ca="1">IFERROR(ROUNDUP(AVERAGE(LARGE(IF($A$3:$AS$3="スコア",$A76:$AS76,""),{1,2,3})),2),0)</f>
        <v>54.019999999999996</v>
      </c>
      <c r="AU76">
        <f t="array" aca="1" ref="AU76" ca="1">IFERROR(LARGE(IF($A$3:$AS$3="スコア",$A76:$AS76,""),1),"")</f>
        <v>54.948</v>
      </c>
      <c r="AV76" t="str">
        <f t="shared" ca="1" si="2"/>
        <v>ICS</v>
      </c>
      <c r="AW76" t="str">
        <f t="shared" ca="1" si="3"/>
        <v>MUA2</v>
      </c>
    </row>
    <row r="77" spans="2:49" ht="14.25" customHeight="1" x14ac:dyDescent="0.15">
      <c r="B77" t="s">
        <v>650</v>
      </c>
      <c r="C77" t="s">
        <v>10</v>
      </c>
      <c r="E77" s="9" t="str">
        <f>IFERROR(VLOOKUP($B77,根ノ上高原!$B$5:$G$338,6,FALSE),"")</f>
        <v/>
      </c>
      <c r="F77" s="10" t="str">
        <f>IFERROR(VLOOKUP($B77,根ノ上高原!$B$5:$G$338,2,FALSE),"")</f>
        <v/>
      </c>
      <c r="G77" s="10" t="str">
        <f>IFERROR(VLOOKUP($B77,根ノ上高原!$B$5:$G$338,5,FALSE)*VLOOKUP(E77,大会ごとのスコア!$D$4:$E$5,2,FALSE),"")</f>
        <v/>
      </c>
      <c r="H77" s="9" t="str">
        <f>IFERROR(VLOOKUP($B77,東大OLK大会!$B$5:$G$338,6,FALSE),"")</f>
        <v>M20A</v>
      </c>
      <c r="I77" s="10">
        <f>IFERROR(VLOOKUP($B77,東大OLK大会!$B$5:$G$338,2,FALSE),"")</f>
        <v>14</v>
      </c>
      <c r="J77" s="10">
        <f>IFERROR(VLOOKUP($B77,東大OLK大会!$B$5:$G$338,5,FALSE)*VLOOKUP(H77,大会ごとのスコア!$D$7:$E$11,2,FALSE),"")</f>
        <v>40.368000000000002</v>
      </c>
      <c r="K77" s="9" t="str">
        <f>IFERROR(VLOOKUP($B77,全日本ロング!$B$5:$G$338,6,FALSE),"")</f>
        <v/>
      </c>
      <c r="L77" s="10" t="str">
        <f>IFERROR(VLOOKUP($B77,全日本ロング!$B$5:$G$338,2,FALSE),"")</f>
        <v/>
      </c>
      <c r="M77" s="10" t="str">
        <f>IFERROR(VLOOKUP($B77,全日本ロング!$B$5:$G$338,5,FALSE)*VLOOKUP(K77,大会ごとのスコア!$D$12:$E$17,2,FALSE),"")</f>
        <v/>
      </c>
      <c r="N77" s="9" t="str">
        <f>IFERROR(VLOOKUP($B77,関東スプリントセレ!$B$5:$G$338,6,FALSE),"")</f>
        <v>Ms2</v>
      </c>
      <c r="O77" s="10">
        <f>IFERROR(VLOOKUP($B77,関東スプリントセレ!$B$5:$G$338,2,FALSE),"")</f>
        <v>32</v>
      </c>
      <c r="P77" s="10">
        <f>IFERROR(VLOOKUP($B77,関東スプリントセレ!$B$5:$G$338,5,FALSE)*VLOOKUP(N77,大会ごとのスコア!$D$19:$E$21,2,FALSE),"")</f>
        <v>54.268999999999998</v>
      </c>
      <c r="Q77" s="9" t="str">
        <f>IFERROR(VLOOKUP($B77,名椙大会2日目!$B$5:$G$338,6,FALSE),"")</f>
        <v/>
      </c>
      <c r="R77" s="10" t="str">
        <f>IFERROR(VLOOKUP($B77,名椙大会2日目!$B$5:$G$338,2,FALSE),"")</f>
        <v/>
      </c>
      <c r="S77" s="10" t="str">
        <f>IFERROR(VLOOKUP($B77,名椙大会2日目!$B$5:$G$338,5,FALSE)*VLOOKUP(Q77,大会ごとのスコア!$D$28:$E$31,2,FALSE),"")</f>
        <v/>
      </c>
      <c r="T77" s="9" t="str">
        <f>IFERROR(VLOOKUP($B77,インカレスプリント2018!$B$5:$G$400,6,FALSE),"")</f>
        <v>MUA2</v>
      </c>
      <c r="U77" s="10">
        <f>IFERROR(VLOOKUP($B77,インカレスプリント2018!$B$5:$G$400,2,FALSE),"")</f>
        <v>39</v>
      </c>
      <c r="V77" s="10">
        <f>IFERROR(VLOOKUP($B77,インカレスプリント2018!$B$5:$G$400,5,FALSE)*VLOOKUP(T77,大会ごとのスコア!$D$33:$E$36,2,FALSE),"")</f>
        <v>53.064999999999998</v>
      </c>
      <c r="W77" s="9" t="str">
        <f>IFERROR(VLOOKUP($B77,インカレロング2018!$B$5:$G$400,6,FALSE),"")</f>
        <v>MUL2</v>
      </c>
      <c r="X77" s="10">
        <f>IFERROR(VLOOKUP($B77,インカレロング2018!$B$5:$G$400,2,FALSE),"")</f>
        <v>48</v>
      </c>
      <c r="Y77" s="10">
        <f ca="1">IFERROR(VLOOKUP($B77,インカレロング2018!$B$5:$G$400,5,FALSE)*VLOOKUP(W77,大会ごとのスコア!$D$38:$E$42,2,FALSE),"")</f>
        <v>52.080999999999996</v>
      </c>
      <c r="Z77" s="9" t="str">
        <f>IFERROR(VLOOKUP($B77,クラブカップミドル!$B$4:$G$400,6,FALSE),"")</f>
        <v/>
      </c>
      <c r="AA77" s="10" t="str">
        <f>IFERROR(VLOOKUP($B77,クラブカップミドル!$B$4:$G$400,2,FALSE),"")</f>
        <v/>
      </c>
      <c r="AB77" s="10" t="str">
        <f>IFERROR(VLOOKUP($B77,クラブカップミドル!$B$4:$G$400,5,FALSE)*VLOOKUP(Z77,大会ごとのスコア!$D$44:$E$55,2,FALSE),"")</f>
        <v/>
      </c>
      <c r="AC77" s="9" t="str">
        <f>IFERROR(VLOOKUP($B77,全日本ミドル!$B$4:$G$400,6,FALSE),"")</f>
        <v/>
      </c>
      <c r="AD77" s="10" t="str">
        <f>IFERROR(VLOOKUP($B77,全日本ミドル!$B$4:$G$400,2,FALSE),"")</f>
        <v/>
      </c>
      <c r="AE77" s="10" t="str">
        <f>IFERROR(VLOOKUP($B77,全日本ミドル!$B$4:$G$400,5,FALSE)*VLOOKUP(AC77,大会ごとのスコア!$D$62:$E$69,2,FALSE),"")</f>
        <v/>
      </c>
      <c r="AF77" s="9" t="str">
        <f>IFERROR(VLOOKUP($B77,KOLC大会!$B$4:$G$400,6,FALSE),"")</f>
        <v>M21A2</v>
      </c>
      <c r="AG77" s="10">
        <f>IFERROR(VLOOKUP($B77,KOLC大会!$B$4:$G$400,2,FALSE),"")</f>
        <v>25</v>
      </c>
      <c r="AH77" s="10">
        <f>IFERROR(VLOOKUP($B77,KOLC大会!$B$4:$G$400,5,FALSE)*VLOOKUP(AF77,大会ごとのスコア!$D$44:$E$55,2,FALSE),"")</f>
        <v>53.876999999999995</v>
      </c>
      <c r="AI77" s="9" t="str">
        <f>IFERROR(VLOOKUP($B77,早大OC大会!$B$4:$G$400,6,FALSE),"")</f>
        <v>M21A1</v>
      </c>
      <c r="AJ77" s="10">
        <f>IFERROR(VLOOKUP($B77,早大OC大会!$B$4:$G$400,2,FALSE),"")</f>
        <v>32</v>
      </c>
      <c r="AK77" s="10">
        <f>IFERROR(VLOOKUP($B77,早大OC大会!$B$4:$G$400,5,FALSE)*VLOOKUP(AI77,大会ごとのスコア!$D$44:$E$55,2,FALSE),"")</f>
        <v>52.477999999999994</v>
      </c>
      <c r="AL77" s="9" t="str">
        <f>IFERROR(VLOOKUP($B77,京大京女大会!$B$4:$G$400,6,FALSE),"")</f>
        <v/>
      </c>
      <c r="AM77" s="10" t="str">
        <f>IFERROR(VLOOKUP($B77,京大京女大会!$B$4:$G$400,2,FALSE),"")</f>
        <v/>
      </c>
      <c r="AN77" s="10" t="str">
        <f>IFERROR(VLOOKUP($B77,京大京女大会!$B$4:$G$400,5,FALSE)*VLOOKUP(AL77,大会ごとのスコア!$D$44:$E$55,2,FALSE),"")</f>
        <v/>
      </c>
      <c r="AO77" s="9" t="str">
        <f>IFERROR(VLOOKUP($B77,東海ミドルセレ!$B$4:$G$400,6,FALSE),"")</f>
        <v/>
      </c>
      <c r="AP77" s="10" t="str">
        <f>IFERROR(VLOOKUP($B77,東海ミドルセレ!$B$4:$G$400,2,FALSE),"")</f>
        <v/>
      </c>
      <c r="AQ77" s="10" t="str">
        <f>IFERROR(VLOOKUP($B77,東海ミドルセレ!$B$4:$G$400,5,FALSE)*VLOOKUP(AO77,大会ごとのスコア!$D$44:$E$60,2,FALSE),"")</f>
        <v/>
      </c>
      <c r="AR77" s="10"/>
      <c r="AT77" s="9">
        <f t="array" aca="1" ref="AT77" ca="1">IFERROR(ROUNDUP(AVERAGE(LARGE(IF($A$3:$AS$3="スコア",$A77:$AS77,""),{1,2,3})),2),0)</f>
        <v>53.739999999999995</v>
      </c>
      <c r="AU77">
        <f t="array" aca="1" ref="AU77" ca="1">IFERROR(LARGE(IF($A$3:$AS$3="スコア",$A77:$AS77,""),1),"")</f>
        <v>54.268999999999998</v>
      </c>
      <c r="AV77" t="str">
        <f t="shared" ca="1" si="2"/>
        <v>関東SS</v>
      </c>
      <c r="AW77" t="str">
        <f t="shared" ca="1" si="3"/>
        <v>Ms2</v>
      </c>
    </row>
    <row r="78" spans="2:49" x14ac:dyDescent="0.15">
      <c r="B78" t="s">
        <v>424</v>
      </c>
      <c r="C78" t="s">
        <v>5</v>
      </c>
      <c r="E78" s="9" t="str">
        <f>IFERROR(VLOOKUP($B78,根ノ上高原!$B$5:$G$338,6,FALSE),"")</f>
        <v/>
      </c>
      <c r="F78" s="10" t="str">
        <f>IFERROR(VLOOKUP($B78,根ノ上高原!$B$5:$G$338,2,FALSE),"")</f>
        <v/>
      </c>
      <c r="G78" s="10" t="str">
        <f>IFERROR(VLOOKUP($B78,根ノ上高原!$B$5:$G$338,5,FALSE)*VLOOKUP(E78,大会ごとのスコア!$D$4:$E$5,2,FALSE),"")</f>
        <v/>
      </c>
      <c r="H78" s="9" t="str">
        <f>IFERROR(VLOOKUP($B78,東大OLK大会!$B$5:$G$338,6,FALSE),"")</f>
        <v/>
      </c>
      <c r="I78" s="10" t="str">
        <f>IFERROR(VLOOKUP($B78,東大OLK大会!$B$5:$G$338,2,FALSE),"")</f>
        <v/>
      </c>
      <c r="J78" s="10" t="str">
        <f>IFERROR(VLOOKUP($B78,東大OLK大会!$B$5:$G$338,5,FALSE)*VLOOKUP(H78,大会ごとのスコア!$D$7:$E$11,2,FALSE),"")</f>
        <v/>
      </c>
      <c r="K78" s="9" t="str">
        <f>IFERROR(VLOOKUP($B78,全日本ロング!$B$5:$G$338,6,FALSE),"")</f>
        <v>M20A</v>
      </c>
      <c r="L78" s="10">
        <f>IFERROR(VLOOKUP($B78,全日本ロング!$B$5:$G$338,2,FALSE),"")</f>
        <v>0</v>
      </c>
      <c r="M78" s="10">
        <f>IFERROR(VLOOKUP($B78,全日本ロング!$B$5:$G$338,5,FALSE)*VLOOKUP(K78,大会ごとのスコア!$D$12:$E$17,2,FALSE),"")</f>
        <v>0</v>
      </c>
      <c r="N78" s="9" t="str">
        <f>IFERROR(VLOOKUP($B78,関東スプリントセレ!$B$5:$G$338,6,FALSE),"")</f>
        <v>Ms1</v>
      </c>
      <c r="O78" s="10">
        <f>IFERROR(VLOOKUP($B78,関東スプリントセレ!$B$5:$G$338,2,FALSE),"")</f>
        <v>25</v>
      </c>
      <c r="P78" s="10">
        <f>IFERROR(VLOOKUP($B78,関東スプリントセレ!$B$5:$G$338,5,FALSE)*VLOOKUP(N78,大会ごとのスコア!$D$19:$E$21,2,FALSE),"")</f>
        <v>57.285999999999994</v>
      </c>
      <c r="Q78" s="9" t="str">
        <f>IFERROR(VLOOKUP($B78,名椙大会2日目!$B$5:$G$338,6,FALSE),"")</f>
        <v/>
      </c>
      <c r="R78" s="10" t="str">
        <f>IFERROR(VLOOKUP($B78,名椙大会2日目!$B$5:$G$338,2,FALSE),"")</f>
        <v/>
      </c>
      <c r="S78" s="10" t="str">
        <f>IFERROR(VLOOKUP($B78,名椙大会2日目!$B$5:$G$338,5,FALSE)*VLOOKUP(Q78,大会ごとのスコア!$D$28:$E$31,2,FALSE),"")</f>
        <v/>
      </c>
      <c r="T78" s="9" t="str">
        <f>IFERROR(VLOOKUP($B78,インカレスプリント2018!$B$5:$G$400,6,FALSE),"")</f>
        <v>MUA1</v>
      </c>
      <c r="U78" s="10">
        <f>IFERROR(VLOOKUP($B78,インカレスプリント2018!$B$5:$G$400,2,FALSE),"")</f>
        <v>61</v>
      </c>
      <c r="V78" s="10">
        <f>IFERROR(VLOOKUP($B78,インカレスプリント2018!$B$5:$G$400,5,FALSE)*VLOOKUP(T78,大会ごとのスコア!$D$33:$E$36,2,FALSE),"")</f>
        <v>48.582000000000001</v>
      </c>
      <c r="W78" s="9" t="str">
        <f>IFERROR(VLOOKUP($B78,インカレロング2018!$B$5:$G$400,6,FALSE),"")</f>
        <v>MUL3</v>
      </c>
      <c r="X78" s="10">
        <f>IFERROR(VLOOKUP($B78,インカレロング2018!$B$5:$G$400,2,FALSE),"")</f>
        <v>59</v>
      </c>
      <c r="Y78" s="10">
        <f ca="1">IFERROR(VLOOKUP($B78,インカレロング2018!$B$5:$G$400,5,FALSE)*VLOOKUP(W78,大会ごとのスコア!$D$38:$E$42,2,FALSE),"")</f>
        <v>48.835999999999999</v>
      </c>
      <c r="Z78" s="9" t="str">
        <f>IFERROR(VLOOKUP($B78,クラブカップミドル!$B$4:$G$400,6,FALSE),"")</f>
        <v/>
      </c>
      <c r="AA78" s="10" t="str">
        <f>IFERROR(VLOOKUP($B78,クラブカップミドル!$B$4:$G$400,2,FALSE),"")</f>
        <v/>
      </c>
      <c r="AB78" s="10" t="str">
        <f>IFERROR(VLOOKUP($B78,クラブカップミドル!$B$4:$G$400,5,FALSE)*VLOOKUP(Z78,大会ごとのスコア!$D$44:$E$55,2,FALSE),"")</f>
        <v/>
      </c>
      <c r="AC78" s="9" t="str">
        <f>IFERROR(VLOOKUP($B78,全日本ミドル!$B$4:$G$400,6,FALSE),"")</f>
        <v/>
      </c>
      <c r="AD78" s="10" t="str">
        <f>IFERROR(VLOOKUP($B78,全日本ミドル!$B$4:$G$400,2,FALSE),"")</f>
        <v/>
      </c>
      <c r="AE78" s="10" t="str">
        <f>IFERROR(VLOOKUP($B78,全日本ミドル!$B$4:$G$400,5,FALSE)*VLOOKUP(AC78,大会ごとのスコア!$D$62:$E$69,2,FALSE),"")</f>
        <v/>
      </c>
      <c r="AF78" s="9" t="str">
        <f>IFERROR(VLOOKUP($B78,KOLC大会!$B$4:$G$400,6,FALSE),"")</f>
        <v>M21A1</v>
      </c>
      <c r="AG78" s="10">
        <f>IFERROR(VLOOKUP($B78,KOLC大会!$B$4:$G$400,2,FALSE),"")</f>
        <v>26</v>
      </c>
      <c r="AH78" s="10">
        <f>IFERROR(VLOOKUP($B78,KOLC大会!$B$4:$G$400,5,FALSE)*VLOOKUP(AF78,大会ごとのスコア!$D$44:$E$55,2,FALSE),"")</f>
        <v>54.034999999999997</v>
      </c>
      <c r="AI78" s="9" t="str">
        <f>IFERROR(VLOOKUP($B78,早大OC大会!$B$4:$G$400,6,FALSE),"")</f>
        <v>M21A1</v>
      </c>
      <c r="AJ78" s="10">
        <f>IFERROR(VLOOKUP($B78,早大OC大会!$B$4:$G$400,2,FALSE),"")</f>
        <v>0</v>
      </c>
      <c r="AK78" s="10">
        <f>IFERROR(VLOOKUP($B78,早大OC大会!$B$4:$G$400,5,FALSE)*VLOOKUP(AI78,大会ごとのスコア!$D$44:$E$55,2,FALSE),"")</f>
        <v>0</v>
      </c>
      <c r="AL78" s="9" t="str">
        <f>IFERROR(VLOOKUP($B78,京大京女大会!$B$4:$G$400,6,FALSE),"")</f>
        <v/>
      </c>
      <c r="AM78" s="10" t="str">
        <f>IFERROR(VLOOKUP($B78,京大京女大会!$B$4:$G$400,2,FALSE),"")</f>
        <v/>
      </c>
      <c r="AN78" s="10" t="str">
        <f>IFERROR(VLOOKUP($B78,京大京女大会!$B$4:$G$400,5,FALSE)*VLOOKUP(AL78,大会ごとのスコア!$D$44:$E$55,2,FALSE),"")</f>
        <v/>
      </c>
      <c r="AO78" s="9" t="str">
        <f>IFERROR(VLOOKUP($B78,東海ミドルセレ!$B$4:$G$400,6,FALSE),"")</f>
        <v/>
      </c>
      <c r="AP78" s="10" t="str">
        <f>IFERROR(VLOOKUP($B78,東海ミドルセレ!$B$4:$G$400,2,FALSE),"")</f>
        <v/>
      </c>
      <c r="AQ78" s="10" t="str">
        <f>IFERROR(VLOOKUP($B78,東海ミドルセレ!$B$4:$G$400,5,FALSE)*VLOOKUP(AO78,大会ごとのスコア!$D$44:$E$60,2,FALSE),"")</f>
        <v/>
      </c>
      <c r="AR78" s="10"/>
      <c r="AT78" s="9">
        <f t="array" aca="1" ref="AT78" ca="1">IFERROR(ROUNDUP(AVERAGE(LARGE(IF($A$3:$AS$3="スコア",$A78:$AS78,""),{1,2,3})),2),0)</f>
        <v>53.39</v>
      </c>
      <c r="AU78">
        <f t="array" aca="1" ref="AU78" ca="1">IFERROR(LARGE(IF($A$3:$AS$3="スコア",$A78:$AS78,""),1),"")</f>
        <v>57.285999999999994</v>
      </c>
      <c r="AV78" t="str">
        <f t="shared" ca="1" si="2"/>
        <v>関東SS</v>
      </c>
      <c r="AW78" t="str">
        <f t="shared" ca="1" si="3"/>
        <v>Ms1</v>
      </c>
    </row>
    <row r="79" spans="2:49" x14ac:dyDescent="0.15">
      <c r="B79" t="s">
        <v>504</v>
      </c>
      <c r="C79" t="s">
        <v>10</v>
      </c>
      <c r="E79" s="9" t="str">
        <f>IFERROR(VLOOKUP($B79,根ノ上高原!$B$5:$G$338,6,FALSE),"")</f>
        <v/>
      </c>
      <c r="F79" s="10" t="str">
        <f>IFERROR(VLOOKUP($B79,根ノ上高原!$B$5:$G$338,2,FALSE),"")</f>
        <v/>
      </c>
      <c r="G79" s="10" t="str">
        <f>IFERROR(VLOOKUP($B79,根ノ上高原!$B$5:$G$338,5,FALSE)*VLOOKUP(E79,大会ごとのスコア!$D$4:$E$5,2,FALSE),"")</f>
        <v/>
      </c>
      <c r="H79" s="9" t="str">
        <f>IFERROR(VLOOKUP($B79,東大OLK大会!$B$5:$G$338,6,FALSE),"")</f>
        <v>M21A1</v>
      </c>
      <c r="I79" s="10">
        <f>IFERROR(VLOOKUP($B79,東大OLK大会!$B$5:$G$338,2,FALSE),"")</f>
        <v>36</v>
      </c>
      <c r="J79" s="10">
        <f>IFERROR(VLOOKUP($B79,東大OLK大会!$B$5:$G$338,5,FALSE)*VLOOKUP(H79,大会ごとのスコア!$D$7:$E$11,2,FALSE),"")</f>
        <v>47.503999999999998</v>
      </c>
      <c r="K79" s="9" t="str">
        <f>IFERROR(VLOOKUP($B79,全日本ロング!$B$5:$G$338,6,FALSE),"")</f>
        <v/>
      </c>
      <c r="L79" s="10" t="str">
        <f>IFERROR(VLOOKUP($B79,全日本ロング!$B$5:$G$338,2,FALSE),"")</f>
        <v/>
      </c>
      <c r="M79" s="10" t="str">
        <f>IFERROR(VLOOKUP($B79,全日本ロング!$B$5:$G$338,5,FALSE)*VLOOKUP(K79,大会ごとのスコア!$D$12:$E$17,2,FALSE),"")</f>
        <v/>
      </c>
      <c r="N79" s="9" t="str">
        <f>IFERROR(VLOOKUP($B79,関東スプリントセレ!$B$5:$G$338,6,FALSE),"")</f>
        <v>Ms2</v>
      </c>
      <c r="O79" s="10">
        <f>IFERROR(VLOOKUP($B79,関東スプリントセレ!$B$5:$G$338,2,FALSE),"")</f>
        <v>22</v>
      </c>
      <c r="P79" s="10">
        <f>IFERROR(VLOOKUP($B79,関東スプリントセレ!$B$5:$G$338,5,FALSE)*VLOOKUP(N79,大会ごとのスコア!$D$19:$E$21,2,FALSE),"")</f>
        <v>56.213000000000001</v>
      </c>
      <c r="Q79" s="9" t="str">
        <f>IFERROR(VLOOKUP($B79,名椙大会2日目!$B$5:$G$338,6,FALSE),"")</f>
        <v/>
      </c>
      <c r="R79" s="10" t="str">
        <f>IFERROR(VLOOKUP($B79,名椙大会2日目!$B$5:$G$338,2,FALSE),"")</f>
        <v/>
      </c>
      <c r="S79" s="10" t="str">
        <f>IFERROR(VLOOKUP($B79,名椙大会2日目!$B$5:$G$338,5,FALSE)*VLOOKUP(Q79,大会ごとのスコア!$D$28:$E$31,2,FALSE),"")</f>
        <v/>
      </c>
      <c r="T79" s="9" t="str">
        <f>IFERROR(VLOOKUP($B79,インカレスプリント2018!$B$5:$G$400,6,FALSE),"")</f>
        <v>MUA2</v>
      </c>
      <c r="U79" s="10">
        <f>IFERROR(VLOOKUP($B79,インカレスプリント2018!$B$5:$G$400,2,FALSE),"")</f>
        <v>19</v>
      </c>
      <c r="V79" s="10">
        <f>IFERROR(VLOOKUP($B79,インカレスプリント2018!$B$5:$G$400,5,FALSE)*VLOOKUP(T79,大会ごとのスコア!$D$33:$E$36,2,FALSE),"")</f>
        <v>56.402999999999999</v>
      </c>
      <c r="W79" s="9" t="str">
        <f>IFERROR(VLOOKUP($B79,インカレロング2018!$B$5:$G$400,6,FALSE),"")</f>
        <v>MUL1</v>
      </c>
      <c r="X79" s="10">
        <f>IFERROR(VLOOKUP($B79,インカレロング2018!$B$5:$G$400,2,FALSE),"")</f>
        <v>78</v>
      </c>
      <c r="Y79" s="10">
        <f ca="1">IFERROR(VLOOKUP($B79,インカレロング2018!$B$5:$G$400,5,FALSE)*VLOOKUP(W79,大会ごとのスコア!$D$38:$E$42,2,FALSE),"")</f>
        <v>43.027000000000001</v>
      </c>
      <c r="Z79" s="9" t="str">
        <f>IFERROR(VLOOKUP($B79,クラブカップミドル!$B$4:$G$400,6,FALSE),"")</f>
        <v/>
      </c>
      <c r="AA79" s="10" t="str">
        <f>IFERROR(VLOOKUP($B79,クラブカップミドル!$B$4:$G$400,2,FALSE),"")</f>
        <v/>
      </c>
      <c r="AB79" s="10" t="str">
        <f>IFERROR(VLOOKUP($B79,クラブカップミドル!$B$4:$G$400,5,FALSE)*VLOOKUP(Z79,大会ごとのスコア!$D$44:$E$55,2,FALSE),"")</f>
        <v/>
      </c>
      <c r="AC79" s="9" t="str">
        <f>IFERROR(VLOOKUP($B79,全日本ミドル!$B$4:$G$400,6,FALSE),"")</f>
        <v/>
      </c>
      <c r="AD79" s="10" t="str">
        <f>IFERROR(VLOOKUP($B79,全日本ミドル!$B$4:$G$400,2,FALSE),"")</f>
        <v/>
      </c>
      <c r="AE79" s="10" t="str">
        <f>IFERROR(VLOOKUP($B79,全日本ミドル!$B$4:$G$400,5,FALSE)*VLOOKUP(AC79,大会ごとのスコア!$D$62:$E$69,2,FALSE),"")</f>
        <v/>
      </c>
      <c r="AF79" s="9" t="str">
        <f>IFERROR(VLOOKUP($B79,KOLC大会!$B$4:$G$400,6,FALSE),"")</f>
        <v/>
      </c>
      <c r="AG79" s="10" t="str">
        <f>IFERROR(VLOOKUP($B79,KOLC大会!$B$4:$G$400,2,FALSE),"")</f>
        <v/>
      </c>
      <c r="AH79" s="10" t="str">
        <f>IFERROR(VLOOKUP($B79,KOLC大会!$B$4:$G$400,5,FALSE)*VLOOKUP(AF79,大会ごとのスコア!$D$44:$E$55,2,FALSE),"")</f>
        <v/>
      </c>
      <c r="AI79" s="9" t="str">
        <f>IFERROR(VLOOKUP($B79,早大OC大会!$B$4:$G$400,6,FALSE),"")</f>
        <v/>
      </c>
      <c r="AJ79" s="10" t="str">
        <f>IFERROR(VLOOKUP($B79,早大OC大会!$B$4:$G$400,2,FALSE),"")</f>
        <v/>
      </c>
      <c r="AK79" s="10" t="str">
        <f>IFERROR(VLOOKUP($B79,早大OC大会!$B$4:$G$400,5,FALSE)*VLOOKUP(AI79,大会ごとのスコア!$D$44:$E$55,2,FALSE),"")</f>
        <v/>
      </c>
      <c r="AL79" s="9" t="str">
        <f>IFERROR(VLOOKUP($B79,京大京女大会!$B$4:$G$400,6,FALSE),"")</f>
        <v/>
      </c>
      <c r="AM79" s="10" t="str">
        <f>IFERROR(VLOOKUP($B79,京大京女大会!$B$4:$G$400,2,FALSE),"")</f>
        <v/>
      </c>
      <c r="AN79" s="10" t="str">
        <f>IFERROR(VLOOKUP($B79,京大京女大会!$B$4:$G$400,5,FALSE)*VLOOKUP(AL79,大会ごとのスコア!$D$44:$E$55,2,FALSE),"")</f>
        <v/>
      </c>
      <c r="AO79" s="9" t="str">
        <f>IFERROR(VLOOKUP($B79,東海ミドルセレ!$B$4:$G$400,6,FALSE),"")</f>
        <v/>
      </c>
      <c r="AP79" s="10" t="str">
        <f>IFERROR(VLOOKUP($B79,東海ミドルセレ!$B$4:$G$400,2,FALSE),"")</f>
        <v/>
      </c>
      <c r="AQ79" s="10" t="str">
        <f>IFERROR(VLOOKUP($B79,東海ミドルセレ!$B$4:$G$400,5,FALSE)*VLOOKUP(AO79,大会ごとのスコア!$D$44:$E$60,2,FALSE),"")</f>
        <v/>
      </c>
      <c r="AR79" s="10"/>
      <c r="AT79" s="9">
        <f t="array" aca="1" ref="AT79" ca="1">IFERROR(ROUNDUP(AVERAGE(LARGE(IF($A$3:$AS$3="スコア",$A79:$AS79,""),{1,2,3})),2),0)</f>
        <v>53.379999999999995</v>
      </c>
      <c r="AU79">
        <f t="array" aca="1" ref="AU79" ca="1">IFERROR(LARGE(IF($A$3:$AS$3="スコア",$A79:$AS79,""),1),"")</f>
        <v>56.402999999999999</v>
      </c>
      <c r="AV79" t="str">
        <f t="shared" ca="1" si="2"/>
        <v>ICS</v>
      </c>
      <c r="AW79" t="str">
        <f t="shared" ca="1" si="3"/>
        <v>MUA2</v>
      </c>
    </row>
    <row r="80" spans="2:49" x14ac:dyDescent="0.15">
      <c r="B80" t="s">
        <v>698</v>
      </c>
      <c r="C80" t="s">
        <v>10</v>
      </c>
      <c r="E80" s="9" t="str">
        <f>IFERROR(VLOOKUP($B80,根ノ上高原!$B$5:$G$338,6,FALSE),"")</f>
        <v/>
      </c>
      <c r="F80" s="10" t="str">
        <f>IFERROR(VLOOKUP($B80,根ノ上高原!$B$5:$G$338,2,FALSE),"")</f>
        <v/>
      </c>
      <c r="G80" s="10" t="str">
        <f>IFERROR(VLOOKUP($B80,根ノ上高原!$B$5:$G$338,5,FALSE)*VLOOKUP(E80,大会ごとのスコア!$D$4:$E$5,2,FALSE),"")</f>
        <v/>
      </c>
      <c r="H80" s="9" t="str">
        <f>IFERROR(VLOOKUP($B80,東大OLK大会!$B$5:$G$338,6,FALSE),"")</f>
        <v/>
      </c>
      <c r="I80" s="10" t="str">
        <f>IFERROR(VLOOKUP($B80,東大OLK大会!$B$5:$G$338,2,FALSE),"")</f>
        <v/>
      </c>
      <c r="J80" s="10" t="str">
        <f>IFERROR(VLOOKUP($B80,東大OLK大会!$B$5:$G$338,5,FALSE)*VLOOKUP(H80,大会ごとのスコア!$D$7:$E$11,2,FALSE),"")</f>
        <v/>
      </c>
      <c r="K80" s="9" t="str">
        <f>IFERROR(VLOOKUP($B80,全日本ロング!$B$5:$G$338,6,FALSE),"")</f>
        <v/>
      </c>
      <c r="L80" s="10" t="str">
        <f>IFERROR(VLOOKUP($B80,全日本ロング!$B$5:$G$338,2,FALSE),"")</f>
        <v/>
      </c>
      <c r="M80" s="10" t="str">
        <f>IFERROR(VLOOKUP($B80,全日本ロング!$B$5:$G$338,5,FALSE)*VLOOKUP(K80,大会ごとのスコア!$D$12:$E$17,2,FALSE),"")</f>
        <v/>
      </c>
      <c r="N80" s="9" t="str">
        <f>IFERROR(VLOOKUP($B80,関東スプリントセレ!$B$5:$G$338,6,FALSE),"")</f>
        <v>Ms1</v>
      </c>
      <c r="O80" s="10">
        <f>IFERROR(VLOOKUP($B80,関東スプリントセレ!$B$5:$G$338,2,FALSE),"")</f>
        <v>46</v>
      </c>
      <c r="P80" s="10">
        <f>IFERROR(VLOOKUP($B80,関東スプリントセレ!$B$5:$G$338,5,FALSE)*VLOOKUP(N80,大会ごとのスコア!$D$19:$E$21,2,FALSE),"")</f>
        <v>50.788999999999994</v>
      </c>
      <c r="Q80" s="9" t="str">
        <f>IFERROR(VLOOKUP($B80,名椙大会2日目!$B$5:$G$338,6,FALSE),"")</f>
        <v/>
      </c>
      <c r="R80" s="10" t="str">
        <f>IFERROR(VLOOKUP($B80,名椙大会2日目!$B$5:$G$338,2,FALSE),"")</f>
        <v/>
      </c>
      <c r="S80" s="10" t="str">
        <f>IFERROR(VLOOKUP($B80,名椙大会2日目!$B$5:$G$338,5,FALSE)*VLOOKUP(Q80,大会ごとのスコア!$D$28:$E$31,2,FALSE),"")</f>
        <v/>
      </c>
      <c r="T80" s="9" t="str">
        <f>IFERROR(VLOOKUP($B80,インカレスプリント2018!$B$5:$G$400,6,FALSE),"")</f>
        <v>MUA1</v>
      </c>
      <c r="U80" s="10">
        <f>IFERROR(VLOOKUP($B80,インカレスプリント2018!$B$5:$G$400,2,FALSE),"")</f>
        <v>36</v>
      </c>
      <c r="V80" s="10">
        <f>IFERROR(VLOOKUP($B80,インカレスプリント2018!$B$5:$G$400,5,FALSE)*VLOOKUP(T80,大会ごとのスコア!$D$33:$E$36,2,FALSE),"")</f>
        <v>52.657999999999994</v>
      </c>
      <c r="W80" s="9" t="str">
        <f>IFERROR(VLOOKUP($B80,インカレロング2018!$B$5:$G$400,6,FALSE),"")</f>
        <v>MUL3</v>
      </c>
      <c r="X80" s="10">
        <f>IFERROR(VLOOKUP($B80,インカレロング2018!$B$5:$G$400,2,FALSE),"")</f>
        <v>21</v>
      </c>
      <c r="Y80" s="10">
        <f ca="1">IFERROR(VLOOKUP($B80,インカレロング2018!$B$5:$G$400,5,FALSE)*VLOOKUP(W80,大会ごとのスコア!$D$38:$E$42,2,FALSE),"")</f>
        <v>56.344000000000001</v>
      </c>
      <c r="Z80" s="9" t="str">
        <f>IFERROR(VLOOKUP($B80,クラブカップミドル!$B$4:$G$400,6,FALSE),"")</f>
        <v/>
      </c>
      <c r="AA80" s="10" t="str">
        <f>IFERROR(VLOOKUP($B80,クラブカップミドル!$B$4:$G$400,2,FALSE),"")</f>
        <v/>
      </c>
      <c r="AB80" s="10" t="str">
        <f>IFERROR(VLOOKUP($B80,クラブカップミドル!$B$4:$G$400,5,FALSE)*VLOOKUP(Z80,大会ごとのスコア!$D$44:$E$55,2,FALSE),"")</f>
        <v/>
      </c>
      <c r="AC80" s="9" t="str">
        <f>IFERROR(VLOOKUP($B80,全日本ミドル!$B$4:$G$400,6,FALSE),"")</f>
        <v>M21A2</v>
      </c>
      <c r="AD80" s="10">
        <f>IFERROR(VLOOKUP($B80,全日本ミドル!$B$4:$G$400,2,FALSE),"")</f>
        <v>49</v>
      </c>
      <c r="AE80" s="10">
        <f>IFERROR(VLOOKUP($B80,全日本ミドル!$B$4:$G$400,5,FALSE)*VLOOKUP(AC80,大会ごとのスコア!$D$62:$E$69,2,FALSE),"")</f>
        <v>48.144999999999996</v>
      </c>
      <c r="AF80" s="9" t="str">
        <f>IFERROR(VLOOKUP($B80,KOLC大会!$B$4:$G$400,6,FALSE),"")</f>
        <v>M21A1</v>
      </c>
      <c r="AG80" s="10">
        <f>IFERROR(VLOOKUP($B80,KOLC大会!$B$4:$G$400,2,FALSE),"")</f>
        <v>42</v>
      </c>
      <c r="AH80" s="10">
        <f>IFERROR(VLOOKUP($B80,KOLC大会!$B$4:$G$400,5,FALSE)*VLOOKUP(AF80,大会ごとのスコア!$D$44:$E$55,2,FALSE),"")</f>
        <v>47.338000000000001</v>
      </c>
      <c r="AI80" s="9" t="str">
        <f>IFERROR(VLOOKUP($B80,早大OC大会!$B$4:$G$400,6,FALSE),"")</f>
        <v/>
      </c>
      <c r="AJ80" s="10" t="str">
        <f>IFERROR(VLOOKUP($B80,早大OC大会!$B$4:$G$400,2,FALSE),"")</f>
        <v/>
      </c>
      <c r="AK80" s="10" t="str">
        <f>IFERROR(VLOOKUP($B80,早大OC大会!$B$4:$G$400,5,FALSE)*VLOOKUP(AI80,大会ごとのスコア!$D$44:$E$55,2,FALSE),"")</f>
        <v/>
      </c>
      <c r="AL80" s="9" t="str">
        <f>IFERROR(VLOOKUP($B80,京大京女大会!$B$4:$G$400,6,FALSE),"")</f>
        <v/>
      </c>
      <c r="AM80" s="10" t="str">
        <f>IFERROR(VLOOKUP($B80,京大京女大会!$B$4:$G$400,2,FALSE),"")</f>
        <v/>
      </c>
      <c r="AN80" s="10" t="str">
        <f>IFERROR(VLOOKUP($B80,京大京女大会!$B$4:$G$400,5,FALSE)*VLOOKUP(AL80,大会ごとのスコア!$D$44:$E$55,2,FALSE),"")</f>
        <v/>
      </c>
      <c r="AO80" s="9" t="str">
        <f>IFERROR(VLOOKUP($B80,東海ミドルセレ!$B$4:$G$400,6,FALSE),"")</f>
        <v/>
      </c>
      <c r="AP80" s="10" t="str">
        <f>IFERROR(VLOOKUP($B80,東海ミドルセレ!$B$4:$G$400,2,FALSE),"")</f>
        <v/>
      </c>
      <c r="AQ80" s="10" t="str">
        <f>IFERROR(VLOOKUP($B80,東海ミドルセレ!$B$4:$G$400,5,FALSE)*VLOOKUP(AO80,大会ごとのスコア!$D$44:$E$60,2,FALSE),"")</f>
        <v/>
      </c>
      <c r="AR80" s="10"/>
      <c r="AT80" s="9">
        <f t="array" aca="1" ref="AT80" ca="1">IFERROR(ROUNDUP(AVERAGE(LARGE(IF($A$3:$AS$3="スコア",$A80:$AS80,""),{1,2,3})),2),0)</f>
        <v>53.269999999999996</v>
      </c>
      <c r="AU80">
        <f t="array" aca="1" ref="AU80" ca="1">IFERROR(LARGE(IF($A$3:$AS$3="スコア",$A80:$AS80,""),1),"")</f>
        <v>56.344000000000001</v>
      </c>
      <c r="AV80" t="str">
        <f t="shared" ca="1" si="2"/>
        <v>ICL</v>
      </c>
      <c r="AW80" t="str">
        <f t="shared" ca="1" si="3"/>
        <v>MUL3</v>
      </c>
    </row>
    <row r="81" spans="2:49" x14ac:dyDescent="0.15">
      <c r="B81" t="s">
        <v>708</v>
      </c>
      <c r="C81" t="s">
        <v>14</v>
      </c>
      <c r="E81" s="9" t="str">
        <f>IFERROR(VLOOKUP($B81,根ノ上高原!$B$5:$G$338,6,FALSE),"")</f>
        <v/>
      </c>
      <c r="F81" s="10" t="str">
        <f>IFERROR(VLOOKUP($B81,根ノ上高原!$B$5:$G$338,2,FALSE),"")</f>
        <v/>
      </c>
      <c r="G81" s="10" t="str">
        <f>IFERROR(VLOOKUP($B81,根ノ上高原!$B$5:$G$338,5,FALSE)*VLOOKUP(E81,大会ごとのスコア!$D$4:$E$5,2,FALSE),"")</f>
        <v/>
      </c>
      <c r="H81" s="9" t="str">
        <f>IFERROR(VLOOKUP($B81,東大OLK大会!$B$5:$G$338,6,FALSE),"")</f>
        <v/>
      </c>
      <c r="I81" s="10" t="str">
        <f>IFERROR(VLOOKUP($B81,東大OLK大会!$B$5:$G$338,2,FALSE),"")</f>
        <v/>
      </c>
      <c r="J81" s="10" t="str">
        <f>IFERROR(VLOOKUP($B81,東大OLK大会!$B$5:$G$338,5,FALSE)*VLOOKUP(H81,大会ごとのスコア!$D$7:$E$11,2,FALSE),"")</f>
        <v/>
      </c>
      <c r="K81" s="9" t="str">
        <f>IFERROR(VLOOKUP($B81,全日本ロング!$B$5:$G$338,6,FALSE),"")</f>
        <v/>
      </c>
      <c r="L81" s="10" t="str">
        <f>IFERROR(VLOOKUP($B81,全日本ロング!$B$5:$G$338,2,FALSE),"")</f>
        <v/>
      </c>
      <c r="M81" s="10" t="str">
        <f>IFERROR(VLOOKUP($B81,全日本ロング!$B$5:$G$338,5,FALSE)*VLOOKUP(K81,大会ごとのスコア!$D$12:$E$17,2,FALSE),"")</f>
        <v/>
      </c>
      <c r="N81" s="9" t="str">
        <f>IFERROR(VLOOKUP($B81,関東スプリントセレ!$B$5:$G$338,6,FALSE),"")</f>
        <v>Ms2</v>
      </c>
      <c r="O81" s="10">
        <f>IFERROR(VLOOKUP($B81,関東スプリントセレ!$B$5:$G$338,2,FALSE),"")</f>
        <v>39</v>
      </c>
      <c r="P81" s="10">
        <f>IFERROR(VLOOKUP($B81,関東スプリントセレ!$B$5:$G$338,5,FALSE)*VLOOKUP(N81,大会ごとのスコア!$D$19:$E$21,2,FALSE),"")</f>
        <v>52.561999999999998</v>
      </c>
      <c r="Q81" s="9" t="str">
        <f>IFERROR(VLOOKUP($B81,名椙大会2日目!$B$5:$G$338,6,FALSE),"")</f>
        <v/>
      </c>
      <c r="R81" s="10" t="str">
        <f>IFERROR(VLOOKUP($B81,名椙大会2日目!$B$5:$G$338,2,FALSE),"")</f>
        <v/>
      </c>
      <c r="S81" s="10" t="str">
        <f>IFERROR(VLOOKUP($B81,名椙大会2日目!$B$5:$G$338,5,FALSE)*VLOOKUP(Q81,大会ごとのスコア!$D$28:$E$31,2,FALSE),"")</f>
        <v/>
      </c>
      <c r="T81" s="9" t="str">
        <f>IFERROR(VLOOKUP($B81,インカレスプリント2018!$B$5:$G$400,6,FALSE),"")</f>
        <v>MUA1</v>
      </c>
      <c r="U81" s="10">
        <f>IFERROR(VLOOKUP($B81,インカレスプリント2018!$B$5:$G$400,2,FALSE),"")</f>
        <v>33</v>
      </c>
      <c r="V81" s="10">
        <f>IFERROR(VLOOKUP($B81,インカレスプリント2018!$B$5:$G$400,5,FALSE)*VLOOKUP(T81,大会ごとのスコア!$D$33:$E$36,2,FALSE),"")</f>
        <v>53.625999999999998</v>
      </c>
      <c r="W81" s="9" t="str">
        <f>IFERROR(VLOOKUP($B81,インカレロング2018!$B$5:$G$400,6,FALSE),"")</f>
        <v>MUL3</v>
      </c>
      <c r="X81" s="10">
        <f>IFERROR(VLOOKUP($B81,インカレロング2018!$B$5:$G$400,2,FALSE),"")</f>
        <v>43</v>
      </c>
      <c r="Y81" s="10">
        <f ca="1">IFERROR(VLOOKUP($B81,インカレロング2018!$B$5:$G$400,5,FALSE)*VLOOKUP(W81,大会ごとのスコア!$D$38:$E$42,2,FALSE),"")</f>
        <v>53.53</v>
      </c>
      <c r="Z81" s="9" t="str">
        <f>IFERROR(VLOOKUP($B81,クラブカップミドル!$B$4:$G$400,6,FALSE),"")</f>
        <v/>
      </c>
      <c r="AA81" s="10" t="str">
        <f>IFERROR(VLOOKUP($B81,クラブカップミドル!$B$4:$G$400,2,FALSE),"")</f>
        <v/>
      </c>
      <c r="AB81" s="10" t="str">
        <f>IFERROR(VLOOKUP($B81,クラブカップミドル!$B$4:$G$400,5,FALSE)*VLOOKUP(Z81,大会ごとのスコア!$D$44:$E$55,2,FALSE),"")</f>
        <v/>
      </c>
      <c r="AC81" s="9" t="str">
        <f>IFERROR(VLOOKUP($B81,全日本ミドル!$B$4:$G$400,6,FALSE),"")</f>
        <v/>
      </c>
      <c r="AD81" s="10" t="str">
        <f>IFERROR(VLOOKUP($B81,全日本ミドル!$B$4:$G$400,2,FALSE),"")</f>
        <v/>
      </c>
      <c r="AE81" s="10" t="str">
        <f>IFERROR(VLOOKUP($B81,全日本ミドル!$B$4:$G$400,5,FALSE)*VLOOKUP(AC81,大会ごとのスコア!$D$62:$E$69,2,FALSE),"")</f>
        <v/>
      </c>
      <c r="AF81" s="9" t="str">
        <f>IFERROR(VLOOKUP($B81,KOLC大会!$B$4:$G$400,6,FALSE),"")</f>
        <v/>
      </c>
      <c r="AG81" s="10" t="str">
        <f>IFERROR(VLOOKUP($B81,KOLC大会!$B$4:$G$400,2,FALSE),"")</f>
        <v/>
      </c>
      <c r="AH81" s="10" t="str">
        <f>IFERROR(VLOOKUP($B81,KOLC大会!$B$4:$G$400,5,FALSE)*VLOOKUP(AF81,大会ごとのスコア!$D$44:$E$55,2,FALSE),"")</f>
        <v/>
      </c>
      <c r="AI81" s="9" t="str">
        <f>IFERROR(VLOOKUP($B81,早大OC大会!$B$4:$G$400,6,FALSE),"")</f>
        <v/>
      </c>
      <c r="AJ81" s="10" t="str">
        <f>IFERROR(VLOOKUP($B81,早大OC大会!$B$4:$G$400,2,FALSE),"")</f>
        <v/>
      </c>
      <c r="AK81" s="10" t="str">
        <f>IFERROR(VLOOKUP($B81,早大OC大会!$B$4:$G$400,5,FALSE)*VLOOKUP(AI81,大会ごとのスコア!$D$44:$E$55,2,FALSE),"")</f>
        <v/>
      </c>
      <c r="AL81" s="9" t="str">
        <f>IFERROR(VLOOKUP($B81,京大京女大会!$B$4:$G$400,6,FALSE),"")</f>
        <v/>
      </c>
      <c r="AM81" s="10" t="str">
        <f>IFERROR(VLOOKUP($B81,京大京女大会!$B$4:$G$400,2,FALSE),"")</f>
        <v/>
      </c>
      <c r="AN81" s="10" t="str">
        <f>IFERROR(VLOOKUP($B81,京大京女大会!$B$4:$G$400,5,FALSE)*VLOOKUP(AL81,大会ごとのスコア!$D$44:$E$55,2,FALSE),"")</f>
        <v/>
      </c>
      <c r="AO81" s="9" t="str">
        <f>IFERROR(VLOOKUP($B81,東海ミドルセレ!$B$4:$G$400,6,FALSE),"")</f>
        <v/>
      </c>
      <c r="AP81" s="10" t="str">
        <f>IFERROR(VLOOKUP($B81,東海ミドルセレ!$B$4:$G$400,2,FALSE),"")</f>
        <v/>
      </c>
      <c r="AQ81" s="10" t="str">
        <f>IFERROR(VLOOKUP($B81,東海ミドルセレ!$B$4:$G$400,5,FALSE)*VLOOKUP(AO81,大会ごとのスコア!$D$44:$E$60,2,FALSE),"")</f>
        <v/>
      </c>
      <c r="AR81" s="10"/>
      <c r="AT81" s="9">
        <f t="array" aca="1" ref="AT81" ca="1">IFERROR(ROUNDUP(AVERAGE(LARGE(IF($A$3:$AS$3="スコア",$A81:$AS81,""),{1,2,3})),2),0)</f>
        <v>53.239999999999995</v>
      </c>
      <c r="AU81">
        <f t="array" aca="1" ref="AU81" ca="1">IFERROR(LARGE(IF($A$3:$AS$3="スコア",$A81:$AS81,""),1),"")</f>
        <v>53.625999999999998</v>
      </c>
      <c r="AV81" t="str">
        <f t="shared" ca="1" si="2"/>
        <v>ICS</v>
      </c>
      <c r="AW81" t="str">
        <f t="shared" ca="1" si="3"/>
        <v>MUA1</v>
      </c>
    </row>
    <row r="82" spans="2:49" x14ac:dyDescent="0.15">
      <c r="B82" t="s">
        <v>543</v>
      </c>
      <c r="C82" t="s">
        <v>28</v>
      </c>
      <c r="E82" s="9" t="str">
        <f>IFERROR(VLOOKUP($B82,根ノ上高原!$B$5:$G$338,6,FALSE),"")</f>
        <v/>
      </c>
      <c r="F82" s="10" t="str">
        <f>IFERROR(VLOOKUP($B82,根ノ上高原!$B$5:$G$338,2,FALSE),"")</f>
        <v/>
      </c>
      <c r="G82" s="10" t="str">
        <f>IFERROR(VLOOKUP($B82,根ノ上高原!$B$5:$G$338,5,FALSE)*VLOOKUP(E82,大会ごとのスコア!$D$4:$E$5,2,FALSE),"")</f>
        <v/>
      </c>
      <c r="H82" s="9" t="str">
        <f>IFERROR(VLOOKUP($B82,東大OLK大会!$B$5:$G$338,6,FALSE),"")</f>
        <v>M21A2</v>
      </c>
      <c r="I82" s="10">
        <f>IFERROR(VLOOKUP($B82,東大OLK大会!$B$5:$G$338,2,FALSE),"")</f>
        <v>45</v>
      </c>
      <c r="J82" s="10">
        <f>IFERROR(VLOOKUP($B82,東大OLK大会!$B$5:$G$338,5,FALSE)*VLOOKUP(H82,大会ごとのスコア!$D$7:$E$11,2,FALSE),"")</f>
        <v>40.397999999999996</v>
      </c>
      <c r="K82" s="9" t="str">
        <f>IFERROR(VLOOKUP($B82,全日本ロング!$B$5:$G$338,6,FALSE),"")</f>
        <v/>
      </c>
      <c r="L82" s="10" t="str">
        <f>IFERROR(VLOOKUP($B82,全日本ロング!$B$5:$G$338,2,FALSE),"")</f>
        <v/>
      </c>
      <c r="M82" s="10" t="str">
        <f>IFERROR(VLOOKUP($B82,全日本ロング!$B$5:$G$338,5,FALSE)*VLOOKUP(K82,大会ごとのスコア!$D$12:$E$17,2,FALSE),"")</f>
        <v/>
      </c>
      <c r="N82" s="9" t="str">
        <f>IFERROR(VLOOKUP($B82,関東スプリントセレ!$B$5:$G$338,6,FALSE),"")</f>
        <v>Ms2</v>
      </c>
      <c r="O82" s="10">
        <f>IFERROR(VLOOKUP($B82,関東スプリントセレ!$B$5:$G$338,2,FALSE),"")</f>
        <v>35</v>
      </c>
      <c r="P82" s="10">
        <f>IFERROR(VLOOKUP($B82,関東スプリントセレ!$B$5:$G$338,5,FALSE)*VLOOKUP(N82,大会ごとのスコア!$D$19:$E$21,2,FALSE),"")</f>
        <v>53.321999999999996</v>
      </c>
      <c r="Q82" s="9" t="str">
        <f>IFERROR(VLOOKUP($B82,名椙大会2日目!$B$5:$G$338,6,FALSE),"")</f>
        <v/>
      </c>
      <c r="R82" s="10" t="str">
        <f>IFERROR(VLOOKUP($B82,名椙大会2日目!$B$5:$G$338,2,FALSE),"")</f>
        <v/>
      </c>
      <c r="S82" s="10" t="str">
        <f>IFERROR(VLOOKUP($B82,名椙大会2日目!$B$5:$G$338,5,FALSE)*VLOOKUP(Q82,大会ごとのスコア!$D$28:$E$31,2,FALSE),"")</f>
        <v/>
      </c>
      <c r="T82" s="9" t="str">
        <f>IFERROR(VLOOKUP($B82,インカレスプリント2018!$B$5:$G$400,6,FALSE),"")</f>
        <v>MUA3</v>
      </c>
      <c r="U82" s="10">
        <f>IFERROR(VLOOKUP($B82,インカレスプリント2018!$B$5:$G$400,2,FALSE),"")</f>
        <v>45</v>
      </c>
      <c r="V82" s="10">
        <f>IFERROR(VLOOKUP($B82,インカレスプリント2018!$B$5:$G$400,5,FALSE)*VLOOKUP(T82,大会ごとのスコア!$D$33:$E$36,2,FALSE),"")</f>
        <v>52.730999999999995</v>
      </c>
      <c r="W82" s="9" t="str">
        <f>IFERROR(VLOOKUP($B82,インカレロング2018!$B$5:$G$400,6,FALSE),"")</f>
        <v>MUS</v>
      </c>
      <c r="X82" s="10">
        <f>IFERROR(VLOOKUP($B82,インカレロング2018!$B$5:$G$400,2,FALSE),"")</f>
        <v>4</v>
      </c>
      <c r="Y82" s="10">
        <f ca="1">IFERROR(VLOOKUP($B82,インカレロング2018!$B$5:$G$400,5,FALSE)*VLOOKUP(W82,大会ごとのスコア!$D$38:$E$42,2,FALSE),"")</f>
        <v>47.076000000000001</v>
      </c>
      <c r="Z82" s="9" t="str">
        <f>IFERROR(VLOOKUP($B82,クラブカップミドル!$B$4:$G$400,6,FALSE),"")</f>
        <v/>
      </c>
      <c r="AA82" s="10" t="str">
        <f>IFERROR(VLOOKUP($B82,クラブカップミドル!$B$4:$G$400,2,FALSE),"")</f>
        <v/>
      </c>
      <c r="AB82" s="10" t="str">
        <f>IFERROR(VLOOKUP($B82,クラブカップミドル!$B$4:$G$400,5,FALSE)*VLOOKUP(Z82,大会ごとのスコア!$D$44:$E$55,2,FALSE),"")</f>
        <v/>
      </c>
      <c r="AC82" s="9" t="str">
        <f>IFERROR(VLOOKUP($B82,全日本ミドル!$B$4:$G$400,6,FALSE),"")</f>
        <v>M21A2</v>
      </c>
      <c r="AD82" s="10">
        <f>IFERROR(VLOOKUP($B82,全日本ミドル!$B$4:$G$400,2,FALSE),"")</f>
        <v>32</v>
      </c>
      <c r="AE82" s="10">
        <f>IFERROR(VLOOKUP($B82,全日本ミドル!$B$4:$G$400,5,FALSE)*VLOOKUP(AC82,大会ごとのスコア!$D$62:$E$69,2,FALSE),"")</f>
        <v>53.634</v>
      </c>
      <c r="AF82" s="9" t="str">
        <f>IFERROR(VLOOKUP($B82,KOLC大会!$B$4:$G$400,6,FALSE),"")</f>
        <v/>
      </c>
      <c r="AG82" s="10" t="str">
        <f>IFERROR(VLOOKUP($B82,KOLC大会!$B$4:$G$400,2,FALSE),"")</f>
        <v/>
      </c>
      <c r="AH82" s="10" t="str">
        <f>IFERROR(VLOOKUP($B82,KOLC大会!$B$4:$G$400,5,FALSE)*VLOOKUP(AF82,大会ごとのスコア!$D$44:$E$55,2,FALSE),"")</f>
        <v/>
      </c>
      <c r="AI82" s="9" t="str">
        <f>IFERROR(VLOOKUP($B82,早大OC大会!$B$4:$G$400,6,FALSE),"")</f>
        <v/>
      </c>
      <c r="AJ82" s="10" t="str">
        <f>IFERROR(VLOOKUP($B82,早大OC大会!$B$4:$G$400,2,FALSE),"")</f>
        <v/>
      </c>
      <c r="AK82" s="10" t="str">
        <f>IFERROR(VLOOKUP($B82,早大OC大会!$B$4:$G$400,5,FALSE)*VLOOKUP(AI82,大会ごとのスコア!$D$44:$E$55,2,FALSE),"")</f>
        <v/>
      </c>
      <c r="AL82" s="9" t="str">
        <f>IFERROR(VLOOKUP($B82,京大京女大会!$B$4:$G$400,6,FALSE),"")</f>
        <v/>
      </c>
      <c r="AM82" s="10" t="str">
        <f>IFERROR(VLOOKUP($B82,京大京女大会!$B$4:$G$400,2,FALSE),"")</f>
        <v/>
      </c>
      <c r="AN82" s="10" t="str">
        <f>IFERROR(VLOOKUP($B82,京大京女大会!$B$4:$G$400,5,FALSE)*VLOOKUP(AL82,大会ごとのスコア!$D$44:$E$55,2,FALSE),"")</f>
        <v/>
      </c>
      <c r="AO82" s="9" t="str">
        <f>IFERROR(VLOOKUP($B82,東海ミドルセレ!$B$4:$G$400,6,FALSE),"")</f>
        <v/>
      </c>
      <c r="AP82" s="10" t="str">
        <f>IFERROR(VLOOKUP($B82,東海ミドルセレ!$B$4:$G$400,2,FALSE),"")</f>
        <v/>
      </c>
      <c r="AQ82" s="10" t="str">
        <f>IFERROR(VLOOKUP($B82,東海ミドルセレ!$B$4:$G$400,5,FALSE)*VLOOKUP(AO82,大会ごとのスコア!$D$44:$E$60,2,FALSE),"")</f>
        <v/>
      </c>
      <c r="AR82" s="10"/>
      <c r="AT82" s="9">
        <f t="array" aca="1" ref="AT82" ca="1">IFERROR(ROUNDUP(AVERAGE(LARGE(IF($A$3:$AS$3="スコア",$A82:$AS82,""),{1,2,3})),2),0)</f>
        <v>53.23</v>
      </c>
      <c r="AU82">
        <f t="array" aca="1" ref="AU82" ca="1">IFERROR(LARGE(IF($A$3:$AS$3="スコア",$A82:$AS82,""),1),"")</f>
        <v>53.634</v>
      </c>
      <c r="AV82" t="str">
        <f t="shared" ca="1" si="2"/>
        <v>全日本ミドル</v>
      </c>
      <c r="AW82" t="str">
        <f t="shared" ca="1" si="3"/>
        <v>M21A2</v>
      </c>
    </row>
    <row r="83" spans="2:49" x14ac:dyDescent="0.15">
      <c r="B83" t="s">
        <v>593</v>
      </c>
      <c r="C83" t="s">
        <v>6</v>
      </c>
      <c r="E83" s="9" t="str">
        <f>IFERROR(VLOOKUP($B83,根ノ上高原!$B$5:$G$338,6,FALSE),"")</f>
        <v/>
      </c>
      <c r="F83" s="10" t="str">
        <f>IFERROR(VLOOKUP($B83,根ノ上高原!$B$5:$G$338,2,FALSE),"")</f>
        <v/>
      </c>
      <c r="G83" s="10" t="str">
        <f>IFERROR(VLOOKUP($B83,根ノ上高原!$B$5:$G$338,5,FALSE)*VLOOKUP(E83,大会ごとのスコア!$D$4:$E$5,2,FALSE),"")</f>
        <v/>
      </c>
      <c r="H83" s="9" t="str">
        <f>IFERROR(VLOOKUP($B83,東大OLK大会!$B$5:$G$338,6,FALSE),"")</f>
        <v/>
      </c>
      <c r="I83" s="10" t="str">
        <f>IFERROR(VLOOKUP($B83,東大OLK大会!$B$5:$G$338,2,FALSE),"")</f>
        <v/>
      </c>
      <c r="J83" s="10" t="str">
        <f>IFERROR(VLOOKUP($B83,東大OLK大会!$B$5:$G$338,5,FALSE)*VLOOKUP(H83,大会ごとのスコア!$D$7:$E$11,2,FALSE),"")</f>
        <v/>
      </c>
      <c r="K83" s="9" t="str">
        <f>IFERROR(VLOOKUP($B83,全日本ロング!$B$5:$G$338,6,FALSE),"")</f>
        <v/>
      </c>
      <c r="L83" s="10" t="str">
        <f>IFERROR(VLOOKUP($B83,全日本ロング!$B$5:$G$338,2,FALSE),"")</f>
        <v/>
      </c>
      <c r="M83" s="10" t="str">
        <f>IFERROR(VLOOKUP($B83,全日本ロング!$B$5:$G$338,5,FALSE)*VLOOKUP(K83,大会ごとのスコア!$D$12:$E$17,2,FALSE),"")</f>
        <v/>
      </c>
      <c r="N83" s="9" t="str">
        <f>IFERROR(VLOOKUP($B83,関東スプリントセレ!$B$5:$G$338,6,FALSE),"")</f>
        <v>Ms2</v>
      </c>
      <c r="O83" s="10">
        <f>IFERROR(VLOOKUP($B83,関東スプリントセレ!$B$5:$G$338,2,FALSE),"")</f>
        <v>38</v>
      </c>
      <c r="P83" s="10">
        <f>IFERROR(VLOOKUP($B83,関東スプリントセレ!$B$5:$G$338,5,FALSE)*VLOOKUP(N83,大会ごとのスコア!$D$19:$E$21,2,FALSE),"")</f>
        <v>52.866</v>
      </c>
      <c r="Q83" s="9" t="str">
        <f>IFERROR(VLOOKUP($B83,名椙大会2日目!$B$5:$G$338,6,FALSE),"")</f>
        <v/>
      </c>
      <c r="R83" s="10" t="str">
        <f>IFERROR(VLOOKUP($B83,名椙大会2日目!$B$5:$G$338,2,FALSE),"")</f>
        <v/>
      </c>
      <c r="S83" s="10" t="str">
        <f>IFERROR(VLOOKUP($B83,名椙大会2日目!$B$5:$G$338,5,FALSE)*VLOOKUP(Q83,大会ごとのスコア!$D$28:$E$31,2,FALSE),"")</f>
        <v/>
      </c>
      <c r="T83" s="9" t="str">
        <f>IFERROR(VLOOKUP($B83,インカレスプリント2018!$B$5:$G$400,6,FALSE),"")</f>
        <v>MUA1</v>
      </c>
      <c r="U83" s="10">
        <f>IFERROR(VLOOKUP($B83,インカレスプリント2018!$B$5:$G$400,2,FALSE),"")</f>
        <v>32</v>
      </c>
      <c r="V83" s="10">
        <f>IFERROR(VLOOKUP($B83,インカレスプリント2018!$B$5:$G$400,5,FALSE)*VLOOKUP(T83,大会ごとのスコア!$D$33:$E$36,2,FALSE),"")</f>
        <v>53.787999999999997</v>
      </c>
      <c r="W83" s="9" t="str">
        <f>IFERROR(VLOOKUP($B83,インカレロング2018!$B$5:$G$400,6,FALSE),"")</f>
        <v>MUL1</v>
      </c>
      <c r="X83" s="10">
        <f>IFERROR(VLOOKUP($B83,インカレロング2018!$B$5:$G$400,2,FALSE),"")</f>
        <v>66</v>
      </c>
      <c r="Y83" s="10">
        <f ca="1">IFERROR(VLOOKUP($B83,インカレロング2018!$B$5:$G$400,5,FALSE)*VLOOKUP(W83,大会ごとのスコア!$D$38:$E$42,2,FALSE),"")</f>
        <v>46.812999999999995</v>
      </c>
      <c r="Z83" s="9" t="str">
        <f>IFERROR(VLOOKUP($B83,クラブカップミドル!$B$4:$G$400,6,FALSE),"")</f>
        <v>MJ</v>
      </c>
      <c r="AA83" s="10">
        <f>IFERROR(VLOOKUP($B83,クラブカップミドル!$B$4:$G$400,2,FALSE),"")</f>
        <v>10</v>
      </c>
      <c r="AB83" s="10">
        <f>IFERROR(VLOOKUP($B83,クラブカップミドル!$B$4:$G$400,5,FALSE)*VLOOKUP(Z83,大会ごとのスコア!$D$44:$E$55,2,FALSE),"")</f>
        <v>44.8232</v>
      </c>
      <c r="AC83" s="9" t="str">
        <f>IFERROR(VLOOKUP($B83,全日本ミドル!$B$4:$G$400,6,FALSE),"")</f>
        <v/>
      </c>
      <c r="AD83" s="10" t="str">
        <f>IFERROR(VLOOKUP($B83,全日本ミドル!$B$4:$G$400,2,FALSE),"")</f>
        <v/>
      </c>
      <c r="AE83" s="10" t="str">
        <f>IFERROR(VLOOKUP($B83,全日本ミドル!$B$4:$G$400,5,FALSE)*VLOOKUP(AC83,大会ごとのスコア!$D$62:$E$69,2,FALSE),"")</f>
        <v/>
      </c>
      <c r="AF83" s="9" t="str">
        <f>IFERROR(VLOOKUP($B83,KOLC大会!$B$4:$G$400,6,FALSE),"")</f>
        <v/>
      </c>
      <c r="AG83" s="10" t="str">
        <f>IFERROR(VLOOKUP($B83,KOLC大会!$B$4:$G$400,2,FALSE),"")</f>
        <v/>
      </c>
      <c r="AH83" s="10" t="str">
        <f>IFERROR(VLOOKUP($B83,KOLC大会!$B$4:$G$400,5,FALSE)*VLOOKUP(AF83,大会ごとのスコア!$D$44:$E$55,2,FALSE),"")</f>
        <v/>
      </c>
      <c r="AI83" s="9" t="str">
        <f>IFERROR(VLOOKUP($B83,早大OC大会!$B$4:$G$400,6,FALSE),"")</f>
        <v>M21A2</v>
      </c>
      <c r="AJ83" s="10">
        <f>IFERROR(VLOOKUP($B83,早大OC大会!$B$4:$G$400,2,FALSE),"")</f>
        <v>33</v>
      </c>
      <c r="AK83" s="10">
        <f>IFERROR(VLOOKUP($B83,早大OC大会!$B$4:$G$400,5,FALSE)*VLOOKUP(AI83,大会ごとのスコア!$D$44:$E$55,2,FALSE),"")</f>
        <v>52.957000000000001</v>
      </c>
      <c r="AL83" s="9" t="str">
        <f>IFERROR(VLOOKUP($B83,京大京女大会!$B$4:$G$400,6,FALSE),"")</f>
        <v/>
      </c>
      <c r="AM83" s="10" t="str">
        <f>IFERROR(VLOOKUP($B83,京大京女大会!$B$4:$G$400,2,FALSE),"")</f>
        <v/>
      </c>
      <c r="AN83" s="10" t="str">
        <f>IFERROR(VLOOKUP($B83,京大京女大会!$B$4:$G$400,5,FALSE)*VLOOKUP(AL83,大会ごとのスコア!$D$44:$E$55,2,FALSE),"")</f>
        <v/>
      </c>
      <c r="AO83" s="9" t="str">
        <f>IFERROR(VLOOKUP($B83,東海ミドルセレ!$B$4:$G$400,6,FALSE),"")</f>
        <v/>
      </c>
      <c r="AP83" s="10" t="str">
        <f>IFERROR(VLOOKUP($B83,東海ミドルセレ!$B$4:$G$400,2,FALSE),"")</f>
        <v/>
      </c>
      <c r="AQ83" s="10" t="str">
        <f>IFERROR(VLOOKUP($B83,東海ミドルセレ!$B$4:$G$400,5,FALSE)*VLOOKUP(AO83,大会ごとのスコア!$D$44:$E$60,2,FALSE),"")</f>
        <v/>
      </c>
      <c r="AR83" s="10"/>
      <c r="AT83" s="9">
        <f t="array" aca="1" ref="AT83" ca="1">IFERROR(ROUNDUP(AVERAGE(LARGE(IF($A$3:$AS$3="スコア",$A83:$AS83,""),{1,2,3})),2),0)</f>
        <v>53.21</v>
      </c>
      <c r="AU83">
        <f t="array" aca="1" ref="AU83" ca="1">IFERROR(LARGE(IF($A$3:$AS$3="スコア",$A83:$AS83,""),1),"")</f>
        <v>53.787999999999997</v>
      </c>
      <c r="AV83" t="str">
        <f t="shared" ca="1" si="2"/>
        <v>ICS</v>
      </c>
      <c r="AW83" t="str">
        <f t="shared" ca="1" si="3"/>
        <v>MUA1</v>
      </c>
    </row>
    <row r="84" spans="2:49" x14ac:dyDescent="0.15">
      <c r="B84" t="s">
        <v>215</v>
      </c>
      <c r="C84" t="s">
        <v>21</v>
      </c>
      <c r="E84" s="9" t="str">
        <f>IFERROR(VLOOKUP($B84,根ノ上高原!$B$5:$G$338,6,FALSE),"")</f>
        <v/>
      </c>
      <c r="F84" s="10" t="str">
        <f>IFERROR(VLOOKUP($B84,根ノ上高原!$B$5:$G$338,2,FALSE),"")</f>
        <v/>
      </c>
      <c r="G84" s="10" t="str">
        <f>IFERROR(VLOOKUP($B84,根ノ上高原!$B$5:$G$338,5,FALSE)*VLOOKUP(E84,大会ごとのスコア!$D$4:$E$5,2,FALSE),"")</f>
        <v/>
      </c>
      <c r="H84" s="9" t="str">
        <f>IFERROR(VLOOKUP($B84,東大OLK大会!$B$5:$G$338,6,FALSE),"")</f>
        <v>M21A1</v>
      </c>
      <c r="I84" s="10">
        <f>IFERROR(VLOOKUP($B84,東大OLK大会!$B$5:$G$338,2,FALSE),"")</f>
        <v>47</v>
      </c>
      <c r="J84" s="10">
        <f>IFERROR(VLOOKUP($B84,東大OLK大会!$B$5:$G$338,5,FALSE)*VLOOKUP(H84,大会ごとのスコア!$D$7:$E$11,2,FALSE),"")</f>
        <v>40.294999999999995</v>
      </c>
      <c r="K84" s="9" t="str">
        <f>IFERROR(VLOOKUP($B84,全日本ロング!$B$5:$G$338,6,FALSE),"")</f>
        <v>M20A</v>
      </c>
      <c r="L84" s="10">
        <f>IFERROR(VLOOKUP($B84,全日本ロング!$B$5:$G$338,2,FALSE),"")</f>
        <v>4</v>
      </c>
      <c r="M84" s="10">
        <f>IFERROR(VLOOKUP($B84,全日本ロング!$B$5:$G$338,5,FALSE)*VLOOKUP(K84,大会ごとのスコア!$D$12:$E$17,2,FALSE),"")</f>
        <v>47.160800000000002</v>
      </c>
      <c r="N84" s="9" t="str">
        <f>IFERROR(VLOOKUP($B84,関東スプリントセレ!$B$5:$G$338,6,FALSE),"")</f>
        <v>Ms1</v>
      </c>
      <c r="O84" s="10">
        <f>IFERROR(VLOOKUP($B84,関東スプリントセレ!$B$5:$G$338,2,FALSE),"")</f>
        <v>57</v>
      </c>
      <c r="P84" s="10">
        <f>IFERROR(VLOOKUP($B84,関東スプリントセレ!$B$5:$G$338,5,FALSE)*VLOOKUP(N84,大会ごとのスコア!$D$19:$E$21,2,FALSE),"")</f>
        <v>49.314</v>
      </c>
      <c r="Q84" s="9" t="str">
        <f>IFERROR(VLOOKUP($B84,名椙大会2日目!$B$5:$G$338,6,FALSE),"")</f>
        <v/>
      </c>
      <c r="R84" s="10" t="str">
        <f>IFERROR(VLOOKUP($B84,名椙大会2日目!$B$5:$G$338,2,FALSE),"")</f>
        <v/>
      </c>
      <c r="S84" s="10" t="str">
        <f>IFERROR(VLOOKUP($B84,名椙大会2日目!$B$5:$G$338,5,FALSE)*VLOOKUP(Q84,大会ごとのスコア!$D$28:$E$31,2,FALSE),"")</f>
        <v/>
      </c>
      <c r="T84" s="9" t="str">
        <f>IFERROR(VLOOKUP($B84,インカレスプリント2018!$B$5:$G$400,6,FALSE),"")</f>
        <v>MUA1</v>
      </c>
      <c r="U84" s="10">
        <f>IFERROR(VLOOKUP($B84,インカレスプリント2018!$B$5:$G$400,2,FALSE),"")</f>
        <v>31</v>
      </c>
      <c r="V84" s="10">
        <f>IFERROR(VLOOKUP($B84,インカレスプリント2018!$B$5:$G$400,5,FALSE)*VLOOKUP(T84,大会ごとのスコア!$D$33:$E$36,2,FALSE),"")</f>
        <v>54.03</v>
      </c>
      <c r="W84" s="9" t="str">
        <f>IFERROR(VLOOKUP($B84,インカレロング2018!$B$5:$G$400,6,FALSE),"")</f>
        <v>ME</v>
      </c>
      <c r="X84" s="10">
        <f>IFERROR(VLOOKUP($B84,インカレロング2018!$B$5:$G$400,2,FALSE),"")</f>
        <v>58</v>
      </c>
      <c r="Y84" s="10">
        <f ca="1">IFERROR(VLOOKUP($B84,インカレロング2018!$B$5:$G$400,5,FALSE)*VLOOKUP(W84,大会ごとのスコア!$D$38:$E$42,2,FALSE),"")</f>
        <v>47.821199999999997</v>
      </c>
      <c r="Z84" s="9" t="str">
        <f>IFERROR(VLOOKUP($B84,クラブカップミドル!$B$4:$G$400,6,FALSE),"")</f>
        <v/>
      </c>
      <c r="AA84" s="10" t="str">
        <f>IFERROR(VLOOKUP($B84,クラブカップミドル!$B$4:$G$400,2,FALSE),"")</f>
        <v/>
      </c>
      <c r="AB84" s="10" t="str">
        <f>IFERROR(VLOOKUP($B84,クラブカップミドル!$B$4:$G$400,5,FALSE)*VLOOKUP(Z84,大会ごとのスコア!$D$44:$E$55,2,FALSE),"")</f>
        <v/>
      </c>
      <c r="AC84" s="9" t="str">
        <f>IFERROR(VLOOKUP($B84,全日本ミドル!$B$4:$G$400,6,FALSE),"")</f>
        <v>M20E</v>
      </c>
      <c r="AD84" s="10">
        <f>IFERROR(VLOOKUP($B84,全日本ミドル!$B$4:$G$400,2,FALSE),"")</f>
        <v>9</v>
      </c>
      <c r="AE84" s="10">
        <f>IFERROR(VLOOKUP($B84,全日本ミドル!$B$4:$G$400,5,FALSE)*VLOOKUP(AC84,大会ごとのスコア!$D$62:$E$69,2,FALSE),"")</f>
        <v>45.5229</v>
      </c>
      <c r="AF84" s="9" t="str">
        <f>IFERROR(VLOOKUP($B84,KOLC大会!$B$4:$G$400,6,FALSE),"")</f>
        <v>M21A1</v>
      </c>
      <c r="AG84" s="10">
        <f>IFERROR(VLOOKUP($B84,KOLC大会!$B$4:$G$400,2,FALSE),"")</f>
        <v>34</v>
      </c>
      <c r="AH84" s="10">
        <f>IFERROR(VLOOKUP($B84,KOLC大会!$B$4:$G$400,5,FALSE)*VLOOKUP(AF84,大会ごとのスコア!$D$44:$E$55,2,FALSE),"")</f>
        <v>52.272999999999996</v>
      </c>
      <c r="AI84" s="9" t="str">
        <f>IFERROR(VLOOKUP($B84,早大OC大会!$B$4:$G$400,6,FALSE),"")</f>
        <v>M21A2</v>
      </c>
      <c r="AJ84" s="10">
        <f>IFERROR(VLOOKUP($B84,早大OC大会!$B$4:$G$400,2,FALSE),"")</f>
        <v>31</v>
      </c>
      <c r="AK84" s="10">
        <f>IFERROR(VLOOKUP($B84,早大OC大会!$B$4:$G$400,5,FALSE)*VLOOKUP(AI84,大会ごとのスコア!$D$44:$E$55,2,FALSE),"")</f>
        <v>53.052999999999997</v>
      </c>
      <c r="AL84" s="9" t="str">
        <f>IFERROR(VLOOKUP($B84,京大京女大会!$B$4:$G$400,6,FALSE),"")</f>
        <v/>
      </c>
      <c r="AM84" s="10" t="str">
        <f>IFERROR(VLOOKUP($B84,京大京女大会!$B$4:$G$400,2,FALSE),"")</f>
        <v/>
      </c>
      <c r="AN84" s="10" t="str">
        <f>IFERROR(VLOOKUP($B84,京大京女大会!$B$4:$G$400,5,FALSE)*VLOOKUP(AL84,大会ごとのスコア!$D$44:$E$55,2,FALSE),"")</f>
        <v/>
      </c>
      <c r="AO84" s="9" t="str">
        <f>IFERROR(VLOOKUP($B84,東海ミドルセレ!$B$4:$G$400,6,FALSE),"")</f>
        <v/>
      </c>
      <c r="AP84" s="10" t="str">
        <f>IFERROR(VLOOKUP($B84,東海ミドルセレ!$B$4:$G$400,2,FALSE),"")</f>
        <v/>
      </c>
      <c r="AQ84" s="10" t="str">
        <f>IFERROR(VLOOKUP($B84,東海ミドルセレ!$B$4:$G$400,5,FALSE)*VLOOKUP(AO84,大会ごとのスコア!$D$44:$E$60,2,FALSE),"")</f>
        <v/>
      </c>
      <c r="AR84" s="10"/>
      <c r="AT84" s="9">
        <f t="array" aca="1" ref="AT84" ca="1">IFERROR(ROUNDUP(AVERAGE(LARGE(IF($A$3:$AS$3="スコア",$A84:$AS84,""),{1,2,3})),2),0)</f>
        <v>53.12</v>
      </c>
      <c r="AU84">
        <f t="array" aca="1" ref="AU84" ca="1">IFERROR(LARGE(IF($A$3:$AS$3="スコア",$A84:$AS84,""),1),"")</f>
        <v>54.03</v>
      </c>
      <c r="AV84" t="str">
        <f t="shared" ca="1" si="2"/>
        <v>ICS</v>
      </c>
      <c r="AW84" t="str">
        <f t="shared" ca="1" si="3"/>
        <v>MUA1</v>
      </c>
    </row>
    <row r="85" spans="2:49" x14ac:dyDescent="0.15">
      <c r="B85" t="s">
        <v>546</v>
      </c>
      <c r="C85" t="s">
        <v>16</v>
      </c>
      <c r="E85" s="9" t="str">
        <f>IFERROR(VLOOKUP($B85,根ノ上高原!$B$5:$G$338,6,FALSE),"")</f>
        <v/>
      </c>
      <c r="F85" s="10" t="str">
        <f>IFERROR(VLOOKUP($B85,根ノ上高原!$B$5:$G$338,2,FALSE),"")</f>
        <v/>
      </c>
      <c r="G85" s="10" t="str">
        <f>IFERROR(VLOOKUP($B85,根ノ上高原!$B$5:$G$338,5,FALSE)*VLOOKUP(E85,大会ごとのスコア!$D$4:$E$5,2,FALSE),"")</f>
        <v/>
      </c>
      <c r="H85" s="9" t="str">
        <f>IFERROR(VLOOKUP($B85,東大OLK大会!$B$5:$G$338,6,FALSE),"")</f>
        <v>M21A2</v>
      </c>
      <c r="I85" s="10">
        <f>IFERROR(VLOOKUP($B85,東大OLK大会!$B$5:$G$338,2,FALSE),"")</f>
        <v>49</v>
      </c>
      <c r="J85" s="10">
        <f>IFERROR(VLOOKUP($B85,東大OLK大会!$B$5:$G$338,5,FALSE)*VLOOKUP(H85,大会ごとのスコア!$D$7:$E$11,2,FALSE),"")</f>
        <v>36.168999999999997</v>
      </c>
      <c r="K85" s="9" t="str">
        <f>IFERROR(VLOOKUP($B85,全日本ロング!$B$5:$G$338,6,FALSE),"")</f>
        <v/>
      </c>
      <c r="L85" s="10" t="str">
        <f>IFERROR(VLOOKUP($B85,全日本ロング!$B$5:$G$338,2,FALSE),"")</f>
        <v/>
      </c>
      <c r="M85" s="10" t="str">
        <f>IFERROR(VLOOKUP($B85,全日本ロング!$B$5:$G$338,5,FALSE)*VLOOKUP(K85,大会ごとのスコア!$D$12:$E$17,2,FALSE),"")</f>
        <v/>
      </c>
      <c r="N85" s="9" t="str">
        <f>IFERROR(VLOOKUP($B85,関東スプリントセレ!$B$5:$G$338,6,FALSE),"")</f>
        <v>Ms2</v>
      </c>
      <c r="O85" s="10">
        <f>IFERROR(VLOOKUP($B85,関東スプリントセレ!$B$5:$G$338,2,FALSE),"")</f>
        <v>0</v>
      </c>
      <c r="P85" s="10">
        <f>IFERROR(VLOOKUP($B85,関東スプリントセレ!$B$5:$G$338,5,FALSE)*VLOOKUP(N85,大会ごとのスコア!$D$19:$E$21,2,FALSE),"")</f>
        <v>61.214999999999996</v>
      </c>
      <c r="Q85" s="9" t="str">
        <f>IFERROR(VLOOKUP($B85,名椙大会2日目!$B$5:$G$338,6,FALSE),"")</f>
        <v/>
      </c>
      <c r="R85" s="10" t="str">
        <f>IFERROR(VLOOKUP($B85,名椙大会2日目!$B$5:$G$338,2,FALSE),"")</f>
        <v/>
      </c>
      <c r="S85" s="10" t="str">
        <f>IFERROR(VLOOKUP($B85,名椙大会2日目!$B$5:$G$338,5,FALSE)*VLOOKUP(Q85,大会ごとのスコア!$D$28:$E$31,2,FALSE),"")</f>
        <v/>
      </c>
      <c r="T85" s="9" t="str">
        <f>IFERROR(VLOOKUP($B85,インカレスプリント2018!$B$5:$G$400,6,FALSE),"")</f>
        <v>MUA1</v>
      </c>
      <c r="U85" s="10">
        <f>IFERROR(VLOOKUP($B85,インカレスプリント2018!$B$5:$G$400,2,FALSE),"")</f>
        <v>78</v>
      </c>
      <c r="V85" s="10">
        <f>IFERROR(VLOOKUP($B85,インカレスプリント2018!$B$5:$G$400,5,FALSE)*VLOOKUP(T85,大会ごとのスコア!$D$33:$E$36,2,FALSE),"")</f>
        <v>41.356999999999999</v>
      </c>
      <c r="W85" s="9" t="str">
        <f>IFERROR(VLOOKUP($B85,インカレロング2018!$B$5:$G$400,6,FALSE),"")</f>
        <v>MUL3</v>
      </c>
      <c r="X85" s="10">
        <f>IFERROR(VLOOKUP($B85,インカレロング2018!$B$5:$G$400,2,FALSE),"")</f>
        <v>28</v>
      </c>
      <c r="Y85" s="10">
        <f ca="1">IFERROR(VLOOKUP($B85,インカレロング2018!$B$5:$G$400,5,FALSE)*VLOOKUP(W85,大会ごとのスコア!$D$38:$E$42,2,FALSE),"")</f>
        <v>55.420999999999999</v>
      </c>
      <c r="Z85" s="9" t="str">
        <f>IFERROR(VLOOKUP($B85,クラブカップミドル!$B$4:$G$400,6,FALSE),"")</f>
        <v/>
      </c>
      <c r="AA85" s="10" t="str">
        <f>IFERROR(VLOOKUP($B85,クラブカップミドル!$B$4:$G$400,2,FALSE),"")</f>
        <v/>
      </c>
      <c r="AB85" s="10" t="str">
        <f>IFERROR(VLOOKUP($B85,クラブカップミドル!$B$4:$G$400,5,FALSE)*VLOOKUP(Z85,大会ごとのスコア!$D$44:$E$55,2,FALSE),"")</f>
        <v/>
      </c>
      <c r="AC85" s="9" t="str">
        <f>IFERROR(VLOOKUP($B85,全日本ミドル!$B$4:$G$400,6,FALSE),"")</f>
        <v/>
      </c>
      <c r="AD85" s="10" t="str">
        <f>IFERROR(VLOOKUP($B85,全日本ミドル!$B$4:$G$400,2,FALSE),"")</f>
        <v/>
      </c>
      <c r="AE85" s="10" t="str">
        <f>IFERROR(VLOOKUP($B85,全日本ミドル!$B$4:$G$400,5,FALSE)*VLOOKUP(AC85,大会ごとのスコア!$D$62:$E$69,2,FALSE),"")</f>
        <v/>
      </c>
      <c r="AF85" s="9" t="str">
        <f>IFERROR(VLOOKUP($B85,KOLC大会!$B$4:$G$400,6,FALSE),"")</f>
        <v/>
      </c>
      <c r="AG85" s="10" t="str">
        <f>IFERROR(VLOOKUP($B85,KOLC大会!$B$4:$G$400,2,FALSE),"")</f>
        <v/>
      </c>
      <c r="AH85" s="10" t="str">
        <f>IFERROR(VLOOKUP($B85,KOLC大会!$B$4:$G$400,5,FALSE)*VLOOKUP(AF85,大会ごとのスコア!$D$44:$E$55,2,FALSE),"")</f>
        <v/>
      </c>
      <c r="AI85" s="9" t="str">
        <f>IFERROR(VLOOKUP($B85,早大OC大会!$B$4:$G$400,6,FALSE),"")</f>
        <v/>
      </c>
      <c r="AJ85" s="10" t="str">
        <f>IFERROR(VLOOKUP($B85,早大OC大会!$B$4:$G$400,2,FALSE),"")</f>
        <v/>
      </c>
      <c r="AK85" s="10" t="str">
        <f>IFERROR(VLOOKUP($B85,早大OC大会!$B$4:$G$400,5,FALSE)*VLOOKUP(AI85,大会ごとのスコア!$D$44:$E$55,2,FALSE),"")</f>
        <v/>
      </c>
      <c r="AL85" s="9" t="str">
        <f>IFERROR(VLOOKUP($B85,京大京女大会!$B$4:$G$400,6,FALSE),"")</f>
        <v/>
      </c>
      <c r="AM85" s="10" t="str">
        <f>IFERROR(VLOOKUP($B85,京大京女大会!$B$4:$G$400,2,FALSE),"")</f>
        <v/>
      </c>
      <c r="AN85" s="10" t="str">
        <f>IFERROR(VLOOKUP($B85,京大京女大会!$B$4:$G$400,5,FALSE)*VLOOKUP(AL85,大会ごとのスコア!$D$44:$E$55,2,FALSE),"")</f>
        <v/>
      </c>
      <c r="AO85" s="9" t="str">
        <f>IFERROR(VLOOKUP($B85,東海ミドルセレ!$B$4:$G$400,6,FALSE),"")</f>
        <v>MO</v>
      </c>
      <c r="AP85" s="10">
        <f>IFERROR(VLOOKUP($B85,東海ミドルセレ!$B$4:$G$400,2,FALSE),"")</f>
        <v>28</v>
      </c>
      <c r="AQ85" s="10">
        <f>IFERROR(VLOOKUP($B85,東海ミドルセレ!$B$4:$G$400,5,FALSE)*VLOOKUP(AO85,大会ごとのスコア!$D$44:$E$60,2,FALSE),"")</f>
        <v>48.660999999999994</v>
      </c>
      <c r="AR85" s="10"/>
      <c r="AT85" s="9">
        <f t="array" aca="1" ref="AT85" ca="1">IFERROR(ROUNDUP(AVERAGE(LARGE(IF($A$3:$AS$3="スコア",$A85:$AS85,""),{1,2,3})),2),0)</f>
        <v>55.1</v>
      </c>
      <c r="AU85">
        <f t="array" aca="1" ref="AU85" ca="1">IFERROR(LARGE(IF($A$3:$AS$3="スコア",$A85:$AS85,""),1),"")</f>
        <v>61.214999999999996</v>
      </c>
      <c r="AV85" t="str">
        <f t="shared" ca="1" si="2"/>
        <v>関東SS</v>
      </c>
      <c r="AW85" t="str">
        <f t="shared" ca="1" si="3"/>
        <v>Ms2</v>
      </c>
    </row>
    <row r="86" spans="2:49" x14ac:dyDescent="0.15">
      <c r="B86" t="s">
        <v>578</v>
      </c>
      <c r="C86" t="s">
        <v>4</v>
      </c>
      <c r="E86" s="9" t="str">
        <f>IFERROR(VLOOKUP($B86,根ノ上高原!$B$5:$G$338,6,FALSE),"")</f>
        <v/>
      </c>
      <c r="F86" s="10" t="str">
        <f>IFERROR(VLOOKUP($B86,根ノ上高原!$B$5:$G$338,2,FALSE),"")</f>
        <v/>
      </c>
      <c r="G86" s="10" t="str">
        <f>IFERROR(VLOOKUP($B86,根ノ上高原!$B$5:$G$338,5,FALSE)*VLOOKUP(E86,大会ごとのスコア!$D$4:$E$5,2,FALSE),"")</f>
        <v/>
      </c>
      <c r="H86" s="9" t="str">
        <f>IFERROR(VLOOKUP($B86,東大OLK大会!$B$5:$G$338,6,FALSE),"")</f>
        <v>M20A</v>
      </c>
      <c r="I86" s="10">
        <f>IFERROR(VLOOKUP($B86,東大OLK大会!$B$5:$G$338,2,FALSE),"")</f>
        <v>15</v>
      </c>
      <c r="J86" s="10">
        <f>IFERROR(VLOOKUP($B86,東大OLK大会!$B$5:$G$338,5,FALSE)*VLOOKUP(H86,大会ごとのスコア!$D$7:$E$11,2,FALSE),"")</f>
        <v>39.307200000000002</v>
      </c>
      <c r="K86" s="9" t="str">
        <f>IFERROR(VLOOKUP($B86,全日本ロング!$B$5:$G$338,6,FALSE),"")</f>
        <v/>
      </c>
      <c r="L86" s="10" t="str">
        <f>IFERROR(VLOOKUP($B86,全日本ロング!$B$5:$G$338,2,FALSE),"")</f>
        <v/>
      </c>
      <c r="M86" s="10" t="str">
        <f>IFERROR(VLOOKUP($B86,全日本ロング!$B$5:$G$338,5,FALSE)*VLOOKUP(K86,大会ごとのスコア!$D$12:$E$17,2,FALSE),"")</f>
        <v/>
      </c>
      <c r="N86" s="9" t="str">
        <f>IFERROR(VLOOKUP($B86,関東スプリントセレ!$B$5:$G$338,6,FALSE),"")</f>
        <v>Ms1</v>
      </c>
      <c r="O86" s="10">
        <f>IFERROR(VLOOKUP($B86,関東スプリントセレ!$B$5:$G$338,2,FALSE),"")</f>
        <v>56</v>
      </c>
      <c r="P86" s="10">
        <f>IFERROR(VLOOKUP($B86,関東スプリントセレ!$B$5:$G$338,5,FALSE)*VLOOKUP(N86,大会ごとのスコア!$D$19:$E$21,2,FALSE),"")</f>
        <v>49.521000000000001</v>
      </c>
      <c r="Q86" s="9" t="str">
        <f>IFERROR(VLOOKUP($B86,名椙大会2日目!$B$5:$G$338,6,FALSE),"")</f>
        <v/>
      </c>
      <c r="R86" s="10" t="str">
        <f>IFERROR(VLOOKUP($B86,名椙大会2日目!$B$5:$G$338,2,FALSE),"")</f>
        <v/>
      </c>
      <c r="S86" s="10" t="str">
        <f>IFERROR(VLOOKUP($B86,名椙大会2日目!$B$5:$G$338,5,FALSE)*VLOOKUP(Q86,大会ごとのスコア!$D$28:$E$31,2,FALSE),"")</f>
        <v/>
      </c>
      <c r="T86" s="9" t="str">
        <f>IFERROR(VLOOKUP($B86,インカレスプリント2018!$B$5:$G$400,6,FALSE),"")</f>
        <v>MUA2</v>
      </c>
      <c r="U86" s="10">
        <f>IFERROR(VLOOKUP($B86,インカレスプリント2018!$B$5:$G$400,2,FALSE),"")</f>
        <v>22</v>
      </c>
      <c r="V86" s="10">
        <f>IFERROR(VLOOKUP($B86,インカレスプリント2018!$B$5:$G$400,5,FALSE)*VLOOKUP(T86,大会ごとのスコア!$D$33:$E$36,2,FALSE),"")</f>
        <v>55.632999999999996</v>
      </c>
      <c r="W86" s="9" t="str">
        <f>IFERROR(VLOOKUP($B86,インカレロング2018!$B$5:$G$400,6,FALSE),"")</f>
        <v>MUL1</v>
      </c>
      <c r="X86" s="10">
        <f>IFERROR(VLOOKUP($B86,インカレロング2018!$B$5:$G$400,2,FALSE),"")</f>
        <v>44</v>
      </c>
      <c r="Y86" s="10">
        <f ca="1">IFERROR(VLOOKUP($B86,インカレロング2018!$B$5:$G$400,5,FALSE)*VLOOKUP(W86,大会ごとのスコア!$D$38:$E$42,2,FALSE),"")</f>
        <v>52.430999999999997</v>
      </c>
      <c r="Z86" s="9" t="str">
        <f>IFERROR(VLOOKUP($B86,クラブカップミドル!$B$4:$G$400,6,FALSE),"")</f>
        <v>MA-2</v>
      </c>
      <c r="AA86" s="10">
        <f>IFERROR(VLOOKUP($B86,クラブカップミドル!$B$4:$G$400,2,FALSE),"")</f>
        <v>0</v>
      </c>
      <c r="AB86" s="10">
        <f>IFERROR(VLOOKUP($B86,クラブカップミドル!$B$4:$G$400,5,FALSE)*VLOOKUP(Z86,大会ごとのスコア!$D$44:$E$55,2,FALSE),"")</f>
        <v>46.596999999999994</v>
      </c>
      <c r="AC86" s="9" t="str">
        <f>IFERROR(VLOOKUP($B86,全日本ミドル!$B$4:$G$400,6,FALSE),"")</f>
        <v/>
      </c>
      <c r="AD86" s="10" t="str">
        <f>IFERROR(VLOOKUP($B86,全日本ミドル!$B$4:$G$400,2,FALSE),"")</f>
        <v/>
      </c>
      <c r="AE86" s="10" t="str">
        <f>IFERROR(VLOOKUP($B86,全日本ミドル!$B$4:$G$400,5,FALSE)*VLOOKUP(AC86,大会ごとのスコア!$D$62:$E$69,2,FALSE),"")</f>
        <v/>
      </c>
      <c r="AF86" s="9" t="str">
        <f>IFERROR(VLOOKUP($B86,KOLC大会!$B$4:$G$400,6,FALSE),"")</f>
        <v/>
      </c>
      <c r="AG86" s="10" t="str">
        <f>IFERROR(VLOOKUP($B86,KOLC大会!$B$4:$G$400,2,FALSE),"")</f>
        <v/>
      </c>
      <c r="AH86" s="10" t="str">
        <f>IFERROR(VLOOKUP($B86,KOLC大会!$B$4:$G$400,5,FALSE)*VLOOKUP(AF86,大会ごとのスコア!$D$44:$E$55,2,FALSE),"")</f>
        <v/>
      </c>
      <c r="AI86" s="9" t="str">
        <f>IFERROR(VLOOKUP($B86,早大OC大会!$B$4:$G$400,6,FALSE),"")</f>
        <v/>
      </c>
      <c r="AJ86" s="10" t="str">
        <f>IFERROR(VLOOKUP($B86,早大OC大会!$B$4:$G$400,2,FALSE),"")</f>
        <v/>
      </c>
      <c r="AK86" s="10" t="str">
        <f>IFERROR(VLOOKUP($B86,早大OC大会!$B$4:$G$400,5,FALSE)*VLOOKUP(AI86,大会ごとのスコア!$D$44:$E$55,2,FALSE),"")</f>
        <v/>
      </c>
      <c r="AL86" s="9" t="str">
        <f>IFERROR(VLOOKUP($B86,京大京女大会!$B$4:$G$400,6,FALSE),"")</f>
        <v/>
      </c>
      <c r="AM86" s="10" t="str">
        <f>IFERROR(VLOOKUP($B86,京大京女大会!$B$4:$G$400,2,FALSE),"")</f>
        <v/>
      </c>
      <c r="AN86" s="10" t="str">
        <f>IFERROR(VLOOKUP($B86,京大京女大会!$B$4:$G$400,5,FALSE)*VLOOKUP(AL86,大会ごとのスコア!$D$44:$E$55,2,FALSE),"")</f>
        <v/>
      </c>
      <c r="AO86" s="9" t="str">
        <f>IFERROR(VLOOKUP($B86,東海ミドルセレ!$B$4:$G$400,6,FALSE),"")</f>
        <v/>
      </c>
      <c r="AP86" s="10" t="str">
        <f>IFERROR(VLOOKUP($B86,東海ミドルセレ!$B$4:$G$400,2,FALSE),"")</f>
        <v/>
      </c>
      <c r="AQ86" s="10" t="str">
        <f>IFERROR(VLOOKUP($B86,東海ミドルセレ!$B$4:$G$400,5,FALSE)*VLOOKUP(AO86,大会ごとのスコア!$D$44:$E$60,2,FALSE),"")</f>
        <v/>
      </c>
      <c r="AR86" s="10"/>
      <c r="AT86" s="9">
        <f t="array" aca="1" ref="AT86" ca="1">IFERROR(ROUNDUP(AVERAGE(LARGE(IF($A$3:$AS$3="スコア",$A86:$AS86,""),{1,2,3})),2),0)</f>
        <v>52.53</v>
      </c>
      <c r="AU86">
        <f t="array" aca="1" ref="AU86" ca="1">IFERROR(LARGE(IF($A$3:$AS$3="スコア",$A86:$AS86,""),1),"")</f>
        <v>55.632999999999996</v>
      </c>
      <c r="AV86" t="str">
        <f t="shared" ca="1" si="2"/>
        <v>ICS</v>
      </c>
      <c r="AW86" t="str">
        <f t="shared" ca="1" si="3"/>
        <v>MUA2</v>
      </c>
    </row>
    <row r="87" spans="2:49" x14ac:dyDescent="0.15">
      <c r="B87" t="s">
        <v>514</v>
      </c>
      <c r="C87" t="s">
        <v>10</v>
      </c>
      <c r="E87" s="9" t="str">
        <f>IFERROR(VLOOKUP($B87,根ノ上高原!$B$5:$G$338,6,FALSE),"")</f>
        <v/>
      </c>
      <c r="F87" s="10" t="str">
        <f>IFERROR(VLOOKUP($B87,根ノ上高原!$B$5:$G$338,2,FALSE),"")</f>
        <v/>
      </c>
      <c r="G87" s="10" t="str">
        <f>IFERROR(VLOOKUP($B87,根ノ上高原!$B$5:$G$338,5,FALSE)*VLOOKUP(E87,大会ごとのスコア!$D$4:$E$5,2,FALSE),"")</f>
        <v/>
      </c>
      <c r="H87" s="9" t="str">
        <f>IFERROR(VLOOKUP($B87,東大OLK大会!$B$5:$G$338,6,FALSE),"")</f>
        <v>M21A1</v>
      </c>
      <c r="I87" s="10">
        <f>IFERROR(VLOOKUP($B87,東大OLK大会!$B$5:$G$338,2,FALSE),"")</f>
        <v>0</v>
      </c>
      <c r="J87" s="10">
        <f>IFERROR(VLOOKUP($B87,東大OLK大会!$B$5:$G$338,5,FALSE)*VLOOKUP(H87,大会ごとのスコア!$D$7:$E$11,2,FALSE),"")</f>
        <v>29.615000000000002</v>
      </c>
      <c r="K87" s="9" t="str">
        <f>IFERROR(VLOOKUP($B87,全日本ロング!$B$5:$G$338,6,FALSE),"")</f>
        <v/>
      </c>
      <c r="L87" s="10" t="str">
        <f>IFERROR(VLOOKUP($B87,全日本ロング!$B$5:$G$338,2,FALSE),"")</f>
        <v/>
      </c>
      <c r="M87" s="10" t="str">
        <f>IFERROR(VLOOKUP($B87,全日本ロング!$B$5:$G$338,5,FALSE)*VLOOKUP(K87,大会ごとのスコア!$D$12:$E$17,2,FALSE),"")</f>
        <v/>
      </c>
      <c r="N87" s="9" t="str">
        <f>IFERROR(VLOOKUP($B87,関東スプリントセレ!$B$5:$G$338,6,FALSE),"")</f>
        <v>Ms1</v>
      </c>
      <c r="O87" s="10">
        <f>IFERROR(VLOOKUP($B87,関東スプリントセレ!$B$5:$G$338,2,FALSE),"")</f>
        <v>42</v>
      </c>
      <c r="P87" s="10">
        <f>IFERROR(VLOOKUP($B87,関東スプリントセレ!$B$5:$G$338,5,FALSE)*VLOOKUP(N87,大会ごとのスコア!$D$19:$E$21,2,FALSE),"")</f>
        <v>53.092999999999996</v>
      </c>
      <c r="Q87" s="9" t="str">
        <f>IFERROR(VLOOKUP($B87,名椙大会2日目!$B$5:$G$338,6,FALSE),"")</f>
        <v/>
      </c>
      <c r="R87" s="10" t="str">
        <f>IFERROR(VLOOKUP($B87,名椙大会2日目!$B$5:$G$338,2,FALSE),"")</f>
        <v/>
      </c>
      <c r="S87" s="10" t="str">
        <f>IFERROR(VLOOKUP($B87,名椙大会2日目!$B$5:$G$338,5,FALSE)*VLOOKUP(Q87,大会ごとのスコア!$D$28:$E$31,2,FALSE),"")</f>
        <v/>
      </c>
      <c r="T87" s="9" t="str">
        <f>IFERROR(VLOOKUP($B87,インカレスプリント2018!$B$5:$G$400,6,FALSE),"")</f>
        <v>MUA2</v>
      </c>
      <c r="U87" s="10">
        <f>IFERROR(VLOOKUP($B87,インカレスプリント2018!$B$5:$G$400,2,FALSE),"")</f>
        <v>54</v>
      </c>
      <c r="V87" s="10">
        <f>IFERROR(VLOOKUP($B87,インカレスプリント2018!$B$5:$G$400,5,FALSE)*VLOOKUP(T87,大会ごとのスコア!$D$33:$E$36,2,FALSE),"")</f>
        <v>50.027999999999999</v>
      </c>
      <c r="W87" s="9" t="str">
        <f>IFERROR(VLOOKUP($B87,インカレロング2018!$B$5:$G$400,6,FALSE),"")</f>
        <v>MUL2</v>
      </c>
      <c r="X87" s="10">
        <f>IFERROR(VLOOKUP($B87,インカレロング2018!$B$5:$G$400,2,FALSE),"")</f>
        <v>47</v>
      </c>
      <c r="Y87" s="10">
        <f ca="1">IFERROR(VLOOKUP($B87,インカレロング2018!$B$5:$G$400,5,FALSE)*VLOOKUP(W87,大会ごとのスコア!$D$38:$E$42,2,FALSE),"")</f>
        <v>52.125999999999998</v>
      </c>
      <c r="Z87" s="9" t="str">
        <f>IFERROR(VLOOKUP($B87,クラブカップミドル!$B$4:$G$400,6,FALSE),"")</f>
        <v/>
      </c>
      <c r="AA87" s="10" t="str">
        <f>IFERROR(VLOOKUP($B87,クラブカップミドル!$B$4:$G$400,2,FALSE),"")</f>
        <v/>
      </c>
      <c r="AB87" s="10" t="str">
        <f>IFERROR(VLOOKUP($B87,クラブカップミドル!$B$4:$G$400,5,FALSE)*VLOOKUP(Z87,大会ごとのスコア!$D$44:$E$55,2,FALSE),"")</f>
        <v/>
      </c>
      <c r="AC87" s="9" t="str">
        <f>IFERROR(VLOOKUP($B87,全日本ミドル!$B$4:$G$400,6,FALSE),"")</f>
        <v>M21A1</v>
      </c>
      <c r="AD87" s="10">
        <f>IFERROR(VLOOKUP($B87,全日本ミドル!$B$4:$G$400,2,FALSE),"")</f>
        <v>36</v>
      </c>
      <c r="AE87" s="10">
        <f>IFERROR(VLOOKUP($B87,全日本ミドル!$B$4:$G$400,5,FALSE)*VLOOKUP(AC87,大会ごとのスコア!$D$62:$E$69,2,FALSE),"")</f>
        <v>52.219000000000001</v>
      </c>
      <c r="AF87" s="9" t="str">
        <f>IFERROR(VLOOKUP($B87,KOLC大会!$B$4:$G$400,6,FALSE),"")</f>
        <v/>
      </c>
      <c r="AG87" s="10" t="str">
        <f>IFERROR(VLOOKUP($B87,KOLC大会!$B$4:$G$400,2,FALSE),"")</f>
        <v/>
      </c>
      <c r="AH87" s="10" t="str">
        <f>IFERROR(VLOOKUP($B87,KOLC大会!$B$4:$G$400,5,FALSE)*VLOOKUP(AF87,大会ごとのスコア!$D$44:$E$55,2,FALSE),"")</f>
        <v/>
      </c>
      <c r="AI87" s="9" t="str">
        <f>IFERROR(VLOOKUP($B87,早大OC大会!$B$4:$G$400,6,FALSE),"")</f>
        <v/>
      </c>
      <c r="AJ87" s="10" t="str">
        <f>IFERROR(VLOOKUP($B87,早大OC大会!$B$4:$G$400,2,FALSE),"")</f>
        <v/>
      </c>
      <c r="AK87" s="10" t="str">
        <f>IFERROR(VLOOKUP($B87,早大OC大会!$B$4:$G$400,5,FALSE)*VLOOKUP(AI87,大会ごとのスコア!$D$44:$E$55,2,FALSE),"")</f>
        <v/>
      </c>
      <c r="AL87" s="9" t="str">
        <f>IFERROR(VLOOKUP($B87,京大京女大会!$B$4:$G$400,6,FALSE),"")</f>
        <v/>
      </c>
      <c r="AM87" s="10" t="str">
        <f>IFERROR(VLOOKUP($B87,京大京女大会!$B$4:$G$400,2,FALSE),"")</f>
        <v/>
      </c>
      <c r="AN87" s="10" t="str">
        <f>IFERROR(VLOOKUP($B87,京大京女大会!$B$4:$G$400,5,FALSE)*VLOOKUP(AL87,大会ごとのスコア!$D$44:$E$55,2,FALSE),"")</f>
        <v/>
      </c>
      <c r="AO87" s="9" t="str">
        <f>IFERROR(VLOOKUP($B87,東海ミドルセレ!$B$4:$G$400,6,FALSE),"")</f>
        <v/>
      </c>
      <c r="AP87" s="10" t="str">
        <f>IFERROR(VLOOKUP($B87,東海ミドルセレ!$B$4:$G$400,2,FALSE),"")</f>
        <v/>
      </c>
      <c r="AQ87" s="10" t="str">
        <f>IFERROR(VLOOKUP($B87,東海ミドルセレ!$B$4:$G$400,5,FALSE)*VLOOKUP(AO87,大会ごとのスコア!$D$44:$E$60,2,FALSE),"")</f>
        <v/>
      </c>
      <c r="AR87" s="10"/>
      <c r="AT87" s="9">
        <f t="array" aca="1" ref="AT87" ca="1">IFERROR(ROUNDUP(AVERAGE(LARGE(IF($A$3:$AS$3="スコア",$A87:$AS87,""),{1,2,3})),2),0)</f>
        <v>52.48</v>
      </c>
      <c r="AU87">
        <f t="array" aca="1" ref="AU87" ca="1">IFERROR(LARGE(IF($A$3:$AS$3="スコア",$A87:$AS87,""),1),"")</f>
        <v>53.092999999999996</v>
      </c>
      <c r="AV87" t="str">
        <f t="shared" ca="1" si="2"/>
        <v>関東SS</v>
      </c>
      <c r="AW87" t="str">
        <f t="shared" ca="1" si="3"/>
        <v>Ms1</v>
      </c>
    </row>
    <row r="88" spans="2:49" x14ac:dyDescent="0.15">
      <c r="B88" t="s">
        <v>538</v>
      </c>
      <c r="C88" t="s">
        <v>10</v>
      </c>
      <c r="E88" s="9" t="str">
        <f>IFERROR(VLOOKUP($B88,根ノ上高原!$B$5:$G$338,6,FALSE),"")</f>
        <v/>
      </c>
      <c r="F88" s="10" t="str">
        <f>IFERROR(VLOOKUP($B88,根ノ上高原!$B$5:$G$338,2,FALSE),"")</f>
        <v/>
      </c>
      <c r="G88" s="10" t="str">
        <f>IFERROR(VLOOKUP($B88,根ノ上高原!$B$5:$G$338,5,FALSE)*VLOOKUP(E88,大会ごとのスコア!$D$4:$E$5,2,FALSE),"")</f>
        <v/>
      </c>
      <c r="H88" s="9" t="str">
        <f>IFERROR(VLOOKUP($B88,東大OLK大会!$B$5:$G$338,6,FALSE),"")</f>
        <v>M21A2</v>
      </c>
      <c r="I88" s="10">
        <f>IFERROR(VLOOKUP($B88,東大OLK大会!$B$5:$G$338,2,FALSE),"")</f>
        <v>39</v>
      </c>
      <c r="J88" s="10">
        <f>IFERROR(VLOOKUP($B88,東大OLK大会!$B$5:$G$338,5,FALSE)*VLOOKUP(H88,大会ごとのスコア!$D$7:$E$11,2,FALSE),"")</f>
        <v>43.555999999999997</v>
      </c>
      <c r="K88" s="9" t="str">
        <f>IFERROR(VLOOKUP($B88,全日本ロング!$B$5:$G$338,6,FALSE),"")</f>
        <v/>
      </c>
      <c r="L88" s="10" t="str">
        <f>IFERROR(VLOOKUP($B88,全日本ロング!$B$5:$G$338,2,FALSE),"")</f>
        <v/>
      </c>
      <c r="M88" s="10" t="str">
        <f>IFERROR(VLOOKUP($B88,全日本ロング!$B$5:$G$338,5,FALSE)*VLOOKUP(K88,大会ごとのスコア!$D$12:$E$17,2,FALSE),"")</f>
        <v/>
      </c>
      <c r="N88" s="9" t="str">
        <f>IFERROR(VLOOKUP($B88,関東スプリントセレ!$B$5:$G$338,6,FALSE),"")</f>
        <v>Ms2</v>
      </c>
      <c r="O88" s="10">
        <f>IFERROR(VLOOKUP($B88,関東スプリントセレ!$B$5:$G$338,2,FALSE),"")</f>
        <v>26</v>
      </c>
      <c r="P88" s="10">
        <f>IFERROR(VLOOKUP($B88,関東スプリントセレ!$B$5:$G$338,5,FALSE)*VLOOKUP(N88,大会ごとのスコア!$D$19:$E$21,2,FALSE),"")</f>
        <v>55.519999999999996</v>
      </c>
      <c r="Q88" s="9" t="str">
        <f>IFERROR(VLOOKUP($B88,名椙大会2日目!$B$5:$G$338,6,FALSE),"")</f>
        <v/>
      </c>
      <c r="R88" s="10" t="str">
        <f>IFERROR(VLOOKUP($B88,名椙大会2日目!$B$5:$G$338,2,FALSE),"")</f>
        <v/>
      </c>
      <c r="S88" s="10" t="str">
        <f>IFERROR(VLOOKUP($B88,名椙大会2日目!$B$5:$G$338,5,FALSE)*VLOOKUP(Q88,大会ごとのスコア!$D$28:$E$31,2,FALSE),"")</f>
        <v/>
      </c>
      <c r="T88" s="9" t="str">
        <f>IFERROR(VLOOKUP($B88,インカレスプリント2018!$B$5:$G$400,6,FALSE),"")</f>
        <v>MUA1</v>
      </c>
      <c r="U88" s="10">
        <f>IFERROR(VLOOKUP($B88,インカレスプリント2018!$B$5:$G$400,2,FALSE),"")</f>
        <v>54</v>
      </c>
      <c r="V88" s="10">
        <f>IFERROR(VLOOKUP($B88,インカレスプリント2018!$B$5:$G$400,5,FALSE)*VLOOKUP(T88,大会ごとのスコア!$D$33:$E$36,2,FALSE),"")</f>
        <v>50.195999999999998</v>
      </c>
      <c r="W88" s="9" t="str">
        <f>IFERROR(VLOOKUP($B88,インカレロング2018!$B$5:$G$400,6,FALSE),"")</f>
        <v>MUL3</v>
      </c>
      <c r="X88" s="10">
        <f>IFERROR(VLOOKUP($B88,インカレロング2018!$B$5:$G$400,2,FALSE),"")</f>
        <v>54</v>
      </c>
      <c r="Y88" s="10">
        <f ca="1">IFERROR(VLOOKUP($B88,インカレロング2018!$B$5:$G$400,5,FALSE)*VLOOKUP(W88,大会ごとのスコア!$D$38:$E$42,2,FALSE),"")</f>
        <v>51.495999999999995</v>
      </c>
      <c r="Z88" s="9" t="str">
        <f>IFERROR(VLOOKUP($B88,クラブカップミドル!$B$4:$G$400,6,FALSE),"")</f>
        <v/>
      </c>
      <c r="AA88" s="10" t="str">
        <f>IFERROR(VLOOKUP($B88,クラブカップミドル!$B$4:$G$400,2,FALSE),"")</f>
        <v/>
      </c>
      <c r="AB88" s="10" t="str">
        <f>IFERROR(VLOOKUP($B88,クラブカップミドル!$B$4:$G$400,5,FALSE)*VLOOKUP(Z88,大会ごとのスコア!$D$44:$E$55,2,FALSE),"")</f>
        <v/>
      </c>
      <c r="AC88" s="9" t="str">
        <f>IFERROR(VLOOKUP($B88,全日本ミドル!$B$4:$G$400,6,FALSE),"")</f>
        <v/>
      </c>
      <c r="AD88" s="10" t="str">
        <f>IFERROR(VLOOKUP($B88,全日本ミドル!$B$4:$G$400,2,FALSE),"")</f>
        <v/>
      </c>
      <c r="AE88" s="10" t="str">
        <f>IFERROR(VLOOKUP($B88,全日本ミドル!$B$4:$G$400,5,FALSE)*VLOOKUP(AC88,大会ごとのスコア!$D$62:$E$69,2,FALSE),"")</f>
        <v/>
      </c>
      <c r="AF88" s="9" t="str">
        <f>IFERROR(VLOOKUP($B88,KOLC大会!$B$4:$G$400,6,FALSE),"")</f>
        <v>M21A1</v>
      </c>
      <c r="AG88" s="10">
        <f>IFERROR(VLOOKUP($B88,KOLC大会!$B$4:$G$400,2,FALSE),"")</f>
        <v>41</v>
      </c>
      <c r="AH88" s="10">
        <f>IFERROR(VLOOKUP($B88,KOLC大会!$B$4:$G$400,5,FALSE)*VLOOKUP(AF88,大会ごとのスコア!$D$44:$E$55,2,FALSE),"")</f>
        <v>47.580999999999996</v>
      </c>
      <c r="AI88" s="9" t="str">
        <f>IFERROR(VLOOKUP($B88,早大OC大会!$B$4:$G$400,6,FALSE),"")</f>
        <v>M21A1</v>
      </c>
      <c r="AJ88" s="10">
        <f>IFERROR(VLOOKUP($B88,早大OC大会!$B$4:$G$400,2,FALSE),"")</f>
        <v>44</v>
      </c>
      <c r="AK88" s="10">
        <f>IFERROR(VLOOKUP($B88,早大OC大会!$B$4:$G$400,5,FALSE)*VLOOKUP(AI88,大会ごとのスコア!$D$44:$E$55,2,FALSE),"")</f>
        <v>48.135999999999996</v>
      </c>
      <c r="AL88" s="9" t="str">
        <f>IFERROR(VLOOKUP($B88,京大京女大会!$B$4:$G$400,6,FALSE),"")</f>
        <v/>
      </c>
      <c r="AM88" s="10" t="str">
        <f>IFERROR(VLOOKUP($B88,京大京女大会!$B$4:$G$400,2,FALSE),"")</f>
        <v/>
      </c>
      <c r="AN88" s="10" t="str">
        <f>IFERROR(VLOOKUP($B88,京大京女大会!$B$4:$G$400,5,FALSE)*VLOOKUP(AL88,大会ごとのスコア!$D$44:$E$55,2,FALSE),"")</f>
        <v/>
      </c>
      <c r="AO88" s="9" t="str">
        <f>IFERROR(VLOOKUP($B88,東海ミドルセレ!$B$4:$G$400,6,FALSE),"")</f>
        <v/>
      </c>
      <c r="AP88" s="10" t="str">
        <f>IFERROR(VLOOKUP($B88,東海ミドルセレ!$B$4:$G$400,2,FALSE),"")</f>
        <v/>
      </c>
      <c r="AQ88" s="10" t="str">
        <f>IFERROR(VLOOKUP($B88,東海ミドルセレ!$B$4:$G$400,5,FALSE)*VLOOKUP(AO88,大会ごとのスコア!$D$44:$E$60,2,FALSE),"")</f>
        <v/>
      </c>
      <c r="AR88" s="10"/>
      <c r="AT88" s="9">
        <f t="array" aca="1" ref="AT88" ca="1">IFERROR(ROUNDUP(AVERAGE(LARGE(IF($A$3:$AS$3="スコア",$A88:$AS88,""),{1,2,3})),2),0)</f>
        <v>52.41</v>
      </c>
      <c r="AU88">
        <f t="array" aca="1" ref="AU88" ca="1">IFERROR(LARGE(IF($A$3:$AS$3="スコア",$A88:$AS88,""),1),"")</f>
        <v>55.519999999999996</v>
      </c>
      <c r="AV88" t="str">
        <f t="shared" ca="1" si="2"/>
        <v>関東SS</v>
      </c>
      <c r="AW88" t="str">
        <f t="shared" ca="1" si="3"/>
        <v>Ms2</v>
      </c>
    </row>
    <row r="89" spans="2:49" x14ac:dyDescent="0.15">
      <c r="B89" t="s">
        <v>291</v>
      </c>
      <c r="C89" t="s">
        <v>14</v>
      </c>
      <c r="E89" s="9" t="str">
        <f>IFERROR(VLOOKUP($B89,根ノ上高原!$B$5:$G$338,6,FALSE),"")</f>
        <v/>
      </c>
      <c r="F89" s="10" t="str">
        <f>IFERROR(VLOOKUP($B89,根ノ上高原!$B$5:$G$338,2,FALSE),"")</f>
        <v/>
      </c>
      <c r="G89" s="10" t="str">
        <f>IFERROR(VLOOKUP($B89,根ノ上高原!$B$5:$G$338,5,FALSE)*VLOOKUP(E89,大会ごとのスコア!$D$4:$E$5,2,FALSE),"")</f>
        <v/>
      </c>
      <c r="H89" s="9" t="str">
        <f>IFERROR(VLOOKUP($B89,東大OLK大会!$B$5:$G$338,6,FALSE),"")</f>
        <v>M20A</v>
      </c>
      <c r="I89" s="10">
        <f>IFERROR(VLOOKUP($B89,東大OLK大会!$B$5:$G$338,2,FALSE),"")</f>
        <v>21</v>
      </c>
      <c r="J89" s="10">
        <f>IFERROR(VLOOKUP($B89,東大OLK大会!$B$5:$G$338,5,FALSE)*VLOOKUP(H89,大会ごとのスコア!$D$7:$E$11,2,FALSE),"")</f>
        <v>33.839999999999996</v>
      </c>
      <c r="K89" s="9" t="str">
        <f>IFERROR(VLOOKUP($B89,全日本ロング!$B$5:$G$338,6,FALSE),"")</f>
        <v>M20E</v>
      </c>
      <c r="L89" s="10">
        <f>IFERROR(VLOOKUP($B89,全日本ロング!$B$5:$G$338,2,FALSE),"")</f>
        <v>0</v>
      </c>
      <c r="M89" s="10">
        <f>IFERROR(VLOOKUP($B89,全日本ロング!$B$5:$G$338,5,FALSE)*VLOOKUP(K89,大会ごとのスコア!$D$12:$E$17,2,FALSE),"")</f>
        <v>0</v>
      </c>
      <c r="N89" s="9" t="str">
        <f>IFERROR(VLOOKUP($B89,関東スプリントセレ!$B$5:$G$338,6,FALSE),"")</f>
        <v>Ms1</v>
      </c>
      <c r="O89" s="10">
        <f>IFERROR(VLOOKUP($B89,関東スプリントセレ!$B$5:$G$338,2,FALSE),"")</f>
        <v>35</v>
      </c>
      <c r="P89" s="10">
        <f>IFERROR(VLOOKUP($B89,関東スプリントセレ!$B$5:$G$338,5,FALSE)*VLOOKUP(N89,大会ごとのスコア!$D$19:$E$21,2,FALSE),"")</f>
        <v>55.534999999999997</v>
      </c>
      <c r="Q89" s="9" t="str">
        <f>IFERROR(VLOOKUP($B89,名椙大会2日目!$B$5:$G$338,6,FALSE),"")</f>
        <v/>
      </c>
      <c r="R89" s="10" t="str">
        <f>IFERROR(VLOOKUP($B89,名椙大会2日目!$B$5:$G$338,2,FALSE),"")</f>
        <v/>
      </c>
      <c r="S89" s="10" t="str">
        <f>IFERROR(VLOOKUP($B89,名椙大会2日目!$B$5:$G$338,5,FALSE)*VLOOKUP(Q89,大会ごとのスコア!$D$28:$E$31,2,FALSE),"")</f>
        <v/>
      </c>
      <c r="T89" s="9" t="str">
        <f>IFERROR(VLOOKUP($B89,インカレスプリント2018!$B$5:$G$400,6,FALSE),"")</f>
        <v>MUA2</v>
      </c>
      <c r="U89" s="10">
        <f>IFERROR(VLOOKUP($B89,インカレスプリント2018!$B$5:$G$400,2,FALSE),"")</f>
        <v>52</v>
      </c>
      <c r="V89" s="10">
        <f>IFERROR(VLOOKUP($B89,インカレスプリント2018!$B$5:$G$400,5,FALSE)*VLOOKUP(T89,大会ごとのスコア!$D$33:$E$36,2,FALSE),"")</f>
        <v>50.155999999999999</v>
      </c>
      <c r="W89" s="9" t="str">
        <f>IFERROR(VLOOKUP($B89,インカレロング2018!$B$5:$G$400,6,FALSE),"")</f>
        <v>MUL2</v>
      </c>
      <c r="X89" s="10">
        <f>IFERROR(VLOOKUP($B89,インカレロング2018!$B$5:$G$400,2,FALSE),"")</f>
        <v>51</v>
      </c>
      <c r="Y89" s="10">
        <f ca="1">IFERROR(VLOOKUP($B89,インカレロング2018!$B$5:$G$400,5,FALSE)*VLOOKUP(W89,大会ごとのスコア!$D$38:$E$42,2,FALSE),"")</f>
        <v>50.876999999999995</v>
      </c>
      <c r="Z89" s="9" t="str">
        <f>IFERROR(VLOOKUP($B89,クラブカップミドル!$B$4:$G$400,6,FALSE),"")</f>
        <v>MA-1</v>
      </c>
      <c r="AA89" s="10">
        <f>IFERROR(VLOOKUP($B89,クラブカップミドル!$B$4:$G$400,2,FALSE),"")</f>
        <v>50</v>
      </c>
      <c r="AB89" s="10">
        <f>IFERROR(VLOOKUP($B89,クラブカップミドル!$B$4:$G$400,5,FALSE)*VLOOKUP(Z89,大会ごとのスコア!$D$44:$E$55,2,FALSE),"")</f>
        <v>46.504999999999995</v>
      </c>
      <c r="AC89" s="9" t="str">
        <f>IFERROR(VLOOKUP($B89,全日本ミドル!$B$4:$G$400,6,FALSE),"")</f>
        <v>M21A1</v>
      </c>
      <c r="AD89" s="10">
        <f>IFERROR(VLOOKUP($B89,全日本ミドル!$B$4:$G$400,2,FALSE),"")</f>
        <v>62</v>
      </c>
      <c r="AE89" s="10">
        <f>IFERROR(VLOOKUP($B89,全日本ミドル!$B$4:$G$400,5,FALSE)*VLOOKUP(AC89,大会ごとのスコア!$D$62:$E$69,2,FALSE),"")</f>
        <v>37.259</v>
      </c>
      <c r="AF89" s="9" t="str">
        <f>IFERROR(VLOOKUP($B89,KOLC大会!$B$4:$G$400,6,FALSE),"")</f>
        <v>M21A2</v>
      </c>
      <c r="AG89" s="10">
        <f>IFERROR(VLOOKUP($B89,KOLC大会!$B$4:$G$400,2,FALSE),"")</f>
        <v>53</v>
      </c>
      <c r="AH89" s="10">
        <f>IFERROR(VLOOKUP($B89,KOLC大会!$B$4:$G$400,5,FALSE)*VLOOKUP(AF89,大会ごとのスコア!$D$44:$E$55,2,FALSE),"")</f>
        <v>39.692</v>
      </c>
      <c r="AI89" s="9" t="str">
        <f>IFERROR(VLOOKUP($B89,早大OC大会!$B$4:$G$400,6,FALSE),"")</f>
        <v>M21A2</v>
      </c>
      <c r="AJ89" s="10">
        <f>IFERROR(VLOOKUP($B89,早大OC大会!$B$4:$G$400,2,FALSE),"")</f>
        <v>63</v>
      </c>
      <c r="AK89" s="10">
        <f>IFERROR(VLOOKUP($B89,早大OC大会!$B$4:$G$400,5,FALSE)*VLOOKUP(AI89,大会ごとのスコア!$D$44:$E$55,2,FALSE),"")</f>
        <v>32.586999999999996</v>
      </c>
      <c r="AL89" s="9" t="str">
        <f>IFERROR(VLOOKUP($B89,京大京女大会!$B$4:$G$400,6,FALSE),"")</f>
        <v/>
      </c>
      <c r="AM89" s="10" t="str">
        <f>IFERROR(VLOOKUP($B89,京大京女大会!$B$4:$G$400,2,FALSE),"")</f>
        <v/>
      </c>
      <c r="AN89" s="10" t="str">
        <f>IFERROR(VLOOKUP($B89,京大京女大会!$B$4:$G$400,5,FALSE)*VLOOKUP(AL89,大会ごとのスコア!$D$44:$E$55,2,FALSE),"")</f>
        <v/>
      </c>
      <c r="AO89" s="9" t="str">
        <f>IFERROR(VLOOKUP($B89,東海ミドルセレ!$B$4:$G$400,6,FALSE),"")</f>
        <v>HMO</v>
      </c>
      <c r="AP89" s="10">
        <f>IFERROR(VLOOKUP($B89,東海ミドルセレ!$B$4:$G$400,2,FALSE),"")</f>
        <v>40</v>
      </c>
      <c r="AQ89" s="10">
        <f>IFERROR(VLOOKUP($B89,東海ミドルセレ!$B$4:$G$400,5,FALSE)*VLOOKUP(AO89,大会ごとのスコア!$D$44:$E$60,2,FALSE),"")</f>
        <v>37.798999999999999</v>
      </c>
      <c r="AR89" s="10"/>
      <c r="AT89" s="9">
        <f t="array" aca="1" ref="AT89" ca="1">IFERROR(ROUNDUP(AVERAGE(LARGE(IF($A$3:$AS$3="スコア",$A89:$AS89,""),{1,2,3})),2),0)</f>
        <v>52.19</v>
      </c>
      <c r="AU89">
        <f t="array" aca="1" ref="AU89" ca="1">IFERROR(LARGE(IF($A$3:$AS$3="スコア",$A89:$AS89,""),1),"")</f>
        <v>55.534999999999997</v>
      </c>
      <c r="AV89" t="str">
        <f t="shared" ca="1" si="2"/>
        <v>関東SS</v>
      </c>
      <c r="AW89" t="str">
        <f t="shared" ca="1" si="3"/>
        <v>Ms1</v>
      </c>
    </row>
    <row r="90" spans="2:49" x14ac:dyDescent="0.15">
      <c r="B90" t="s">
        <v>503</v>
      </c>
      <c r="C90" t="s">
        <v>14</v>
      </c>
      <c r="E90" s="9" t="str">
        <f>IFERROR(VLOOKUP($B90,根ノ上高原!$B$5:$G$338,6,FALSE),"")</f>
        <v/>
      </c>
      <c r="F90" s="10" t="str">
        <f>IFERROR(VLOOKUP($B90,根ノ上高原!$B$5:$G$338,2,FALSE),"")</f>
        <v/>
      </c>
      <c r="G90" s="10" t="str">
        <f>IFERROR(VLOOKUP($B90,根ノ上高原!$B$5:$G$338,5,FALSE)*VLOOKUP(E90,大会ごとのスコア!$D$4:$E$5,2,FALSE),"")</f>
        <v/>
      </c>
      <c r="H90" s="9" t="str">
        <f>IFERROR(VLOOKUP($B90,東大OLK大会!$B$5:$G$338,6,FALSE),"")</f>
        <v>M21A1</v>
      </c>
      <c r="I90" s="10">
        <f>IFERROR(VLOOKUP($B90,東大OLK大会!$B$5:$G$338,2,FALSE),"")</f>
        <v>34</v>
      </c>
      <c r="J90" s="10">
        <f>IFERROR(VLOOKUP($B90,東大OLK大会!$B$5:$G$338,5,FALSE)*VLOOKUP(H90,大会ごとのスコア!$D$7:$E$11,2,FALSE),"")</f>
        <v>48.089999999999996</v>
      </c>
      <c r="K90" s="9" t="str">
        <f>IFERROR(VLOOKUP($B90,全日本ロング!$B$5:$G$338,6,FALSE),"")</f>
        <v/>
      </c>
      <c r="L90" s="10" t="str">
        <f>IFERROR(VLOOKUP($B90,全日本ロング!$B$5:$G$338,2,FALSE),"")</f>
        <v/>
      </c>
      <c r="M90" s="10" t="str">
        <f>IFERROR(VLOOKUP($B90,全日本ロング!$B$5:$G$338,5,FALSE)*VLOOKUP(K90,大会ごとのスコア!$D$12:$E$17,2,FALSE),"")</f>
        <v/>
      </c>
      <c r="N90" s="9" t="str">
        <f>IFERROR(VLOOKUP($B90,関東スプリントセレ!$B$5:$G$338,6,FALSE),"")</f>
        <v>Ms2</v>
      </c>
      <c r="O90" s="10">
        <f>IFERROR(VLOOKUP($B90,関東スプリントセレ!$B$5:$G$338,2,FALSE),"")</f>
        <v>21</v>
      </c>
      <c r="P90" s="10">
        <f>IFERROR(VLOOKUP($B90,関東スプリントセレ!$B$5:$G$338,5,FALSE)*VLOOKUP(N90,大会ごとのスコア!$D$19:$E$21,2,FALSE),"")</f>
        <v>56.431999999999995</v>
      </c>
      <c r="Q90" s="9" t="str">
        <f>IFERROR(VLOOKUP($B90,名椙大会2日目!$B$5:$G$338,6,FALSE),"")</f>
        <v/>
      </c>
      <c r="R90" s="10" t="str">
        <f>IFERROR(VLOOKUP($B90,名椙大会2日目!$B$5:$G$338,2,FALSE),"")</f>
        <v/>
      </c>
      <c r="S90" s="10" t="str">
        <f>IFERROR(VLOOKUP($B90,名椙大会2日目!$B$5:$G$338,5,FALSE)*VLOOKUP(Q90,大会ごとのスコア!$D$28:$E$31,2,FALSE),"")</f>
        <v/>
      </c>
      <c r="T90" s="9" t="str">
        <f>IFERROR(VLOOKUP($B90,インカレスプリント2018!$B$5:$G$400,6,FALSE),"")</f>
        <v>MUA3</v>
      </c>
      <c r="U90" s="10">
        <f>IFERROR(VLOOKUP($B90,インカレスプリント2018!$B$5:$G$400,2,FALSE),"")</f>
        <v>0</v>
      </c>
      <c r="V90" s="10">
        <f>IFERROR(VLOOKUP($B90,インカレスプリント2018!$B$5:$G$400,5,FALSE)*VLOOKUP(T90,大会ごとのスコア!$D$33:$E$36,2,FALSE),"")</f>
        <v>0</v>
      </c>
      <c r="W90" s="9" t="str">
        <f>IFERROR(VLOOKUP($B90,インカレロング2018!$B$5:$G$400,6,FALSE),"")</f>
        <v>MUL2</v>
      </c>
      <c r="X90" s="10">
        <f>IFERROR(VLOOKUP($B90,インカレロング2018!$B$5:$G$400,2,FALSE),"")</f>
        <v>67</v>
      </c>
      <c r="Y90" s="10">
        <f ca="1">IFERROR(VLOOKUP($B90,インカレロング2018!$B$5:$G$400,5,FALSE)*VLOOKUP(W90,大会ごとのスコア!$D$38:$E$42,2,FALSE),"")</f>
        <v>44.948999999999998</v>
      </c>
      <c r="Z90" s="9" t="str">
        <f>IFERROR(VLOOKUP($B90,クラブカップミドル!$B$4:$G$400,6,FALSE),"")</f>
        <v/>
      </c>
      <c r="AA90" s="10" t="str">
        <f>IFERROR(VLOOKUP($B90,クラブカップミドル!$B$4:$G$400,2,FALSE),"")</f>
        <v/>
      </c>
      <c r="AB90" s="10" t="str">
        <f>IFERROR(VLOOKUP($B90,クラブカップミドル!$B$4:$G$400,5,FALSE)*VLOOKUP(Z90,大会ごとのスコア!$D$44:$E$55,2,FALSE),"")</f>
        <v/>
      </c>
      <c r="AC90" s="9" t="str">
        <f>IFERROR(VLOOKUP($B90,全日本ミドル!$B$4:$G$400,6,FALSE),"")</f>
        <v>M21A2</v>
      </c>
      <c r="AD90" s="10">
        <f>IFERROR(VLOOKUP($B90,全日本ミドル!$B$4:$G$400,2,FALSE),"")</f>
        <v>39</v>
      </c>
      <c r="AE90" s="10">
        <f>IFERROR(VLOOKUP($B90,全日本ミドル!$B$4:$G$400,5,FALSE)*VLOOKUP(AC90,大会ごとのスコア!$D$62:$E$69,2,FALSE),"")</f>
        <v>51.364999999999995</v>
      </c>
      <c r="AF90" s="9" t="str">
        <f>IFERROR(VLOOKUP($B90,KOLC大会!$B$4:$G$400,6,FALSE),"")</f>
        <v>M21A2</v>
      </c>
      <c r="AG90" s="10">
        <f>IFERROR(VLOOKUP($B90,KOLC大会!$B$4:$G$400,2,FALSE),"")</f>
        <v>55</v>
      </c>
      <c r="AH90" s="10">
        <f>IFERROR(VLOOKUP($B90,KOLC大会!$B$4:$G$400,5,FALSE)*VLOOKUP(AF90,大会ごとのスコア!$D$44:$E$55,2,FALSE),"")</f>
        <v>38.235999999999997</v>
      </c>
      <c r="AI90" s="9" t="str">
        <f>IFERROR(VLOOKUP($B90,早大OC大会!$B$4:$G$400,6,FALSE),"")</f>
        <v>M21A2</v>
      </c>
      <c r="AJ90" s="10">
        <f>IFERROR(VLOOKUP($B90,早大OC大会!$B$4:$G$400,2,FALSE),"")</f>
        <v>47</v>
      </c>
      <c r="AK90" s="10">
        <f>IFERROR(VLOOKUP($B90,早大OC大会!$B$4:$G$400,5,FALSE)*VLOOKUP(AI90,大会ごとのスコア!$D$44:$E$55,2,FALSE),"")</f>
        <v>48.585000000000001</v>
      </c>
      <c r="AL90" s="9" t="str">
        <f>IFERROR(VLOOKUP($B90,京大京女大会!$B$4:$G$400,6,FALSE),"")</f>
        <v/>
      </c>
      <c r="AM90" s="10" t="str">
        <f>IFERROR(VLOOKUP($B90,京大京女大会!$B$4:$G$400,2,FALSE),"")</f>
        <v/>
      </c>
      <c r="AN90" s="10" t="str">
        <f>IFERROR(VLOOKUP($B90,京大京女大会!$B$4:$G$400,5,FALSE)*VLOOKUP(AL90,大会ごとのスコア!$D$44:$E$55,2,FALSE),"")</f>
        <v/>
      </c>
      <c r="AO90" s="9" t="str">
        <f>IFERROR(VLOOKUP($B90,東海ミドルセレ!$B$4:$G$400,6,FALSE),"")</f>
        <v/>
      </c>
      <c r="AP90" s="10" t="str">
        <f>IFERROR(VLOOKUP($B90,東海ミドルセレ!$B$4:$G$400,2,FALSE),"")</f>
        <v/>
      </c>
      <c r="AQ90" s="10" t="str">
        <f>IFERROR(VLOOKUP($B90,東海ミドルセレ!$B$4:$G$400,5,FALSE)*VLOOKUP(AO90,大会ごとのスコア!$D$44:$E$60,2,FALSE),"")</f>
        <v/>
      </c>
      <c r="AR90" s="10"/>
      <c r="AT90" s="9">
        <f t="array" aca="1" ref="AT90" ca="1">IFERROR(ROUNDUP(AVERAGE(LARGE(IF($A$3:$AS$3="スコア",$A90:$AS90,""),{1,2,3})),2),0)</f>
        <v>52.129999999999995</v>
      </c>
      <c r="AU90">
        <f t="array" aca="1" ref="AU90" ca="1">IFERROR(LARGE(IF($A$3:$AS$3="スコア",$A90:$AS90,""),1),"")</f>
        <v>56.431999999999995</v>
      </c>
      <c r="AV90" t="str">
        <f t="shared" ca="1" si="2"/>
        <v>関東SS</v>
      </c>
      <c r="AW90" t="str">
        <f t="shared" ca="1" si="3"/>
        <v>Ms2</v>
      </c>
    </row>
    <row r="91" spans="2:49" x14ac:dyDescent="0.15">
      <c r="B91" t="s">
        <v>407</v>
      </c>
      <c r="C91" t="s">
        <v>16</v>
      </c>
      <c r="E91" s="9" t="str">
        <f>IFERROR(VLOOKUP($B91,根ノ上高原!$B$5:$G$338,6,FALSE),"")</f>
        <v/>
      </c>
      <c r="F91" s="10" t="str">
        <f>IFERROR(VLOOKUP($B91,根ノ上高原!$B$5:$G$338,2,FALSE),"")</f>
        <v/>
      </c>
      <c r="G91" s="10" t="str">
        <f>IFERROR(VLOOKUP($B91,根ノ上高原!$B$5:$G$338,5,FALSE)*VLOOKUP(E91,大会ごとのスコア!$D$4:$E$5,2,FALSE),"")</f>
        <v/>
      </c>
      <c r="H91" s="9" t="str">
        <f>IFERROR(VLOOKUP($B91,東大OLK大会!$B$5:$G$338,6,FALSE),"")</f>
        <v/>
      </c>
      <c r="I91" s="10" t="str">
        <f>IFERROR(VLOOKUP($B91,東大OLK大会!$B$5:$G$338,2,FALSE),"")</f>
        <v/>
      </c>
      <c r="J91" s="10" t="str">
        <f>IFERROR(VLOOKUP($B91,東大OLK大会!$B$5:$G$338,5,FALSE)*VLOOKUP(H91,大会ごとのスコア!$D$7:$E$11,2,FALSE),"")</f>
        <v/>
      </c>
      <c r="K91" s="9" t="str">
        <f>IFERROR(VLOOKUP($B91,全日本ロング!$B$5:$G$338,6,FALSE),"")</f>
        <v>M21A2</v>
      </c>
      <c r="L91" s="10">
        <f>IFERROR(VLOOKUP($B91,全日本ロング!$B$5:$G$338,2,FALSE),"")</f>
        <v>0</v>
      </c>
      <c r="M91" s="10">
        <f>IFERROR(VLOOKUP($B91,全日本ロング!$B$5:$G$338,5,FALSE)*VLOOKUP(K91,大会ごとのスコア!$D$12:$E$17,2,FALSE),"")</f>
        <v>15.741</v>
      </c>
      <c r="N91" s="9" t="str">
        <f>IFERROR(VLOOKUP($B91,関東スプリントセレ!$B$5:$G$338,6,FALSE),"")</f>
        <v>Ms1</v>
      </c>
      <c r="O91" s="10">
        <f>IFERROR(VLOOKUP($B91,関東スプリントセレ!$B$5:$G$338,2,FALSE),"")</f>
        <v>70</v>
      </c>
      <c r="P91" s="10">
        <f>IFERROR(VLOOKUP($B91,関東スプリントセレ!$B$5:$G$338,5,FALSE)*VLOOKUP(N91,大会ごとのスコア!$D$19:$E$21,2,FALSE),"")</f>
        <v>45.466000000000001</v>
      </c>
      <c r="Q91" s="9" t="str">
        <f>IFERROR(VLOOKUP($B91,名椙大会2日目!$B$5:$G$338,6,FALSE),"")</f>
        <v/>
      </c>
      <c r="R91" s="10" t="str">
        <f>IFERROR(VLOOKUP($B91,名椙大会2日目!$B$5:$G$338,2,FALSE),"")</f>
        <v/>
      </c>
      <c r="S91" s="10" t="str">
        <f>IFERROR(VLOOKUP($B91,名椙大会2日目!$B$5:$G$338,5,FALSE)*VLOOKUP(Q91,大会ごとのスコア!$D$28:$E$31,2,FALSE),"")</f>
        <v/>
      </c>
      <c r="T91" s="9" t="str">
        <f>IFERROR(VLOOKUP($B91,インカレスプリント2018!$B$5:$G$400,6,FALSE),"")</f>
        <v>MUA3</v>
      </c>
      <c r="U91" s="10">
        <f>IFERROR(VLOOKUP($B91,インカレスプリント2018!$B$5:$G$400,2,FALSE),"")</f>
        <v>74</v>
      </c>
      <c r="V91" s="10">
        <f>IFERROR(VLOOKUP($B91,インカレスプリント2018!$B$5:$G$400,5,FALSE)*VLOOKUP(T91,大会ごとのスコア!$D$33:$E$36,2,FALSE),"")</f>
        <v>42.912999999999997</v>
      </c>
      <c r="W91" s="9" t="str">
        <f>IFERROR(VLOOKUP($B91,インカレロング2018!$B$5:$G$400,6,FALSE),"")</f>
        <v>MUL3</v>
      </c>
      <c r="X91" s="10">
        <f>IFERROR(VLOOKUP($B91,インカレロング2018!$B$5:$G$400,2,FALSE),"")</f>
        <v>30</v>
      </c>
      <c r="Y91" s="10">
        <f ca="1">IFERROR(VLOOKUP($B91,インカレロング2018!$B$5:$G$400,5,FALSE)*VLOOKUP(W91,大会ごとのスコア!$D$38:$E$42,2,FALSE),"")</f>
        <v>55.231999999999999</v>
      </c>
      <c r="Z91" s="9" t="str">
        <f>IFERROR(VLOOKUP($B91,クラブカップミドル!$B$4:$G$400,6,FALSE),"")</f>
        <v>MA-2</v>
      </c>
      <c r="AA91" s="10">
        <f>IFERROR(VLOOKUP($B91,クラブカップミドル!$B$4:$G$400,2,FALSE),"")</f>
        <v>55</v>
      </c>
      <c r="AB91" s="10">
        <f>IFERROR(VLOOKUP($B91,クラブカップミドル!$B$4:$G$400,5,FALSE)*VLOOKUP(Z91,大会ごとのスコア!$D$44:$E$55,2,FALSE),"")</f>
        <v>35.963000000000001</v>
      </c>
      <c r="AC91" s="9" t="str">
        <f>IFERROR(VLOOKUP($B91,全日本ミドル!$B$4:$G$400,6,FALSE),"")</f>
        <v/>
      </c>
      <c r="AD91" s="10" t="str">
        <f>IFERROR(VLOOKUP($B91,全日本ミドル!$B$4:$G$400,2,FALSE),"")</f>
        <v/>
      </c>
      <c r="AE91" s="10" t="str">
        <f>IFERROR(VLOOKUP($B91,全日本ミドル!$B$4:$G$400,5,FALSE)*VLOOKUP(AC91,大会ごとのスコア!$D$62:$E$69,2,FALSE),"")</f>
        <v/>
      </c>
      <c r="AF91" s="9" t="str">
        <f>IFERROR(VLOOKUP($B91,KOLC大会!$B$4:$G$400,6,FALSE),"")</f>
        <v>M21A1</v>
      </c>
      <c r="AG91" s="10">
        <f>IFERROR(VLOOKUP($B91,KOLC大会!$B$4:$G$400,2,FALSE),"")</f>
        <v>36</v>
      </c>
      <c r="AH91" s="10">
        <f>IFERROR(VLOOKUP($B91,KOLC大会!$B$4:$G$400,5,FALSE)*VLOOKUP(AF91,大会ごとのスコア!$D$44:$E$55,2,FALSE),"")</f>
        <v>50.921999999999997</v>
      </c>
      <c r="AI91" s="9" t="str">
        <f>IFERROR(VLOOKUP($B91,早大OC大会!$B$4:$G$400,6,FALSE),"")</f>
        <v>M21A2</v>
      </c>
      <c r="AJ91" s="10">
        <f>IFERROR(VLOOKUP($B91,早大OC大会!$B$4:$G$400,2,FALSE),"")</f>
        <v>39</v>
      </c>
      <c r="AK91" s="10">
        <f>IFERROR(VLOOKUP($B91,早大OC大会!$B$4:$G$400,5,FALSE)*VLOOKUP(AI91,大会ごとのスコア!$D$44:$E$55,2,FALSE),"")</f>
        <v>50.213999999999999</v>
      </c>
      <c r="AL91" s="9" t="str">
        <f>IFERROR(VLOOKUP($B91,京大京女大会!$B$4:$G$400,6,FALSE),"")</f>
        <v/>
      </c>
      <c r="AM91" s="10" t="str">
        <f>IFERROR(VLOOKUP($B91,京大京女大会!$B$4:$G$400,2,FALSE),"")</f>
        <v/>
      </c>
      <c r="AN91" s="10" t="str">
        <f>IFERROR(VLOOKUP($B91,京大京女大会!$B$4:$G$400,5,FALSE)*VLOOKUP(AL91,大会ごとのスコア!$D$44:$E$55,2,FALSE),"")</f>
        <v/>
      </c>
      <c r="AO91" s="9" t="str">
        <f>IFERROR(VLOOKUP($B91,東海ミドルセレ!$B$4:$G$400,6,FALSE),"")</f>
        <v/>
      </c>
      <c r="AP91" s="10" t="str">
        <f>IFERROR(VLOOKUP($B91,東海ミドルセレ!$B$4:$G$400,2,FALSE),"")</f>
        <v/>
      </c>
      <c r="AQ91" s="10" t="str">
        <f>IFERROR(VLOOKUP($B91,東海ミドルセレ!$B$4:$G$400,5,FALSE)*VLOOKUP(AO91,大会ごとのスコア!$D$44:$E$60,2,FALSE),"")</f>
        <v/>
      </c>
      <c r="AR91" s="10"/>
      <c r="AT91" s="9">
        <f t="array" aca="1" ref="AT91" ca="1">IFERROR(ROUNDUP(AVERAGE(LARGE(IF($A$3:$AS$3="スコア",$A91:$AS91,""),{1,2,3})),2),0)</f>
        <v>52.129999999999995</v>
      </c>
      <c r="AU91">
        <f t="array" aca="1" ref="AU91" ca="1">IFERROR(LARGE(IF($A$3:$AS$3="スコア",$A91:$AS91,""),1),"")</f>
        <v>55.231999999999999</v>
      </c>
      <c r="AV91" t="str">
        <f t="shared" ca="1" si="2"/>
        <v>ICL</v>
      </c>
      <c r="AW91" t="str">
        <f t="shared" ca="1" si="3"/>
        <v>MUL3</v>
      </c>
    </row>
    <row r="92" spans="2:49" x14ac:dyDescent="0.15">
      <c r="B92" t="s">
        <v>510</v>
      </c>
      <c r="C92" t="s">
        <v>20</v>
      </c>
      <c r="E92" s="9" t="str">
        <f>IFERROR(VLOOKUP($B92,根ノ上高原!$B$5:$G$338,6,FALSE),"")</f>
        <v/>
      </c>
      <c r="F92" s="10" t="str">
        <f>IFERROR(VLOOKUP($B92,根ノ上高原!$B$5:$G$338,2,FALSE),"")</f>
        <v/>
      </c>
      <c r="G92" s="10" t="str">
        <f>IFERROR(VLOOKUP($B92,根ノ上高原!$B$5:$G$338,5,FALSE)*VLOOKUP(E92,大会ごとのスコア!$D$4:$E$5,2,FALSE),"")</f>
        <v/>
      </c>
      <c r="H92" s="9" t="str">
        <f>IFERROR(VLOOKUP($B92,東大OLK大会!$B$5:$G$338,6,FALSE),"")</f>
        <v>M21A1</v>
      </c>
      <c r="I92" s="10">
        <f>IFERROR(VLOOKUP($B92,東大OLK大会!$B$5:$G$338,2,FALSE),"")</f>
        <v>44</v>
      </c>
      <c r="J92" s="10">
        <f>IFERROR(VLOOKUP($B92,東大OLK大会!$B$5:$G$338,5,FALSE)*VLOOKUP(H92,大会ごとのスコア!$D$7:$E$11,2,FALSE),"")</f>
        <v>40.861999999999995</v>
      </c>
      <c r="K92" s="9" t="str">
        <f>IFERROR(VLOOKUP($B92,全日本ロング!$B$5:$G$338,6,FALSE),"")</f>
        <v/>
      </c>
      <c r="L92" s="10" t="str">
        <f>IFERROR(VLOOKUP($B92,全日本ロング!$B$5:$G$338,2,FALSE),"")</f>
        <v/>
      </c>
      <c r="M92" s="10" t="str">
        <f>IFERROR(VLOOKUP($B92,全日本ロング!$B$5:$G$338,5,FALSE)*VLOOKUP(K92,大会ごとのスコア!$D$12:$E$17,2,FALSE),"")</f>
        <v/>
      </c>
      <c r="N92" s="9" t="str">
        <f>IFERROR(VLOOKUP($B92,関東スプリントセレ!$B$5:$G$338,6,FALSE),"")</f>
        <v>Ms1</v>
      </c>
      <c r="O92" s="10">
        <f>IFERROR(VLOOKUP($B92,関東スプリントセレ!$B$5:$G$338,2,FALSE),"")</f>
        <v>60</v>
      </c>
      <c r="P92" s="10">
        <f>IFERROR(VLOOKUP($B92,関東スプリントセレ!$B$5:$G$338,5,FALSE)*VLOOKUP(N92,大会ごとのスコア!$D$19:$E$21,2,FALSE),"")</f>
        <v>48.414999999999999</v>
      </c>
      <c r="Q92" s="9" t="str">
        <f>IFERROR(VLOOKUP($B92,名椙大会2日目!$B$5:$G$338,6,FALSE),"")</f>
        <v/>
      </c>
      <c r="R92" s="10" t="str">
        <f>IFERROR(VLOOKUP($B92,名椙大会2日目!$B$5:$G$338,2,FALSE),"")</f>
        <v/>
      </c>
      <c r="S92" s="10" t="str">
        <f>IFERROR(VLOOKUP($B92,名椙大会2日目!$B$5:$G$338,5,FALSE)*VLOOKUP(Q92,大会ごとのスコア!$D$28:$E$31,2,FALSE),"")</f>
        <v/>
      </c>
      <c r="T92" s="9" t="str">
        <f>IFERROR(VLOOKUP($B92,インカレスプリント2018!$B$5:$G$400,6,FALSE),"")</f>
        <v>MUA2</v>
      </c>
      <c r="U92" s="10">
        <f>IFERROR(VLOOKUP($B92,インカレスプリント2018!$B$5:$G$400,2,FALSE),"")</f>
        <v>0</v>
      </c>
      <c r="V92" s="10">
        <f>IFERROR(VLOOKUP($B92,インカレスプリント2018!$B$5:$G$400,5,FALSE)*VLOOKUP(T92,大会ごとのスコア!$D$33:$E$36,2,FALSE),"")</f>
        <v>0</v>
      </c>
      <c r="W92" s="9" t="str">
        <f>IFERROR(VLOOKUP($B92,インカレロング2018!$B$5:$G$400,6,FALSE),"")</f>
        <v>MUL3</v>
      </c>
      <c r="X92" s="10">
        <f>IFERROR(VLOOKUP($B92,インカレロング2018!$B$5:$G$400,2,FALSE),"")</f>
        <v>33</v>
      </c>
      <c r="Y92" s="10">
        <f ca="1">IFERROR(VLOOKUP($B92,インカレロング2018!$B$5:$G$400,5,FALSE)*VLOOKUP(W92,大会ごとのスコア!$D$38:$E$42,2,FALSE),"")</f>
        <v>55.030999999999999</v>
      </c>
      <c r="Z92" s="9" t="str">
        <f>IFERROR(VLOOKUP($B92,クラブカップミドル!$B$4:$G$400,6,FALSE),"")</f>
        <v>MA-2</v>
      </c>
      <c r="AA92" s="10">
        <f>IFERROR(VLOOKUP($B92,クラブカップミドル!$B$4:$G$400,2,FALSE),"")</f>
        <v>35</v>
      </c>
      <c r="AB92" s="10">
        <f>IFERROR(VLOOKUP($B92,クラブカップミドル!$B$4:$G$400,5,FALSE)*VLOOKUP(Z92,大会ごとのスコア!$D$44:$E$55,2,FALSE),"")</f>
        <v>52.26</v>
      </c>
      <c r="AC92" s="9" t="str">
        <f>IFERROR(VLOOKUP($B92,全日本ミドル!$B$4:$G$400,6,FALSE),"")</f>
        <v>M21A1</v>
      </c>
      <c r="AD92" s="10">
        <f>IFERROR(VLOOKUP($B92,全日本ミドル!$B$4:$G$400,2,FALSE),"")</f>
        <v>53</v>
      </c>
      <c r="AE92" s="10">
        <f>IFERROR(VLOOKUP($B92,全日本ミドル!$B$4:$G$400,5,FALSE)*VLOOKUP(AC92,大会ごとのスコア!$D$62:$E$69,2,FALSE),"")</f>
        <v>44.881</v>
      </c>
      <c r="AF92" s="9" t="str">
        <f>IFERROR(VLOOKUP($B92,KOLC大会!$B$4:$G$400,6,FALSE),"")</f>
        <v>M21A2</v>
      </c>
      <c r="AG92" s="10">
        <f>IFERROR(VLOOKUP($B92,KOLC大会!$B$4:$G$400,2,FALSE),"")</f>
        <v>54</v>
      </c>
      <c r="AH92" s="10">
        <f>IFERROR(VLOOKUP($B92,KOLC大会!$B$4:$G$400,5,FALSE)*VLOOKUP(AF92,大会ごとのスコア!$D$44:$E$55,2,FALSE),"")</f>
        <v>39.172999999999995</v>
      </c>
      <c r="AI92" s="9" t="str">
        <f>IFERROR(VLOOKUP($B92,早大OC大会!$B$4:$G$400,6,FALSE),"")</f>
        <v>M21A2</v>
      </c>
      <c r="AJ92" s="10">
        <f>IFERROR(VLOOKUP($B92,早大OC大会!$B$4:$G$400,2,FALSE),"")</f>
        <v>46</v>
      </c>
      <c r="AK92" s="10">
        <f>IFERROR(VLOOKUP($B92,早大OC大会!$B$4:$G$400,5,FALSE)*VLOOKUP(AI92,大会ごとのスコア!$D$44:$E$55,2,FALSE),"")</f>
        <v>48.882999999999996</v>
      </c>
      <c r="AL92" s="9" t="str">
        <f>IFERROR(VLOOKUP($B92,京大京女大会!$B$4:$G$400,6,FALSE),"")</f>
        <v/>
      </c>
      <c r="AM92" s="10" t="str">
        <f>IFERROR(VLOOKUP($B92,京大京女大会!$B$4:$G$400,2,FALSE),"")</f>
        <v/>
      </c>
      <c r="AN92" s="10" t="str">
        <f>IFERROR(VLOOKUP($B92,京大京女大会!$B$4:$G$400,5,FALSE)*VLOOKUP(AL92,大会ごとのスコア!$D$44:$E$55,2,FALSE),"")</f>
        <v/>
      </c>
      <c r="AO92" s="9" t="str">
        <f>IFERROR(VLOOKUP($B92,東海ミドルセレ!$B$4:$G$400,6,FALSE),"")</f>
        <v/>
      </c>
      <c r="AP92" s="10" t="str">
        <f>IFERROR(VLOOKUP($B92,東海ミドルセレ!$B$4:$G$400,2,FALSE),"")</f>
        <v/>
      </c>
      <c r="AQ92" s="10" t="str">
        <f>IFERROR(VLOOKUP($B92,東海ミドルセレ!$B$4:$G$400,5,FALSE)*VLOOKUP(AO92,大会ごとのスコア!$D$44:$E$60,2,FALSE),"")</f>
        <v/>
      </c>
      <c r="AR92" s="10"/>
      <c r="AT92" s="9">
        <f t="array" aca="1" ref="AT92" ca="1">IFERROR(ROUNDUP(AVERAGE(LARGE(IF($A$3:$AS$3="スコア",$A92:$AS92,""),{1,2,3})),2),0)</f>
        <v>52.059999999999995</v>
      </c>
      <c r="AU92">
        <f t="array" aca="1" ref="AU92" ca="1">IFERROR(LARGE(IF($A$3:$AS$3="スコア",$A92:$AS92,""),1),"")</f>
        <v>55.030999999999999</v>
      </c>
      <c r="AV92" t="str">
        <f t="shared" ca="1" si="2"/>
        <v>ICL</v>
      </c>
      <c r="AW92" t="str">
        <f t="shared" ca="1" si="3"/>
        <v>MUL3</v>
      </c>
    </row>
    <row r="93" spans="2:49" x14ac:dyDescent="0.15">
      <c r="B93" t="s">
        <v>542</v>
      </c>
      <c r="C93" t="s">
        <v>10</v>
      </c>
      <c r="E93" s="9" t="str">
        <f>IFERROR(VLOOKUP($B93,根ノ上高原!$B$5:$G$338,6,FALSE),"")</f>
        <v/>
      </c>
      <c r="F93" s="10" t="str">
        <f>IFERROR(VLOOKUP($B93,根ノ上高原!$B$5:$G$338,2,FALSE),"")</f>
        <v/>
      </c>
      <c r="G93" s="10" t="str">
        <f>IFERROR(VLOOKUP($B93,根ノ上高原!$B$5:$G$338,5,FALSE)*VLOOKUP(E93,大会ごとのスコア!$D$4:$E$5,2,FALSE),"")</f>
        <v/>
      </c>
      <c r="H93" s="9" t="str">
        <f>IFERROR(VLOOKUP($B93,東大OLK大会!$B$5:$G$338,6,FALSE),"")</f>
        <v>M21A2</v>
      </c>
      <c r="I93" s="10">
        <f>IFERROR(VLOOKUP($B93,東大OLK大会!$B$5:$G$338,2,FALSE),"")</f>
        <v>44</v>
      </c>
      <c r="J93" s="10">
        <f>IFERROR(VLOOKUP($B93,東大OLK大会!$B$5:$G$338,5,FALSE)*VLOOKUP(H93,大会ごとのスコア!$D$7:$E$11,2,FALSE),"")</f>
        <v>40.463000000000001</v>
      </c>
      <c r="K93" s="9" t="str">
        <f>IFERROR(VLOOKUP($B93,全日本ロング!$B$5:$G$338,6,FALSE),"")</f>
        <v/>
      </c>
      <c r="L93" s="10" t="str">
        <f>IFERROR(VLOOKUP($B93,全日本ロング!$B$5:$G$338,2,FALSE),"")</f>
        <v/>
      </c>
      <c r="M93" s="10" t="str">
        <f>IFERROR(VLOOKUP($B93,全日本ロング!$B$5:$G$338,5,FALSE)*VLOOKUP(K93,大会ごとのスコア!$D$12:$E$17,2,FALSE),"")</f>
        <v/>
      </c>
      <c r="N93" s="9" t="str">
        <f>IFERROR(VLOOKUP($B93,関東スプリントセレ!$B$5:$G$338,6,FALSE),"")</f>
        <v>Ms1</v>
      </c>
      <c r="O93" s="10">
        <f>IFERROR(VLOOKUP($B93,関東スプリントセレ!$B$5:$G$338,2,FALSE),"")</f>
        <v>45</v>
      </c>
      <c r="P93" s="10">
        <f>IFERROR(VLOOKUP($B93,関東スプリントセレ!$B$5:$G$338,5,FALSE)*VLOOKUP(N93,大会ごとのスコア!$D$19:$E$21,2,FALSE),"")</f>
        <v>50.972999999999999</v>
      </c>
      <c r="Q93" s="9" t="str">
        <f>IFERROR(VLOOKUP($B93,名椙大会2日目!$B$5:$G$338,6,FALSE),"")</f>
        <v/>
      </c>
      <c r="R93" s="10" t="str">
        <f>IFERROR(VLOOKUP($B93,名椙大会2日目!$B$5:$G$338,2,FALSE),"")</f>
        <v/>
      </c>
      <c r="S93" s="10" t="str">
        <f>IFERROR(VLOOKUP($B93,名椙大会2日目!$B$5:$G$338,5,FALSE)*VLOOKUP(Q93,大会ごとのスコア!$D$28:$E$31,2,FALSE),"")</f>
        <v/>
      </c>
      <c r="T93" s="9" t="str">
        <f>IFERROR(VLOOKUP($B93,インカレスプリント2018!$B$5:$G$400,6,FALSE),"")</f>
        <v>MUA2</v>
      </c>
      <c r="U93" s="10">
        <f>IFERROR(VLOOKUP($B93,インカレスプリント2018!$B$5:$G$400,2,FALSE),"")</f>
        <v>36</v>
      </c>
      <c r="V93" s="10">
        <f>IFERROR(VLOOKUP($B93,インカレスプリント2018!$B$5:$G$400,5,FALSE)*VLOOKUP(T93,大会ごとのスコア!$D$33:$E$36,2,FALSE),"")</f>
        <v>53.407999999999994</v>
      </c>
      <c r="W93" s="9" t="str">
        <f>IFERROR(VLOOKUP($B93,インカレロング2018!$B$5:$G$400,6,FALSE),"")</f>
        <v>MUL1</v>
      </c>
      <c r="X93" s="10">
        <f>IFERROR(VLOOKUP($B93,インカレロング2018!$B$5:$G$400,2,FALSE),"")</f>
        <v>48</v>
      </c>
      <c r="Y93" s="10">
        <f ca="1">IFERROR(VLOOKUP($B93,インカレロング2018!$B$5:$G$400,5,FALSE)*VLOOKUP(W93,大会ごとのスコア!$D$38:$E$42,2,FALSE),"")</f>
        <v>51.574999999999996</v>
      </c>
      <c r="Z93" s="9" t="str">
        <f>IFERROR(VLOOKUP($B93,クラブカップミドル!$B$4:$G$400,6,FALSE),"")</f>
        <v/>
      </c>
      <c r="AA93" s="10" t="str">
        <f>IFERROR(VLOOKUP($B93,クラブカップミドル!$B$4:$G$400,2,FALSE),"")</f>
        <v/>
      </c>
      <c r="AB93" s="10" t="str">
        <f>IFERROR(VLOOKUP($B93,クラブカップミドル!$B$4:$G$400,5,FALSE)*VLOOKUP(Z93,大会ごとのスコア!$D$44:$E$55,2,FALSE),"")</f>
        <v/>
      </c>
      <c r="AC93" s="9" t="str">
        <f>IFERROR(VLOOKUP($B93,全日本ミドル!$B$4:$G$400,6,FALSE),"")</f>
        <v/>
      </c>
      <c r="AD93" s="10" t="str">
        <f>IFERROR(VLOOKUP($B93,全日本ミドル!$B$4:$G$400,2,FALSE),"")</f>
        <v/>
      </c>
      <c r="AE93" s="10" t="str">
        <f>IFERROR(VLOOKUP($B93,全日本ミドル!$B$4:$G$400,5,FALSE)*VLOOKUP(AC93,大会ごとのスコア!$D$62:$E$69,2,FALSE),"")</f>
        <v/>
      </c>
      <c r="AF93" s="9" t="str">
        <f>IFERROR(VLOOKUP($B93,KOLC大会!$B$4:$G$400,6,FALSE),"")</f>
        <v/>
      </c>
      <c r="AG93" s="10" t="str">
        <f>IFERROR(VLOOKUP($B93,KOLC大会!$B$4:$G$400,2,FALSE),"")</f>
        <v/>
      </c>
      <c r="AH93" s="10" t="str">
        <f>IFERROR(VLOOKUP($B93,KOLC大会!$B$4:$G$400,5,FALSE)*VLOOKUP(AF93,大会ごとのスコア!$D$44:$E$55,2,FALSE),"")</f>
        <v/>
      </c>
      <c r="AI93" s="9" t="str">
        <f>IFERROR(VLOOKUP($B93,早大OC大会!$B$4:$G$400,6,FALSE),"")</f>
        <v/>
      </c>
      <c r="AJ93" s="10" t="str">
        <f>IFERROR(VLOOKUP($B93,早大OC大会!$B$4:$G$400,2,FALSE),"")</f>
        <v/>
      </c>
      <c r="AK93" s="10" t="str">
        <f>IFERROR(VLOOKUP($B93,早大OC大会!$B$4:$G$400,5,FALSE)*VLOOKUP(AI93,大会ごとのスコア!$D$44:$E$55,2,FALSE),"")</f>
        <v/>
      </c>
      <c r="AL93" s="9" t="str">
        <f>IFERROR(VLOOKUP($B93,京大京女大会!$B$4:$G$400,6,FALSE),"")</f>
        <v/>
      </c>
      <c r="AM93" s="10" t="str">
        <f>IFERROR(VLOOKUP($B93,京大京女大会!$B$4:$G$400,2,FALSE),"")</f>
        <v/>
      </c>
      <c r="AN93" s="10" t="str">
        <f>IFERROR(VLOOKUP($B93,京大京女大会!$B$4:$G$400,5,FALSE)*VLOOKUP(AL93,大会ごとのスコア!$D$44:$E$55,2,FALSE),"")</f>
        <v/>
      </c>
      <c r="AO93" s="9" t="str">
        <f>IFERROR(VLOOKUP($B93,東海ミドルセレ!$B$4:$G$400,6,FALSE),"")</f>
        <v/>
      </c>
      <c r="AP93" s="10" t="str">
        <f>IFERROR(VLOOKUP($B93,東海ミドルセレ!$B$4:$G$400,2,FALSE),"")</f>
        <v/>
      </c>
      <c r="AQ93" s="10" t="str">
        <f>IFERROR(VLOOKUP($B93,東海ミドルセレ!$B$4:$G$400,5,FALSE)*VLOOKUP(AO93,大会ごとのスコア!$D$44:$E$60,2,FALSE),"")</f>
        <v/>
      </c>
      <c r="AR93" s="10"/>
      <c r="AT93" s="9">
        <f t="array" aca="1" ref="AT93" ca="1">IFERROR(ROUNDUP(AVERAGE(LARGE(IF($A$3:$AS$3="スコア",$A93:$AS93,""),{1,2,3})),2),0)</f>
        <v>51.989999999999995</v>
      </c>
      <c r="AU93">
        <f t="array" aca="1" ref="AU93" ca="1">IFERROR(LARGE(IF($A$3:$AS$3="スコア",$A93:$AS93,""),1),"")</f>
        <v>53.407999999999994</v>
      </c>
      <c r="AV93" t="str">
        <f t="shared" ca="1" si="2"/>
        <v>ICS</v>
      </c>
      <c r="AW93" t="str">
        <f t="shared" ca="1" si="3"/>
        <v>MUA2</v>
      </c>
    </row>
    <row r="94" spans="2:49" x14ac:dyDescent="0.15">
      <c r="B94" t="s">
        <v>652</v>
      </c>
      <c r="C94" t="s">
        <v>4</v>
      </c>
      <c r="E94" s="9" t="str">
        <f>IFERROR(VLOOKUP($B94,根ノ上高原!$B$5:$G$338,6,FALSE),"")</f>
        <v/>
      </c>
      <c r="F94" s="10" t="str">
        <f>IFERROR(VLOOKUP($B94,根ノ上高原!$B$5:$G$338,2,FALSE),"")</f>
        <v/>
      </c>
      <c r="G94" s="10" t="str">
        <f>IFERROR(VLOOKUP($B94,根ノ上高原!$B$5:$G$338,5,FALSE)*VLOOKUP(E94,大会ごとのスコア!$D$4:$E$5,2,FALSE),"")</f>
        <v/>
      </c>
      <c r="H94" s="9" t="str">
        <f>IFERROR(VLOOKUP($B94,東大OLK大会!$B$5:$G$338,6,FALSE),"")</f>
        <v/>
      </c>
      <c r="I94" s="10" t="str">
        <f>IFERROR(VLOOKUP($B94,東大OLK大会!$B$5:$G$338,2,FALSE),"")</f>
        <v/>
      </c>
      <c r="J94" s="10" t="str">
        <f>IFERROR(VLOOKUP($B94,東大OLK大会!$B$5:$G$338,5,FALSE)*VLOOKUP(H94,大会ごとのスコア!$D$7:$E$11,2,FALSE),"")</f>
        <v/>
      </c>
      <c r="K94" s="9" t="str">
        <f>IFERROR(VLOOKUP($B94,全日本ロング!$B$5:$G$338,6,FALSE),"")</f>
        <v/>
      </c>
      <c r="L94" s="10" t="str">
        <f>IFERROR(VLOOKUP($B94,全日本ロング!$B$5:$G$338,2,FALSE),"")</f>
        <v/>
      </c>
      <c r="M94" s="10" t="str">
        <f>IFERROR(VLOOKUP($B94,全日本ロング!$B$5:$G$338,5,FALSE)*VLOOKUP(K94,大会ごとのスコア!$D$12:$E$17,2,FALSE),"")</f>
        <v/>
      </c>
      <c r="N94" s="9" t="str">
        <f>IFERROR(VLOOKUP($B94,関東スプリントセレ!$B$5:$G$338,6,FALSE),"")</f>
        <v>Ms1</v>
      </c>
      <c r="O94" s="10">
        <f>IFERROR(VLOOKUP($B94,関東スプリントセレ!$B$5:$G$338,2,FALSE),"")</f>
        <v>40</v>
      </c>
      <c r="P94" s="10">
        <f>IFERROR(VLOOKUP($B94,関東スプリントセレ!$B$5:$G$338,5,FALSE)*VLOOKUP(N94,大会ごとのスコア!$D$19:$E$21,2,FALSE),"")</f>
        <v>53.945</v>
      </c>
      <c r="Q94" s="9" t="str">
        <f>IFERROR(VLOOKUP($B94,名椙大会2日目!$B$5:$G$338,6,FALSE),"")</f>
        <v/>
      </c>
      <c r="R94" s="10" t="str">
        <f>IFERROR(VLOOKUP($B94,名椙大会2日目!$B$5:$G$338,2,FALSE),"")</f>
        <v/>
      </c>
      <c r="S94" s="10" t="str">
        <f>IFERROR(VLOOKUP($B94,名椙大会2日目!$B$5:$G$338,5,FALSE)*VLOOKUP(Q94,大会ごとのスコア!$D$28:$E$31,2,FALSE),"")</f>
        <v/>
      </c>
      <c r="T94" s="9" t="str">
        <f>IFERROR(VLOOKUP($B94,インカレスプリント2018!$B$5:$G$400,6,FALSE),"")</f>
        <v>MUA3</v>
      </c>
      <c r="U94" s="10">
        <f>IFERROR(VLOOKUP($B94,インカレスプリント2018!$B$5:$G$400,2,FALSE),"")</f>
        <v>62</v>
      </c>
      <c r="V94" s="10">
        <f>IFERROR(VLOOKUP($B94,インカレスプリント2018!$B$5:$G$400,5,FALSE)*VLOOKUP(T94,大会ごとのスコア!$D$33:$E$36,2,FALSE),"")</f>
        <v>48.434999999999995</v>
      </c>
      <c r="W94" s="9" t="str">
        <f>IFERROR(VLOOKUP($B94,インカレロング2018!$B$5:$G$400,6,FALSE),"")</f>
        <v>MUL2</v>
      </c>
      <c r="X94" s="10">
        <f>IFERROR(VLOOKUP($B94,インカレロング2018!$B$5:$G$400,2,FALSE),"")</f>
        <v>50</v>
      </c>
      <c r="Y94" s="10">
        <f ca="1">IFERROR(VLOOKUP($B94,インカレロング2018!$B$5:$G$400,5,FALSE)*VLOOKUP(W94,大会ごとのスコア!$D$38:$E$42,2,FALSE),"")</f>
        <v>51.478999999999999</v>
      </c>
      <c r="Z94" s="9" t="str">
        <f>IFERROR(VLOOKUP($B94,クラブカップミドル!$B$4:$G$400,6,FALSE),"")</f>
        <v/>
      </c>
      <c r="AA94" s="10" t="str">
        <f>IFERROR(VLOOKUP($B94,クラブカップミドル!$B$4:$G$400,2,FALSE),"")</f>
        <v/>
      </c>
      <c r="AB94" s="10" t="str">
        <f>IFERROR(VLOOKUP($B94,クラブカップミドル!$B$4:$G$400,5,FALSE)*VLOOKUP(Z94,大会ごとのスコア!$D$44:$E$55,2,FALSE),"")</f>
        <v/>
      </c>
      <c r="AC94" s="9" t="str">
        <f>IFERROR(VLOOKUP($B94,全日本ミドル!$B$4:$G$400,6,FALSE),"")</f>
        <v/>
      </c>
      <c r="AD94" s="10" t="str">
        <f>IFERROR(VLOOKUP($B94,全日本ミドル!$B$4:$G$400,2,FALSE),"")</f>
        <v/>
      </c>
      <c r="AE94" s="10" t="str">
        <f>IFERROR(VLOOKUP($B94,全日本ミドル!$B$4:$G$400,5,FALSE)*VLOOKUP(AC94,大会ごとのスコア!$D$62:$E$69,2,FALSE),"")</f>
        <v/>
      </c>
      <c r="AF94" s="9" t="str">
        <f>IFERROR(VLOOKUP($B94,KOLC大会!$B$4:$G$400,6,FALSE),"")</f>
        <v/>
      </c>
      <c r="AG94" s="10" t="str">
        <f>IFERROR(VLOOKUP($B94,KOLC大会!$B$4:$G$400,2,FALSE),"")</f>
        <v/>
      </c>
      <c r="AH94" s="10" t="str">
        <f>IFERROR(VLOOKUP($B94,KOLC大会!$B$4:$G$400,5,FALSE)*VLOOKUP(AF94,大会ごとのスコア!$D$44:$E$55,2,FALSE),"")</f>
        <v/>
      </c>
      <c r="AI94" s="9" t="str">
        <f>IFERROR(VLOOKUP($B94,早大OC大会!$B$4:$G$400,6,FALSE),"")</f>
        <v/>
      </c>
      <c r="AJ94" s="10" t="str">
        <f>IFERROR(VLOOKUP($B94,早大OC大会!$B$4:$G$400,2,FALSE),"")</f>
        <v/>
      </c>
      <c r="AK94" s="10" t="str">
        <f>IFERROR(VLOOKUP($B94,早大OC大会!$B$4:$G$400,5,FALSE)*VLOOKUP(AI94,大会ごとのスコア!$D$44:$E$55,2,FALSE),"")</f>
        <v/>
      </c>
      <c r="AL94" s="9" t="str">
        <f>IFERROR(VLOOKUP($B94,京大京女大会!$B$4:$G$400,6,FALSE),"")</f>
        <v/>
      </c>
      <c r="AM94" s="10" t="str">
        <f>IFERROR(VLOOKUP($B94,京大京女大会!$B$4:$G$400,2,FALSE),"")</f>
        <v/>
      </c>
      <c r="AN94" s="10" t="str">
        <f>IFERROR(VLOOKUP($B94,京大京女大会!$B$4:$G$400,5,FALSE)*VLOOKUP(AL94,大会ごとのスコア!$D$44:$E$55,2,FALSE),"")</f>
        <v/>
      </c>
      <c r="AO94" s="9" t="str">
        <f>IFERROR(VLOOKUP($B94,東海ミドルセレ!$B$4:$G$400,6,FALSE),"")</f>
        <v/>
      </c>
      <c r="AP94" s="10" t="str">
        <f>IFERROR(VLOOKUP($B94,東海ミドルセレ!$B$4:$G$400,2,FALSE),"")</f>
        <v/>
      </c>
      <c r="AQ94" s="10" t="str">
        <f>IFERROR(VLOOKUP($B94,東海ミドルセレ!$B$4:$G$400,5,FALSE)*VLOOKUP(AO94,大会ごとのスコア!$D$44:$E$60,2,FALSE),"")</f>
        <v/>
      </c>
      <c r="AR94" s="10"/>
      <c r="AT94" s="9">
        <f t="array" aca="1" ref="AT94" ca="1">IFERROR(ROUNDUP(AVERAGE(LARGE(IF($A$3:$AS$3="スコア",$A94:$AS94,""),{1,2,3})),2),0)</f>
        <v>51.29</v>
      </c>
      <c r="AU94">
        <f t="array" aca="1" ref="AU94" ca="1">IFERROR(LARGE(IF($A$3:$AS$3="スコア",$A94:$AS94,""),1),"")</f>
        <v>53.945</v>
      </c>
      <c r="AV94" t="str">
        <f t="shared" ca="1" si="2"/>
        <v>関東SS</v>
      </c>
      <c r="AW94" t="str">
        <f t="shared" ca="1" si="3"/>
        <v>Ms1</v>
      </c>
    </row>
    <row r="95" spans="2:49" x14ac:dyDescent="0.15">
      <c r="B95" t="s">
        <v>541</v>
      </c>
      <c r="C95" t="s">
        <v>6</v>
      </c>
      <c r="E95" s="9" t="str">
        <f>IFERROR(VLOOKUP($B95,根ノ上高原!$B$5:$G$338,6,FALSE),"")</f>
        <v/>
      </c>
      <c r="F95" s="10" t="str">
        <f>IFERROR(VLOOKUP($B95,根ノ上高原!$B$5:$G$338,2,FALSE),"")</f>
        <v/>
      </c>
      <c r="G95" s="10" t="str">
        <f>IFERROR(VLOOKUP($B95,根ノ上高原!$B$5:$G$338,5,FALSE)*VLOOKUP(E95,大会ごとのスコア!$D$4:$E$5,2,FALSE),"")</f>
        <v/>
      </c>
      <c r="H95" s="9" t="str">
        <f>IFERROR(VLOOKUP($B95,東大OLK大会!$B$5:$G$338,6,FALSE),"")</f>
        <v>M21A2</v>
      </c>
      <c r="I95" s="10">
        <f>IFERROR(VLOOKUP($B95,東大OLK大会!$B$5:$G$338,2,FALSE),"")</f>
        <v>42</v>
      </c>
      <c r="J95" s="10">
        <f>IFERROR(VLOOKUP($B95,東大OLK大会!$B$5:$G$338,5,FALSE)*VLOOKUP(H95,大会ごとのスコア!$D$7:$E$11,2,FALSE),"")</f>
        <v>41.98</v>
      </c>
      <c r="K95" s="9" t="str">
        <f>IFERROR(VLOOKUP($B95,全日本ロング!$B$5:$G$338,6,FALSE),"")</f>
        <v/>
      </c>
      <c r="L95" s="10" t="str">
        <f>IFERROR(VLOOKUP($B95,全日本ロング!$B$5:$G$338,2,FALSE),"")</f>
        <v/>
      </c>
      <c r="M95" s="10" t="str">
        <f>IFERROR(VLOOKUP($B95,全日本ロング!$B$5:$G$338,5,FALSE)*VLOOKUP(K95,大会ごとのスコア!$D$12:$E$17,2,FALSE),"")</f>
        <v/>
      </c>
      <c r="N95" s="9" t="str">
        <f>IFERROR(VLOOKUP($B95,関東スプリントセレ!$B$5:$G$338,6,FALSE),"")</f>
        <v>Ms2</v>
      </c>
      <c r="O95" s="10">
        <f>IFERROR(VLOOKUP($B95,関東スプリントセレ!$B$5:$G$338,2,FALSE),"")</f>
        <v>0</v>
      </c>
      <c r="P95" s="10">
        <f>IFERROR(VLOOKUP($B95,関東スプリントセレ!$B$5:$G$338,5,FALSE)*VLOOKUP(N95,大会ごとのスコア!$D$19:$E$21,2,FALSE),"")</f>
        <v>39.936</v>
      </c>
      <c r="Q95" s="9" t="str">
        <f>IFERROR(VLOOKUP($B95,名椙大会2日目!$B$5:$G$338,6,FALSE),"")</f>
        <v/>
      </c>
      <c r="R95" s="10" t="str">
        <f>IFERROR(VLOOKUP($B95,名椙大会2日目!$B$5:$G$338,2,FALSE),"")</f>
        <v/>
      </c>
      <c r="S95" s="10" t="str">
        <f>IFERROR(VLOOKUP($B95,名椙大会2日目!$B$5:$G$338,5,FALSE)*VLOOKUP(Q95,大会ごとのスコア!$D$28:$E$31,2,FALSE),"")</f>
        <v/>
      </c>
      <c r="T95" s="9" t="str">
        <f>IFERROR(VLOOKUP($B95,インカレスプリント2018!$B$5:$G$400,6,FALSE),"")</f>
        <v>MUA2</v>
      </c>
      <c r="U95" s="10">
        <f>IFERROR(VLOOKUP($B95,インカレスプリント2018!$B$5:$G$400,2,FALSE),"")</f>
        <v>46</v>
      </c>
      <c r="V95" s="10">
        <f>IFERROR(VLOOKUP($B95,インカレスプリント2018!$B$5:$G$400,5,FALSE)*VLOOKUP(T95,大会ごとのスコア!$D$33:$E$36,2,FALSE),"")</f>
        <v>51.311</v>
      </c>
      <c r="W95" s="9" t="str">
        <f>IFERROR(VLOOKUP($B95,インカレロング2018!$B$5:$G$400,6,FALSE),"")</f>
        <v>MUL3</v>
      </c>
      <c r="X95" s="10">
        <f>IFERROR(VLOOKUP($B95,インカレロング2018!$B$5:$G$400,2,FALSE),"")</f>
        <v>63</v>
      </c>
      <c r="Y95" s="10">
        <f ca="1">IFERROR(VLOOKUP($B95,インカレロング2018!$B$5:$G$400,5,FALSE)*VLOOKUP(W95,大会ごとのスコア!$D$38:$E$42,2,FALSE),"")</f>
        <v>48.256999999999998</v>
      </c>
      <c r="Z95" s="9" t="str">
        <f>IFERROR(VLOOKUP($B95,クラブカップミドル!$B$4:$G$400,6,FALSE),"")</f>
        <v/>
      </c>
      <c r="AA95" s="10" t="str">
        <f>IFERROR(VLOOKUP($B95,クラブカップミドル!$B$4:$G$400,2,FALSE),"")</f>
        <v/>
      </c>
      <c r="AB95" s="10" t="str">
        <f>IFERROR(VLOOKUP($B95,クラブカップミドル!$B$4:$G$400,5,FALSE)*VLOOKUP(Z95,大会ごとのスコア!$D$44:$E$55,2,FALSE),"")</f>
        <v/>
      </c>
      <c r="AC95" s="9" t="str">
        <f>IFERROR(VLOOKUP($B95,全日本ミドル!$B$4:$G$400,6,FALSE),"")</f>
        <v>M21A2</v>
      </c>
      <c r="AD95" s="10">
        <f>IFERROR(VLOOKUP($B95,全日本ミドル!$B$4:$G$400,2,FALSE),"")</f>
        <v>40</v>
      </c>
      <c r="AE95" s="10">
        <f>IFERROR(VLOOKUP($B95,全日本ミドル!$B$4:$G$400,5,FALSE)*VLOOKUP(AC95,大会ごとのスコア!$D$62:$E$69,2,FALSE),"")</f>
        <v>50.095999999999997</v>
      </c>
      <c r="AF95" s="9" t="str">
        <f>IFERROR(VLOOKUP($B95,KOLC大会!$B$4:$G$400,6,FALSE),"")</f>
        <v/>
      </c>
      <c r="AG95" s="10" t="str">
        <f>IFERROR(VLOOKUP($B95,KOLC大会!$B$4:$G$400,2,FALSE),"")</f>
        <v/>
      </c>
      <c r="AH95" s="10" t="str">
        <f>IFERROR(VLOOKUP($B95,KOLC大会!$B$4:$G$400,5,FALSE)*VLOOKUP(AF95,大会ごとのスコア!$D$44:$E$55,2,FALSE),"")</f>
        <v/>
      </c>
      <c r="AI95" s="9" t="str">
        <f>IFERROR(VLOOKUP($B95,早大OC大会!$B$4:$G$400,6,FALSE),"")</f>
        <v>M21A1</v>
      </c>
      <c r="AJ95" s="10">
        <f>IFERROR(VLOOKUP($B95,早大OC大会!$B$4:$G$400,2,FALSE),"")</f>
        <v>33</v>
      </c>
      <c r="AK95" s="10">
        <f>IFERROR(VLOOKUP($B95,早大OC大会!$B$4:$G$400,5,FALSE)*VLOOKUP(AI95,大会ごとのスコア!$D$44:$E$55,2,FALSE),"")</f>
        <v>52.153999999999996</v>
      </c>
      <c r="AL95" s="9" t="str">
        <f>IFERROR(VLOOKUP($B95,京大京女大会!$B$4:$G$400,6,FALSE),"")</f>
        <v/>
      </c>
      <c r="AM95" s="10" t="str">
        <f>IFERROR(VLOOKUP($B95,京大京女大会!$B$4:$G$400,2,FALSE),"")</f>
        <v/>
      </c>
      <c r="AN95" s="10" t="str">
        <f>IFERROR(VLOOKUP($B95,京大京女大会!$B$4:$G$400,5,FALSE)*VLOOKUP(AL95,大会ごとのスコア!$D$44:$E$55,2,FALSE),"")</f>
        <v/>
      </c>
      <c r="AO95" s="9" t="str">
        <f>IFERROR(VLOOKUP($B95,東海ミドルセレ!$B$4:$G$400,6,FALSE),"")</f>
        <v/>
      </c>
      <c r="AP95" s="10" t="str">
        <f>IFERROR(VLOOKUP($B95,東海ミドルセレ!$B$4:$G$400,2,FALSE),"")</f>
        <v/>
      </c>
      <c r="AQ95" s="10" t="str">
        <f>IFERROR(VLOOKUP($B95,東海ミドルセレ!$B$4:$G$400,5,FALSE)*VLOOKUP(AO95,大会ごとのスコア!$D$44:$E$60,2,FALSE),"")</f>
        <v/>
      </c>
      <c r="AR95" s="10"/>
      <c r="AT95" s="9">
        <f t="array" aca="1" ref="AT95" ca="1">IFERROR(ROUNDUP(AVERAGE(LARGE(IF($A$3:$AS$3="スコア",$A95:$AS95,""),{1,2,3})),2),0)</f>
        <v>51.19</v>
      </c>
      <c r="AU95">
        <f t="array" aca="1" ref="AU95" ca="1">IFERROR(LARGE(IF($A$3:$AS$3="スコア",$A95:$AS95,""),1),"")</f>
        <v>52.153999999999996</v>
      </c>
      <c r="AV95" t="str">
        <f t="shared" ca="1" si="2"/>
        <v>早大OC大会</v>
      </c>
      <c r="AW95" t="str">
        <f t="shared" ca="1" si="3"/>
        <v>M21A1</v>
      </c>
    </row>
    <row r="96" spans="2:49" x14ac:dyDescent="0.15">
      <c r="B96" t="s">
        <v>408</v>
      </c>
      <c r="C96" t="s">
        <v>17</v>
      </c>
      <c r="E96" s="9" t="str">
        <f>IFERROR(VLOOKUP($B96,根ノ上高原!$B$5:$G$338,6,FALSE),"")</f>
        <v/>
      </c>
      <c r="F96" s="10" t="str">
        <f>IFERROR(VLOOKUP($B96,根ノ上高原!$B$5:$G$338,2,FALSE),"")</f>
        <v/>
      </c>
      <c r="G96" s="10" t="str">
        <f>IFERROR(VLOOKUP($B96,根ノ上高原!$B$5:$G$338,5,FALSE)*VLOOKUP(E96,大会ごとのスコア!$D$4:$E$5,2,FALSE),"")</f>
        <v/>
      </c>
      <c r="H96" s="9" t="str">
        <f>IFERROR(VLOOKUP($B96,東大OLK大会!$B$5:$G$338,6,FALSE),"")</f>
        <v/>
      </c>
      <c r="I96" s="10" t="str">
        <f>IFERROR(VLOOKUP($B96,東大OLK大会!$B$5:$G$338,2,FALSE),"")</f>
        <v/>
      </c>
      <c r="J96" s="10" t="str">
        <f>IFERROR(VLOOKUP($B96,東大OLK大会!$B$5:$G$338,5,FALSE)*VLOOKUP(H96,大会ごとのスコア!$D$7:$E$11,2,FALSE),"")</f>
        <v/>
      </c>
      <c r="K96" s="9" t="str">
        <f>IFERROR(VLOOKUP($B96,全日本ロング!$B$5:$G$338,6,FALSE),"")</f>
        <v>M21A2</v>
      </c>
      <c r="L96" s="10">
        <f>IFERROR(VLOOKUP($B96,全日本ロング!$B$5:$G$338,2,FALSE),"")</f>
        <v>0</v>
      </c>
      <c r="M96" s="10">
        <f>IFERROR(VLOOKUP($B96,全日本ロング!$B$5:$G$338,5,FALSE)*VLOOKUP(K96,大会ごとのスコア!$D$12:$E$17,2,FALSE),"")</f>
        <v>0</v>
      </c>
      <c r="N96" s="9" t="str">
        <f>IFERROR(VLOOKUP($B96,関東スプリントセレ!$B$5:$G$338,6,FALSE),"")</f>
        <v>Ms1</v>
      </c>
      <c r="O96" s="10">
        <f>IFERROR(VLOOKUP($B96,関東スプリントセレ!$B$5:$G$338,2,FALSE),"")</f>
        <v>43</v>
      </c>
      <c r="P96" s="10">
        <f>IFERROR(VLOOKUP($B96,関東スプリントセレ!$B$5:$G$338,5,FALSE)*VLOOKUP(N96,大会ごとのスコア!$D$19:$E$21,2,FALSE),"")</f>
        <v>52.332000000000001</v>
      </c>
      <c r="Q96" s="9" t="str">
        <f>IFERROR(VLOOKUP($B96,名椙大会2日目!$B$5:$G$338,6,FALSE),"")</f>
        <v/>
      </c>
      <c r="R96" s="10" t="str">
        <f>IFERROR(VLOOKUP($B96,名椙大会2日目!$B$5:$G$338,2,FALSE),"")</f>
        <v/>
      </c>
      <c r="S96" s="10" t="str">
        <f>IFERROR(VLOOKUP($B96,名椙大会2日目!$B$5:$G$338,5,FALSE)*VLOOKUP(Q96,大会ごとのスコア!$D$28:$E$31,2,FALSE),"")</f>
        <v/>
      </c>
      <c r="T96" s="9" t="str">
        <f>IFERROR(VLOOKUP($B96,インカレスプリント2018!$B$5:$G$400,6,FALSE),"")</f>
        <v>MUA1</v>
      </c>
      <c r="U96" s="10">
        <f>IFERROR(VLOOKUP($B96,インカレスプリント2018!$B$5:$G$400,2,FALSE),"")</f>
        <v>43</v>
      </c>
      <c r="V96" s="10">
        <f>IFERROR(VLOOKUP($B96,インカレスプリント2018!$B$5:$G$400,5,FALSE)*VLOOKUP(T96,大会ごとのスコア!$D$33:$E$36,2,FALSE),"")</f>
        <v>51.486999999999995</v>
      </c>
      <c r="W96" s="9" t="str">
        <f>IFERROR(VLOOKUP($B96,インカレロング2018!$B$5:$G$400,6,FALSE),"")</f>
        <v>MUL1</v>
      </c>
      <c r="X96" s="10">
        <f>IFERROR(VLOOKUP($B96,インカレロング2018!$B$5:$G$400,2,FALSE),"")</f>
        <v>54</v>
      </c>
      <c r="Y96" s="10">
        <f ca="1">IFERROR(VLOOKUP($B96,インカレロング2018!$B$5:$G$400,5,FALSE)*VLOOKUP(W96,大会ごとのスコア!$D$38:$E$42,2,FALSE),"")</f>
        <v>49.698999999999998</v>
      </c>
      <c r="Z96" s="9" t="str">
        <f>IFERROR(VLOOKUP($B96,クラブカップミドル!$B$4:$G$400,6,FALSE),"")</f>
        <v>MA-2</v>
      </c>
      <c r="AA96" s="10">
        <f>IFERROR(VLOOKUP($B96,クラブカップミドル!$B$4:$G$400,2,FALSE),"")</f>
        <v>0</v>
      </c>
      <c r="AB96" s="10">
        <f>IFERROR(VLOOKUP($B96,クラブカップミドル!$B$4:$G$400,5,FALSE)*VLOOKUP(Z96,大会ごとのスコア!$D$44:$E$55,2,FALSE),"")</f>
        <v>30.098000000000003</v>
      </c>
      <c r="AC96" s="9" t="str">
        <f>IFERROR(VLOOKUP($B96,全日本ミドル!$B$4:$G$400,6,FALSE),"")</f>
        <v/>
      </c>
      <c r="AD96" s="10" t="str">
        <f>IFERROR(VLOOKUP($B96,全日本ミドル!$B$4:$G$400,2,FALSE),"")</f>
        <v/>
      </c>
      <c r="AE96" s="10" t="str">
        <f>IFERROR(VLOOKUP($B96,全日本ミドル!$B$4:$G$400,5,FALSE)*VLOOKUP(AC96,大会ごとのスコア!$D$62:$E$69,2,FALSE),"")</f>
        <v/>
      </c>
      <c r="AF96" s="9" t="str">
        <f>IFERROR(VLOOKUP($B96,KOLC大会!$B$4:$G$400,6,FALSE),"")</f>
        <v/>
      </c>
      <c r="AG96" s="10" t="str">
        <f>IFERROR(VLOOKUP($B96,KOLC大会!$B$4:$G$400,2,FALSE),"")</f>
        <v/>
      </c>
      <c r="AH96" s="10" t="str">
        <f>IFERROR(VLOOKUP($B96,KOLC大会!$B$4:$G$400,5,FALSE)*VLOOKUP(AF96,大会ごとのスコア!$D$44:$E$55,2,FALSE),"")</f>
        <v/>
      </c>
      <c r="AI96" s="9" t="str">
        <f>IFERROR(VLOOKUP($B96,早大OC大会!$B$4:$G$400,6,FALSE),"")</f>
        <v/>
      </c>
      <c r="AJ96" s="10" t="str">
        <f>IFERROR(VLOOKUP($B96,早大OC大会!$B$4:$G$400,2,FALSE),"")</f>
        <v/>
      </c>
      <c r="AK96" s="10" t="str">
        <f>IFERROR(VLOOKUP($B96,早大OC大会!$B$4:$G$400,5,FALSE)*VLOOKUP(AI96,大会ごとのスコア!$D$44:$E$55,2,FALSE),"")</f>
        <v/>
      </c>
      <c r="AL96" s="9" t="str">
        <f>IFERROR(VLOOKUP($B96,京大京女大会!$B$4:$G$400,6,FALSE),"")</f>
        <v/>
      </c>
      <c r="AM96" s="10" t="str">
        <f>IFERROR(VLOOKUP($B96,京大京女大会!$B$4:$G$400,2,FALSE),"")</f>
        <v/>
      </c>
      <c r="AN96" s="10" t="str">
        <f>IFERROR(VLOOKUP($B96,京大京女大会!$B$4:$G$400,5,FALSE)*VLOOKUP(AL96,大会ごとのスコア!$D$44:$E$55,2,FALSE),"")</f>
        <v/>
      </c>
      <c r="AO96" s="9" t="str">
        <f>IFERROR(VLOOKUP($B96,東海ミドルセレ!$B$4:$G$400,6,FALSE),"")</f>
        <v/>
      </c>
      <c r="AP96" s="10" t="str">
        <f>IFERROR(VLOOKUP($B96,東海ミドルセレ!$B$4:$G$400,2,FALSE),"")</f>
        <v/>
      </c>
      <c r="AQ96" s="10" t="str">
        <f>IFERROR(VLOOKUP($B96,東海ミドルセレ!$B$4:$G$400,5,FALSE)*VLOOKUP(AO96,大会ごとのスコア!$D$44:$E$60,2,FALSE),"")</f>
        <v/>
      </c>
      <c r="AR96" s="10"/>
      <c r="AT96" s="9">
        <f t="array" aca="1" ref="AT96" ca="1">IFERROR(ROUNDUP(AVERAGE(LARGE(IF($A$3:$AS$3="スコア",$A96:$AS96,""),{1,2,3})),2),0)</f>
        <v>51.18</v>
      </c>
      <c r="AU96">
        <f t="array" aca="1" ref="AU96" ca="1">IFERROR(LARGE(IF($A$3:$AS$3="スコア",$A96:$AS96,""),1),"")</f>
        <v>52.332000000000001</v>
      </c>
      <c r="AV96" t="str">
        <f t="shared" ca="1" si="2"/>
        <v>関東SS</v>
      </c>
      <c r="AW96" t="str">
        <f t="shared" ca="1" si="3"/>
        <v>Ms1</v>
      </c>
    </row>
    <row r="97" spans="2:49" x14ac:dyDescent="0.15">
      <c r="B97" t="s">
        <v>352</v>
      </c>
      <c r="C97" t="s">
        <v>14</v>
      </c>
      <c r="E97" s="9" t="str">
        <f>IFERROR(VLOOKUP($B97,根ノ上高原!$B$5:$G$338,6,FALSE),"")</f>
        <v/>
      </c>
      <c r="F97" s="10" t="str">
        <f>IFERROR(VLOOKUP($B97,根ノ上高原!$B$5:$G$338,2,FALSE),"")</f>
        <v/>
      </c>
      <c r="G97" s="10" t="str">
        <f>IFERROR(VLOOKUP($B97,根ノ上高原!$B$5:$G$338,5,FALSE)*VLOOKUP(E97,大会ごとのスコア!$D$4:$E$5,2,FALSE),"")</f>
        <v/>
      </c>
      <c r="H97" s="9" t="str">
        <f>IFERROR(VLOOKUP($B97,東大OLK大会!$B$5:$G$338,6,FALSE),"")</f>
        <v>M20A</v>
      </c>
      <c r="I97" s="10">
        <f>IFERROR(VLOOKUP($B97,東大OLK大会!$B$5:$G$338,2,FALSE),"")</f>
        <v>23</v>
      </c>
      <c r="J97" s="10">
        <f>IFERROR(VLOOKUP($B97,東大OLK大会!$B$5:$G$338,5,FALSE)*VLOOKUP(H97,大会ごとのスコア!$D$7:$E$11,2,FALSE),"")</f>
        <v>30.298400000000001</v>
      </c>
      <c r="K97" s="9" t="str">
        <f>IFERROR(VLOOKUP($B97,全日本ロング!$B$5:$G$338,6,FALSE),"")</f>
        <v>M21A1</v>
      </c>
      <c r="L97" s="10">
        <f>IFERROR(VLOOKUP($B97,全日本ロング!$B$5:$G$338,2,FALSE),"")</f>
        <v>0</v>
      </c>
      <c r="M97" s="10">
        <f>IFERROR(VLOOKUP($B97,全日本ロング!$B$5:$G$338,5,FALSE)*VLOOKUP(K97,大会ごとのスコア!$D$12:$E$17,2,FALSE),"")</f>
        <v>0</v>
      </c>
      <c r="N97" s="9" t="str">
        <f>IFERROR(VLOOKUP($B97,関東スプリントセレ!$B$5:$G$338,6,FALSE),"")</f>
        <v>Ms2</v>
      </c>
      <c r="O97" s="10">
        <f>IFERROR(VLOOKUP($B97,関東スプリントセレ!$B$5:$G$338,2,FALSE),"")</f>
        <v>40</v>
      </c>
      <c r="P97" s="10">
        <f>IFERROR(VLOOKUP($B97,関東スプリントセレ!$B$5:$G$338,5,FALSE)*VLOOKUP(N97,大会ごとのスコア!$D$19:$E$21,2,FALSE),"")</f>
        <v>52.443999999999996</v>
      </c>
      <c r="Q97" s="9" t="str">
        <f>IFERROR(VLOOKUP($B97,名椙大会2日目!$B$5:$G$338,6,FALSE),"")</f>
        <v/>
      </c>
      <c r="R97" s="10" t="str">
        <f>IFERROR(VLOOKUP($B97,名椙大会2日目!$B$5:$G$338,2,FALSE),"")</f>
        <v/>
      </c>
      <c r="S97" s="10" t="str">
        <f>IFERROR(VLOOKUP($B97,名椙大会2日目!$B$5:$G$338,5,FALSE)*VLOOKUP(Q97,大会ごとのスコア!$D$28:$E$31,2,FALSE),"")</f>
        <v/>
      </c>
      <c r="T97" s="9" t="str">
        <f>IFERROR(VLOOKUP($B97,インカレスプリント2018!$B$5:$G$400,6,FALSE),"")</f>
        <v>MUA1</v>
      </c>
      <c r="U97" s="10">
        <f>IFERROR(VLOOKUP($B97,インカレスプリント2018!$B$5:$G$400,2,FALSE),"")</f>
        <v>22</v>
      </c>
      <c r="V97" s="10">
        <f>IFERROR(VLOOKUP($B97,インカレスプリント2018!$B$5:$G$400,5,FALSE)*VLOOKUP(T97,大会ごとのスコア!$D$33:$E$36,2,FALSE),"")</f>
        <v>56.370999999999995</v>
      </c>
      <c r="W97" s="9" t="str">
        <f>IFERROR(VLOOKUP($B97,インカレロング2018!$B$5:$G$400,6,FALSE),"")</f>
        <v>MUL3</v>
      </c>
      <c r="X97" s="10">
        <f>IFERROR(VLOOKUP($B97,インカレロング2018!$B$5:$G$400,2,FALSE),"")</f>
        <v>79</v>
      </c>
      <c r="Y97" s="10">
        <f ca="1">IFERROR(VLOOKUP($B97,インカレロング2018!$B$5:$G$400,5,FALSE)*VLOOKUP(W97,大会ごとのスコア!$D$38:$E$42,2,FALSE),"")</f>
        <v>40.643000000000001</v>
      </c>
      <c r="Z97" s="9" t="str">
        <f>IFERROR(VLOOKUP($B97,クラブカップミドル!$B$4:$G$400,6,FALSE),"")</f>
        <v/>
      </c>
      <c r="AA97" s="10" t="str">
        <f>IFERROR(VLOOKUP($B97,クラブカップミドル!$B$4:$G$400,2,FALSE),"")</f>
        <v/>
      </c>
      <c r="AB97" s="10" t="str">
        <f>IFERROR(VLOOKUP($B97,クラブカップミドル!$B$4:$G$400,5,FALSE)*VLOOKUP(Z97,大会ごとのスコア!$D$44:$E$55,2,FALSE),"")</f>
        <v/>
      </c>
      <c r="AC97" s="9" t="str">
        <f>IFERROR(VLOOKUP($B97,全日本ミドル!$B$4:$G$400,6,FALSE),"")</f>
        <v/>
      </c>
      <c r="AD97" s="10" t="str">
        <f>IFERROR(VLOOKUP($B97,全日本ミドル!$B$4:$G$400,2,FALSE),"")</f>
        <v/>
      </c>
      <c r="AE97" s="10" t="str">
        <f>IFERROR(VLOOKUP($B97,全日本ミドル!$B$4:$G$400,5,FALSE)*VLOOKUP(AC97,大会ごとのスコア!$D$62:$E$69,2,FALSE),"")</f>
        <v/>
      </c>
      <c r="AF97" s="9" t="str">
        <f>IFERROR(VLOOKUP($B97,KOLC大会!$B$4:$G$400,6,FALSE),"")</f>
        <v>M21A1</v>
      </c>
      <c r="AG97" s="10">
        <f>IFERROR(VLOOKUP($B97,KOLC大会!$B$4:$G$400,2,FALSE),"")</f>
        <v>56</v>
      </c>
      <c r="AH97" s="10">
        <f>IFERROR(VLOOKUP($B97,KOLC大会!$B$4:$G$400,5,FALSE)*VLOOKUP(AF97,大会ごとのスコア!$D$44:$E$55,2,FALSE),"")</f>
        <v>32.821999999999996</v>
      </c>
      <c r="AI97" s="9" t="str">
        <f>IFERROR(VLOOKUP($B97,早大OC大会!$B$4:$G$400,6,FALSE),"")</f>
        <v>M21A1</v>
      </c>
      <c r="AJ97" s="10">
        <f>IFERROR(VLOOKUP($B97,早大OC大会!$B$4:$G$400,2,FALSE),"")</f>
        <v>52</v>
      </c>
      <c r="AK97" s="10">
        <f>IFERROR(VLOOKUP($B97,早大OC大会!$B$4:$G$400,5,FALSE)*VLOOKUP(AI97,大会ごとのスコア!$D$44:$E$55,2,FALSE),"")</f>
        <v>44.408999999999999</v>
      </c>
      <c r="AL97" s="9" t="str">
        <f>IFERROR(VLOOKUP($B97,京大京女大会!$B$4:$G$400,6,FALSE),"")</f>
        <v/>
      </c>
      <c r="AM97" s="10" t="str">
        <f>IFERROR(VLOOKUP($B97,京大京女大会!$B$4:$G$400,2,FALSE),"")</f>
        <v/>
      </c>
      <c r="AN97" s="10" t="str">
        <f>IFERROR(VLOOKUP($B97,京大京女大会!$B$4:$G$400,5,FALSE)*VLOOKUP(AL97,大会ごとのスコア!$D$44:$E$55,2,FALSE),"")</f>
        <v/>
      </c>
      <c r="AO97" s="9" t="str">
        <f>IFERROR(VLOOKUP($B97,東海ミドルセレ!$B$4:$G$400,6,FALSE),"")</f>
        <v>MO</v>
      </c>
      <c r="AP97" s="10">
        <f>IFERROR(VLOOKUP($B97,東海ミドルセレ!$B$4:$G$400,2,FALSE),"")</f>
        <v>23</v>
      </c>
      <c r="AQ97" s="10">
        <f>IFERROR(VLOOKUP($B97,東海ミドルセレ!$B$4:$G$400,5,FALSE)*VLOOKUP(AO97,大会ごとのスコア!$D$44:$E$60,2,FALSE),"")</f>
        <v>51.524000000000001</v>
      </c>
      <c r="AR97" s="10"/>
      <c r="AT97" s="9">
        <f t="array" aca="1" ref="AT97" ca="1">IFERROR(ROUNDUP(AVERAGE(LARGE(IF($A$3:$AS$3="スコア",$A97:$AS97,""),{1,2,3})),2),0)</f>
        <v>53.449999999999996</v>
      </c>
      <c r="AU97">
        <f t="array" aca="1" ref="AU97" ca="1">IFERROR(LARGE(IF($A$3:$AS$3="スコア",$A97:$AS97,""),1),"")</f>
        <v>56.370999999999995</v>
      </c>
      <c r="AV97" t="str">
        <f t="shared" ca="1" si="2"/>
        <v>ICS</v>
      </c>
      <c r="AW97" t="str">
        <f t="shared" ca="1" si="3"/>
        <v>MUA1</v>
      </c>
    </row>
    <row r="98" spans="2:49" x14ac:dyDescent="0.15">
      <c r="B98" t="s">
        <v>348</v>
      </c>
      <c r="C98" t="s">
        <v>16</v>
      </c>
      <c r="E98" s="9" t="str">
        <f>IFERROR(VLOOKUP($B98,根ノ上高原!$B$5:$G$338,6,FALSE),"")</f>
        <v/>
      </c>
      <c r="F98" s="10" t="str">
        <f>IFERROR(VLOOKUP($B98,根ノ上高原!$B$5:$G$338,2,FALSE),"")</f>
        <v/>
      </c>
      <c r="G98" s="10" t="str">
        <f>IFERROR(VLOOKUP($B98,根ノ上高原!$B$5:$G$338,5,FALSE)*VLOOKUP(E98,大会ごとのスコア!$D$4:$E$5,2,FALSE),"")</f>
        <v/>
      </c>
      <c r="H98" s="9" t="str">
        <f>IFERROR(VLOOKUP($B98,東大OLK大会!$B$5:$G$338,6,FALSE),"")</f>
        <v>M21A1</v>
      </c>
      <c r="I98" s="10">
        <f>IFERROR(VLOOKUP($B98,東大OLK大会!$B$5:$G$338,2,FALSE),"")</f>
        <v>0</v>
      </c>
      <c r="J98" s="10">
        <f>IFERROR(VLOOKUP($B98,東大OLK大会!$B$5:$G$338,5,FALSE)*VLOOKUP(H98,大会ごとのスコア!$D$7:$E$11,2,FALSE),"")</f>
        <v>19.657</v>
      </c>
      <c r="K98" s="9" t="str">
        <f>IFERROR(VLOOKUP($B98,全日本ロング!$B$5:$G$338,6,FALSE),"")</f>
        <v>M21A1</v>
      </c>
      <c r="L98" s="10">
        <f>IFERROR(VLOOKUP($B98,全日本ロング!$B$5:$G$338,2,FALSE),"")</f>
        <v>0</v>
      </c>
      <c r="M98" s="10">
        <f>IFERROR(VLOOKUP($B98,全日本ロング!$B$5:$G$338,5,FALSE)*VLOOKUP(K98,大会ごとのスコア!$D$12:$E$17,2,FALSE),"")</f>
        <v>21.376000000000001</v>
      </c>
      <c r="N98" s="9" t="str">
        <f>IFERROR(VLOOKUP($B98,関東スプリントセレ!$B$5:$G$338,6,FALSE),"")</f>
        <v>Ms1</v>
      </c>
      <c r="O98" s="10">
        <f>IFERROR(VLOOKUP($B98,関東スプリントセレ!$B$5:$G$338,2,FALSE),"")</f>
        <v>47</v>
      </c>
      <c r="P98" s="10">
        <f>IFERROR(VLOOKUP($B98,関東スプリントセレ!$B$5:$G$338,5,FALSE)*VLOOKUP(N98,大会ごとのスコア!$D$19:$E$21,2,FALSE),"")</f>
        <v>50.72</v>
      </c>
      <c r="Q98" s="9" t="str">
        <f>IFERROR(VLOOKUP($B98,名椙大会2日目!$B$5:$G$338,6,FALSE),"")</f>
        <v>M21A</v>
      </c>
      <c r="R98" s="10">
        <f>IFERROR(VLOOKUP($B98,名椙大会2日目!$B$5:$G$338,2,FALSE),"")</f>
        <v>56</v>
      </c>
      <c r="S98" s="10">
        <f>IFERROR(VLOOKUP($B98,名椙大会2日目!$B$5:$G$338,5,FALSE)*VLOOKUP(Q98,大会ごとのスコア!$D$28:$E$31,2,FALSE),"")</f>
        <v>44.088999999999999</v>
      </c>
      <c r="T98" s="9" t="str">
        <f>IFERROR(VLOOKUP($B98,インカレスプリント2018!$B$5:$G$400,6,FALSE),"")</f>
        <v>MUA2</v>
      </c>
      <c r="U98" s="10">
        <f>IFERROR(VLOOKUP($B98,インカレスプリント2018!$B$5:$G$400,2,FALSE),"")</f>
        <v>69</v>
      </c>
      <c r="V98" s="10">
        <f>IFERROR(VLOOKUP($B98,インカレスプリント2018!$B$5:$G$400,5,FALSE)*VLOOKUP(T98,大会ごとのスコア!$D$33:$E$36,2,FALSE),"")</f>
        <v>44.507999999999996</v>
      </c>
      <c r="W98" s="9" t="str">
        <f>IFERROR(VLOOKUP($B98,インカレロング2018!$B$5:$G$400,6,FALSE),"")</f>
        <v>MUL3</v>
      </c>
      <c r="X98" s="10">
        <f>IFERROR(VLOOKUP($B98,インカレロング2018!$B$5:$G$400,2,FALSE),"")</f>
        <v>56</v>
      </c>
      <c r="Y98" s="10">
        <f ca="1">IFERROR(VLOOKUP($B98,インカレロング2018!$B$5:$G$400,5,FALSE)*VLOOKUP(W98,大会ごとのスコア!$D$38:$E$42,2,FALSE),"")</f>
        <v>49.485999999999997</v>
      </c>
      <c r="Z98" s="9" t="str">
        <f>IFERROR(VLOOKUP($B98,クラブカップミドル!$B$4:$G$400,6,FALSE),"")</f>
        <v>MA-2</v>
      </c>
      <c r="AA98" s="10">
        <f>IFERROR(VLOOKUP($B98,クラブカップミドル!$B$4:$G$400,2,FALSE),"")</f>
        <v>57</v>
      </c>
      <c r="AB98" s="10">
        <f>IFERROR(VLOOKUP($B98,クラブカップミドル!$B$4:$G$400,5,FALSE)*VLOOKUP(Z98,大会ごとのスコア!$D$44:$E$55,2,FALSE),"")</f>
        <v>34.366</v>
      </c>
      <c r="AC98" s="9" t="str">
        <f>IFERROR(VLOOKUP($B98,全日本ミドル!$B$4:$G$400,6,FALSE),"")</f>
        <v>M21A2</v>
      </c>
      <c r="AD98" s="10">
        <f>IFERROR(VLOOKUP($B98,全日本ミドル!$B$4:$G$400,2,FALSE),"")</f>
        <v>42</v>
      </c>
      <c r="AE98" s="10">
        <f>IFERROR(VLOOKUP($B98,全日本ミドル!$B$4:$G$400,5,FALSE)*VLOOKUP(AC98,大会ごとのスコア!$D$62:$E$69,2,FALSE),"")</f>
        <v>49.344000000000001</v>
      </c>
      <c r="AF98" s="9" t="str">
        <f>IFERROR(VLOOKUP($B98,KOLC大会!$B$4:$G$400,6,FALSE),"")</f>
        <v>M21A2</v>
      </c>
      <c r="AG98" s="10">
        <f>IFERROR(VLOOKUP($B98,KOLC大会!$B$4:$G$400,2,FALSE),"")</f>
        <v>33</v>
      </c>
      <c r="AH98" s="10">
        <f>IFERROR(VLOOKUP($B98,KOLC大会!$B$4:$G$400,5,FALSE)*VLOOKUP(AF98,大会ごとのスコア!$D$44:$E$55,2,FALSE),"")</f>
        <v>51.628</v>
      </c>
      <c r="AI98" s="9" t="str">
        <f>IFERROR(VLOOKUP($B98,早大OC大会!$B$4:$G$400,6,FALSE),"")</f>
        <v>M21A1</v>
      </c>
      <c r="AJ98" s="10">
        <f>IFERROR(VLOOKUP($B98,早大OC大会!$B$4:$G$400,2,FALSE),"")</f>
        <v>63</v>
      </c>
      <c r="AK98" s="10">
        <f>IFERROR(VLOOKUP($B98,早大OC大会!$B$4:$G$400,5,FALSE)*VLOOKUP(AI98,大会ごとのスコア!$D$44:$E$55,2,FALSE),"")</f>
        <v>37.381999999999998</v>
      </c>
      <c r="AL98" s="9" t="str">
        <f>IFERROR(VLOOKUP($B98,京大京女大会!$B$4:$G$400,6,FALSE),"")</f>
        <v/>
      </c>
      <c r="AM98" s="10" t="str">
        <f>IFERROR(VLOOKUP($B98,京大京女大会!$B$4:$G$400,2,FALSE),"")</f>
        <v/>
      </c>
      <c r="AN98" s="10" t="str">
        <f>IFERROR(VLOOKUP($B98,京大京女大会!$B$4:$G$400,5,FALSE)*VLOOKUP(AL98,大会ごとのスコア!$D$44:$E$55,2,FALSE),"")</f>
        <v/>
      </c>
      <c r="AO98" s="9" t="str">
        <f>IFERROR(VLOOKUP($B98,東海ミドルセレ!$B$4:$G$400,6,FALSE),"")</f>
        <v>MO</v>
      </c>
      <c r="AP98" s="10">
        <f>IFERROR(VLOOKUP($B98,東海ミドルセレ!$B$4:$G$400,2,FALSE),"")</f>
        <v>0</v>
      </c>
      <c r="AQ98" s="10">
        <f>IFERROR(VLOOKUP($B98,東海ミドルセレ!$B$4:$G$400,5,FALSE)*VLOOKUP(AO98,大会ごとのスコア!$D$44:$E$60,2,FALSE),"")</f>
        <v>0</v>
      </c>
      <c r="AR98" s="10"/>
      <c r="AT98" s="9">
        <f t="array" aca="1" ref="AT98" ca="1">IFERROR(ROUNDUP(AVERAGE(LARGE(IF($A$3:$AS$3="スコア",$A98:$AS98,""),{1,2,3})),2),0)</f>
        <v>50.62</v>
      </c>
      <c r="AU98">
        <f t="array" aca="1" ref="AU98" ca="1">IFERROR(LARGE(IF($A$3:$AS$3="スコア",$A98:$AS98,""),1),"")</f>
        <v>51.628</v>
      </c>
      <c r="AV98" t="str">
        <f t="shared" ca="1" si="2"/>
        <v>KOLC大会</v>
      </c>
      <c r="AW98" t="str">
        <f t="shared" ca="1" si="3"/>
        <v>M21A2</v>
      </c>
    </row>
    <row r="99" spans="2:49" x14ac:dyDescent="0.15">
      <c r="B99" t="s">
        <v>657</v>
      </c>
      <c r="C99" t="s">
        <v>21</v>
      </c>
      <c r="E99" s="9" t="str">
        <f>IFERROR(VLOOKUP($B99,根ノ上高原!$B$5:$G$338,6,FALSE),"")</f>
        <v/>
      </c>
      <c r="F99" s="10" t="str">
        <f>IFERROR(VLOOKUP($B99,根ノ上高原!$B$5:$G$338,2,FALSE),"")</f>
        <v/>
      </c>
      <c r="G99" s="10" t="str">
        <f>IFERROR(VLOOKUP($B99,根ノ上高原!$B$5:$G$338,5,FALSE)*VLOOKUP(E99,大会ごとのスコア!$D$4:$E$5,2,FALSE),"")</f>
        <v/>
      </c>
      <c r="H99" s="9" t="str">
        <f>IFERROR(VLOOKUP($B99,東大OLK大会!$B$5:$G$338,6,FALSE),"")</f>
        <v/>
      </c>
      <c r="I99" s="10" t="str">
        <f>IFERROR(VLOOKUP($B99,東大OLK大会!$B$5:$G$338,2,FALSE),"")</f>
        <v/>
      </c>
      <c r="J99" s="10" t="str">
        <f>IFERROR(VLOOKUP($B99,東大OLK大会!$B$5:$G$338,5,FALSE)*VLOOKUP(H99,大会ごとのスコア!$D$7:$E$11,2,FALSE),"")</f>
        <v/>
      </c>
      <c r="K99" s="9" t="str">
        <f>IFERROR(VLOOKUP($B99,全日本ロング!$B$5:$G$338,6,FALSE),"")</f>
        <v/>
      </c>
      <c r="L99" s="10" t="str">
        <f>IFERROR(VLOOKUP($B99,全日本ロング!$B$5:$G$338,2,FALSE),"")</f>
        <v/>
      </c>
      <c r="M99" s="10" t="str">
        <f>IFERROR(VLOOKUP($B99,全日本ロング!$B$5:$G$338,5,FALSE)*VLOOKUP(K99,大会ごとのスコア!$D$12:$E$17,2,FALSE),"")</f>
        <v/>
      </c>
      <c r="N99" s="9" t="str">
        <f>IFERROR(VLOOKUP($B99,関東スプリントセレ!$B$5:$G$338,6,FALSE),"")</f>
        <v>Ms1</v>
      </c>
      <c r="O99" s="10">
        <f>IFERROR(VLOOKUP($B99,関東スプリントセレ!$B$5:$G$338,2,FALSE),"")</f>
        <v>64</v>
      </c>
      <c r="P99" s="10">
        <f>IFERROR(VLOOKUP($B99,関東スプリントセレ!$B$5:$G$338,5,FALSE)*VLOOKUP(N99,大会ごとのスコア!$D$19:$E$21,2,FALSE),"")</f>
        <v>47.747</v>
      </c>
      <c r="Q99" s="9" t="str">
        <f>IFERROR(VLOOKUP($B99,名椙大会2日目!$B$5:$G$338,6,FALSE),"")</f>
        <v/>
      </c>
      <c r="R99" s="10" t="str">
        <f>IFERROR(VLOOKUP($B99,名椙大会2日目!$B$5:$G$338,2,FALSE),"")</f>
        <v/>
      </c>
      <c r="S99" s="10" t="str">
        <f>IFERROR(VLOOKUP($B99,名椙大会2日目!$B$5:$G$338,5,FALSE)*VLOOKUP(Q99,大会ごとのスコア!$D$28:$E$31,2,FALSE),"")</f>
        <v/>
      </c>
      <c r="T99" s="9" t="str">
        <f>IFERROR(VLOOKUP($B99,インカレスプリント2018!$B$5:$G$400,6,FALSE),"")</f>
        <v>MUA2</v>
      </c>
      <c r="U99" s="10">
        <f>IFERROR(VLOOKUP($B99,インカレスプリント2018!$B$5:$G$400,2,FALSE),"")</f>
        <v>33</v>
      </c>
      <c r="V99" s="10">
        <f>IFERROR(VLOOKUP($B99,インカレスプリント2018!$B$5:$G$400,5,FALSE)*VLOOKUP(T99,大会ごとのスコア!$D$33:$E$36,2,FALSE),"")</f>
        <v>53.75</v>
      </c>
      <c r="W99" s="9" t="str">
        <f>IFERROR(VLOOKUP($B99,インカレロング2018!$B$5:$G$400,6,FALSE),"")</f>
        <v>MUL2</v>
      </c>
      <c r="X99" s="10">
        <f>IFERROR(VLOOKUP($B99,インカレロング2018!$B$5:$G$400,2,FALSE),"")</f>
        <v>59</v>
      </c>
      <c r="Y99" s="10">
        <f ca="1">IFERROR(VLOOKUP($B99,インカレロング2018!$B$5:$G$400,5,FALSE)*VLOOKUP(W99,大会ごとのスコア!$D$38:$E$42,2,FALSE),"")</f>
        <v>48.265000000000001</v>
      </c>
      <c r="Z99" s="9" t="str">
        <f>IFERROR(VLOOKUP($B99,クラブカップミドル!$B$4:$G$400,6,FALSE),"")</f>
        <v/>
      </c>
      <c r="AA99" s="10" t="str">
        <f>IFERROR(VLOOKUP($B99,クラブカップミドル!$B$4:$G$400,2,FALSE),"")</f>
        <v/>
      </c>
      <c r="AB99" s="10" t="str">
        <f>IFERROR(VLOOKUP($B99,クラブカップミドル!$B$4:$G$400,5,FALSE)*VLOOKUP(Z99,大会ごとのスコア!$D$44:$E$55,2,FALSE),"")</f>
        <v/>
      </c>
      <c r="AC99" s="9" t="str">
        <f>IFERROR(VLOOKUP($B99,全日本ミドル!$B$4:$G$400,6,FALSE),"")</f>
        <v/>
      </c>
      <c r="AD99" s="10" t="str">
        <f>IFERROR(VLOOKUP($B99,全日本ミドル!$B$4:$G$400,2,FALSE),"")</f>
        <v/>
      </c>
      <c r="AE99" s="10" t="str">
        <f>IFERROR(VLOOKUP($B99,全日本ミドル!$B$4:$G$400,5,FALSE)*VLOOKUP(AC99,大会ごとのスコア!$D$62:$E$69,2,FALSE),"")</f>
        <v/>
      </c>
      <c r="AF99" s="9" t="str">
        <f>IFERROR(VLOOKUP($B99,KOLC大会!$B$4:$G$400,6,FALSE),"")</f>
        <v/>
      </c>
      <c r="AG99" s="10" t="str">
        <f>IFERROR(VLOOKUP($B99,KOLC大会!$B$4:$G$400,2,FALSE),"")</f>
        <v/>
      </c>
      <c r="AH99" s="10" t="str">
        <f>IFERROR(VLOOKUP($B99,KOLC大会!$B$4:$G$400,5,FALSE)*VLOOKUP(AF99,大会ごとのスコア!$D$44:$E$55,2,FALSE),"")</f>
        <v/>
      </c>
      <c r="AI99" s="9" t="str">
        <f>IFERROR(VLOOKUP($B99,早大OC大会!$B$4:$G$400,6,FALSE),"")</f>
        <v/>
      </c>
      <c r="AJ99" s="10" t="str">
        <f>IFERROR(VLOOKUP($B99,早大OC大会!$B$4:$G$400,2,FALSE),"")</f>
        <v/>
      </c>
      <c r="AK99" s="10" t="str">
        <f>IFERROR(VLOOKUP($B99,早大OC大会!$B$4:$G$400,5,FALSE)*VLOOKUP(AI99,大会ごとのスコア!$D$44:$E$55,2,FALSE),"")</f>
        <v/>
      </c>
      <c r="AL99" s="9" t="str">
        <f>IFERROR(VLOOKUP($B99,京大京女大会!$B$4:$G$400,6,FALSE),"")</f>
        <v/>
      </c>
      <c r="AM99" s="10" t="str">
        <f>IFERROR(VLOOKUP($B99,京大京女大会!$B$4:$G$400,2,FALSE),"")</f>
        <v/>
      </c>
      <c r="AN99" s="10" t="str">
        <f>IFERROR(VLOOKUP($B99,京大京女大会!$B$4:$G$400,5,FALSE)*VLOOKUP(AL99,大会ごとのスコア!$D$44:$E$55,2,FALSE),"")</f>
        <v/>
      </c>
      <c r="AO99" s="9" t="str">
        <f>IFERROR(VLOOKUP($B99,東海ミドルセレ!$B$4:$G$400,6,FALSE),"")</f>
        <v/>
      </c>
      <c r="AP99" s="10" t="str">
        <f>IFERROR(VLOOKUP($B99,東海ミドルセレ!$B$4:$G$400,2,FALSE),"")</f>
        <v/>
      </c>
      <c r="AQ99" s="10" t="str">
        <f>IFERROR(VLOOKUP($B99,東海ミドルセレ!$B$4:$G$400,5,FALSE)*VLOOKUP(AO99,大会ごとのスコア!$D$44:$E$60,2,FALSE),"")</f>
        <v/>
      </c>
      <c r="AR99" s="10"/>
      <c r="AT99" s="9">
        <f t="array" aca="1" ref="AT99" ca="1">IFERROR(ROUNDUP(AVERAGE(LARGE(IF($A$3:$AS$3="スコア",$A99:$AS99,""),{1,2,3})),2),0)</f>
        <v>49.93</v>
      </c>
      <c r="AU99">
        <f t="array" aca="1" ref="AU99" ca="1">IFERROR(LARGE(IF($A$3:$AS$3="スコア",$A99:$AS99,""),1),"")</f>
        <v>53.75</v>
      </c>
      <c r="AV99" t="str">
        <f t="shared" ca="1" si="2"/>
        <v>ICS</v>
      </c>
      <c r="AW99" t="str">
        <f t="shared" ca="1" si="3"/>
        <v>MUA2</v>
      </c>
    </row>
    <row r="100" spans="2:49" x14ac:dyDescent="0.15">
      <c r="B100" t="s">
        <v>710</v>
      </c>
      <c r="C100" t="s">
        <v>10</v>
      </c>
      <c r="E100" s="9" t="str">
        <f>IFERROR(VLOOKUP($B100,根ノ上高原!$B$5:$G$338,6,FALSE),"")</f>
        <v/>
      </c>
      <c r="F100" s="10" t="str">
        <f>IFERROR(VLOOKUP($B100,根ノ上高原!$B$5:$G$338,2,FALSE),"")</f>
        <v/>
      </c>
      <c r="G100" s="10" t="str">
        <f>IFERROR(VLOOKUP($B100,根ノ上高原!$B$5:$G$338,5,FALSE)*VLOOKUP(E100,大会ごとのスコア!$D$4:$E$5,2,FALSE),"")</f>
        <v/>
      </c>
      <c r="H100" s="9" t="str">
        <f>IFERROR(VLOOKUP($B100,東大OLK大会!$B$5:$G$338,6,FALSE),"")</f>
        <v>M20A</v>
      </c>
      <c r="I100" s="10">
        <f>IFERROR(VLOOKUP($B100,東大OLK大会!$B$5:$G$338,2,FALSE),"")</f>
        <v>0</v>
      </c>
      <c r="J100" s="10">
        <f>IFERROR(VLOOKUP($B100,東大OLK大会!$B$5:$G$338,5,FALSE)*VLOOKUP(H100,大会ごとのスコア!$D$7:$E$11,2,FALSE),"")</f>
        <v>27.892800000000001</v>
      </c>
      <c r="K100" s="9" t="str">
        <f>IFERROR(VLOOKUP($B100,全日本ロング!$B$5:$G$338,6,FALSE),"")</f>
        <v/>
      </c>
      <c r="L100" s="10" t="str">
        <f>IFERROR(VLOOKUP($B100,全日本ロング!$B$5:$G$338,2,FALSE),"")</f>
        <v/>
      </c>
      <c r="M100" s="10" t="str">
        <f>IFERROR(VLOOKUP($B100,全日本ロング!$B$5:$G$338,5,FALSE)*VLOOKUP(K100,大会ごとのスコア!$D$12:$E$17,2,FALSE),"")</f>
        <v/>
      </c>
      <c r="N100" s="9" t="str">
        <f>IFERROR(VLOOKUP($B100,関東スプリントセレ!$B$5:$G$338,6,FALSE),"")</f>
        <v>Ms2</v>
      </c>
      <c r="O100" s="10">
        <f>IFERROR(VLOOKUP($B100,関東スプリントセレ!$B$5:$G$338,2,FALSE),"")</f>
        <v>45</v>
      </c>
      <c r="P100" s="10">
        <f>IFERROR(VLOOKUP($B100,関東スプリントセレ!$B$5:$G$338,5,FALSE)*VLOOKUP(N100,大会ごとのスコア!$D$19:$E$21,2,FALSE),"")</f>
        <v>51.091000000000001</v>
      </c>
      <c r="Q100" s="9" t="str">
        <f>IFERROR(VLOOKUP($B100,名椙大会2日目!$B$5:$G$338,6,FALSE),"")</f>
        <v/>
      </c>
      <c r="R100" s="10" t="str">
        <f>IFERROR(VLOOKUP($B100,名椙大会2日目!$B$5:$G$338,2,FALSE),"")</f>
        <v/>
      </c>
      <c r="S100" s="10" t="str">
        <f>IFERROR(VLOOKUP($B100,名椙大会2日目!$B$5:$G$338,5,FALSE)*VLOOKUP(Q100,大会ごとのスコア!$D$28:$E$31,2,FALSE),"")</f>
        <v/>
      </c>
      <c r="T100" s="9" t="str">
        <f>IFERROR(VLOOKUP($B100,インカレスプリント2018!$B$5:$G$400,6,FALSE),"")</f>
        <v>MUA1</v>
      </c>
      <c r="U100" s="10">
        <f>IFERROR(VLOOKUP($B100,インカレスプリント2018!$B$5:$G$400,2,FALSE),"")</f>
        <v>72</v>
      </c>
      <c r="V100" s="10">
        <f>IFERROR(VLOOKUP($B100,インカレスプリント2018!$B$5:$G$400,5,FALSE)*VLOOKUP(T100,大会ごとのスコア!$D$33:$E$36,2,FALSE),"")</f>
        <v>45.352999999999994</v>
      </c>
      <c r="W100" s="9" t="str">
        <f>IFERROR(VLOOKUP($B100,インカレロング2018!$B$5:$G$400,6,FALSE),"")</f>
        <v>MUL3</v>
      </c>
      <c r="X100" s="10">
        <f>IFERROR(VLOOKUP($B100,インカレロング2018!$B$5:$G$400,2,FALSE),"")</f>
        <v>50</v>
      </c>
      <c r="Y100" s="10">
        <f ca="1">IFERROR(VLOOKUP($B100,インカレロング2018!$B$5:$G$400,5,FALSE)*VLOOKUP(W100,大会ごとのスコア!$D$38:$E$42,2,FALSE),"")</f>
        <v>52.110999999999997</v>
      </c>
      <c r="Z100" s="9" t="str">
        <f>IFERROR(VLOOKUP($B100,クラブカップミドル!$B$4:$G$400,6,FALSE),"")</f>
        <v/>
      </c>
      <c r="AA100" s="10" t="str">
        <f>IFERROR(VLOOKUP($B100,クラブカップミドル!$B$4:$G$400,2,FALSE),"")</f>
        <v/>
      </c>
      <c r="AB100" s="10" t="str">
        <f>IFERROR(VLOOKUP($B100,クラブカップミドル!$B$4:$G$400,5,FALSE)*VLOOKUP(Z100,大会ごとのスコア!$D$44:$E$55,2,FALSE),"")</f>
        <v/>
      </c>
      <c r="AC100" s="9" t="str">
        <f>IFERROR(VLOOKUP($B100,全日本ミドル!$B$4:$G$400,6,FALSE),"")</f>
        <v/>
      </c>
      <c r="AD100" s="10" t="str">
        <f>IFERROR(VLOOKUP($B100,全日本ミドル!$B$4:$G$400,2,FALSE),"")</f>
        <v/>
      </c>
      <c r="AE100" s="10" t="str">
        <f>IFERROR(VLOOKUP($B100,全日本ミドル!$B$4:$G$400,5,FALSE)*VLOOKUP(AC100,大会ごとのスコア!$D$62:$E$69,2,FALSE),"")</f>
        <v/>
      </c>
      <c r="AF100" s="9" t="str">
        <f>IFERROR(VLOOKUP($B100,KOLC大会!$B$4:$G$400,6,FALSE),"")</f>
        <v>M21A1</v>
      </c>
      <c r="AG100" s="10">
        <f>IFERROR(VLOOKUP($B100,KOLC大会!$B$4:$G$400,2,FALSE),"")</f>
        <v>51</v>
      </c>
      <c r="AH100" s="10">
        <f>IFERROR(VLOOKUP($B100,KOLC大会!$B$4:$G$400,5,FALSE)*VLOOKUP(AF100,大会ごとのスコア!$D$44:$E$55,2,FALSE),"")</f>
        <v>40.519999999999996</v>
      </c>
      <c r="AI100" s="9" t="str">
        <f>IFERROR(VLOOKUP($B100,早大OC大会!$B$4:$G$400,6,FALSE),"")</f>
        <v/>
      </c>
      <c r="AJ100" s="10" t="str">
        <f>IFERROR(VLOOKUP($B100,早大OC大会!$B$4:$G$400,2,FALSE),"")</f>
        <v/>
      </c>
      <c r="AK100" s="10" t="str">
        <f>IFERROR(VLOOKUP($B100,早大OC大会!$B$4:$G$400,5,FALSE)*VLOOKUP(AI100,大会ごとのスコア!$D$44:$E$55,2,FALSE),"")</f>
        <v/>
      </c>
      <c r="AL100" s="9" t="str">
        <f>IFERROR(VLOOKUP($B100,京大京女大会!$B$4:$G$400,6,FALSE),"")</f>
        <v/>
      </c>
      <c r="AM100" s="10" t="str">
        <f>IFERROR(VLOOKUP($B100,京大京女大会!$B$4:$G$400,2,FALSE),"")</f>
        <v/>
      </c>
      <c r="AN100" s="10" t="str">
        <f>IFERROR(VLOOKUP($B100,京大京女大会!$B$4:$G$400,5,FALSE)*VLOOKUP(AL100,大会ごとのスコア!$D$44:$E$55,2,FALSE),"")</f>
        <v/>
      </c>
      <c r="AO100" s="9" t="str">
        <f>IFERROR(VLOOKUP($B100,東海ミドルセレ!$B$4:$G$400,6,FALSE),"")</f>
        <v/>
      </c>
      <c r="AP100" s="10" t="str">
        <f>IFERROR(VLOOKUP($B100,東海ミドルセレ!$B$4:$G$400,2,FALSE),"")</f>
        <v/>
      </c>
      <c r="AQ100" s="10" t="str">
        <f>IFERROR(VLOOKUP($B100,東海ミドルセレ!$B$4:$G$400,5,FALSE)*VLOOKUP(AO100,大会ごとのスコア!$D$44:$E$60,2,FALSE),"")</f>
        <v/>
      </c>
      <c r="AR100" s="10"/>
      <c r="AT100" s="9">
        <f t="array" aca="1" ref="AT100" ca="1">IFERROR(ROUNDUP(AVERAGE(LARGE(IF($A$3:$AS$3="スコア",$A100:$AS100,""),{1,2,3})),2),0)</f>
        <v>49.519999999999996</v>
      </c>
      <c r="AU100">
        <f t="array" aca="1" ref="AU100" ca="1">IFERROR(LARGE(IF($A$3:$AS$3="スコア",$A100:$AS100,""),1),"")</f>
        <v>52.110999999999997</v>
      </c>
      <c r="AV100" t="str">
        <f t="shared" ca="1" si="2"/>
        <v>ICL</v>
      </c>
      <c r="AW100" t="str">
        <f t="shared" ca="1" si="3"/>
        <v>MUL3</v>
      </c>
    </row>
    <row r="101" spans="2:49" x14ac:dyDescent="0.15">
      <c r="B101" t="s">
        <v>537</v>
      </c>
      <c r="C101" t="s">
        <v>20</v>
      </c>
      <c r="E101" s="9" t="str">
        <f>IFERROR(VLOOKUP($B101,根ノ上高原!$B$5:$G$338,6,FALSE),"")</f>
        <v/>
      </c>
      <c r="F101" s="10" t="str">
        <f>IFERROR(VLOOKUP($B101,根ノ上高原!$B$5:$G$338,2,FALSE),"")</f>
        <v/>
      </c>
      <c r="G101" s="10" t="str">
        <f>IFERROR(VLOOKUP($B101,根ノ上高原!$B$5:$G$338,5,FALSE)*VLOOKUP(E101,大会ごとのスコア!$D$4:$E$5,2,FALSE),"")</f>
        <v/>
      </c>
      <c r="H101" s="9" t="str">
        <f>IFERROR(VLOOKUP($B101,東大OLK大会!$B$5:$G$338,6,FALSE),"")</f>
        <v>M21A2</v>
      </c>
      <c r="I101" s="10">
        <f>IFERROR(VLOOKUP($B101,東大OLK大会!$B$5:$G$338,2,FALSE),"")</f>
        <v>38</v>
      </c>
      <c r="J101" s="10">
        <f>IFERROR(VLOOKUP($B101,東大OLK大会!$B$5:$G$338,5,FALSE)*VLOOKUP(H101,大会ごとのスコア!$D$7:$E$11,2,FALSE),"")</f>
        <v>44.168999999999997</v>
      </c>
      <c r="K101" s="9" t="str">
        <f>IFERROR(VLOOKUP($B101,全日本ロング!$B$5:$G$338,6,FALSE),"")</f>
        <v/>
      </c>
      <c r="L101" s="10" t="str">
        <f>IFERROR(VLOOKUP($B101,全日本ロング!$B$5:$G$338,2,FALSE),"")</f>
        <v/>
      </c>
      <c r="M101" s="10" t="str">
        <f>IFERROR(VLOOKUP($B101,全日本ロング!$B$5:$G$338,5,FALSE)*VLOOKUP(K101,大会ごとのスコア!$D$12:$E$17,2,FALSE),"")</f>
        <v/>
      </c>
      <c r="N101" s="9" t="str">
        <f>IFERROR(VLOOKUP($B101,関東スプリントセレ!$B$5:$G$338,6,FALSE),"")</f>
        <v>Ms2</v>
      </c>
      <c r="O101" s="10">
        <f>IFERROR(VLOOKUP($B101,関東スプリントセレ!$B$5:$G$338,2,FALSE),"")</f>
        <v>18</v>
      </c>
      <c r="P101" s="10">
        <f>IFERROR(VLOOKUP($B101,関東スプリントセレ!$B$5:$G$338,5,FALSE)*VLOOKUP(N101,大会ごとのスコア!$D$19:$E$21,2,FALSE),"")</f>
        <v>58.443999999999996</v>
      </c>
      <c r="Q101" s="9" t="str">
        <f>IFERROR(VLOOKUP($B101,名椙大会2日目!$B$5:$G$338,6,FALSE),"")</f>
        <v/>
      </c>
      <c r="R101" s="10" t="str">
        <f>IFERROR(VLOOKUP($B101,名椙大会2日目!$B$5:$G$338,2,FALSE),"")</f>
        <v/>
      </c>
      <c r="S101" s="10" t="str">
        <f>IFERROR(VLOOKUP($B101,名椙大会2日目!$B$5:$G$338,5,FALSE)*VLOOKUP(Q101,大会ごとのスコア!$D$28:$E$31,2,FALSE),"")</f>
        <v/>
      </c>
      <c r="T101" s="9" t="str">
        <f>IFERROR(VLOOKUP($B101,インカレスプリント2018!$B$5:$G$400,6,FALSE),"")</f>
        <v>MUA3</v>
      </c>
      <c r="U101" s="10">
        <f>IFERROR(VLOOKUP($B101,インカレスプリント2018!$B$5:$G$400,2,FALSE),"")</f>
        <v>0</v>
      </c>
      <c r="V101" s="10">
        <f>IFERROR(VLOOKUP($B101,インカレスプリント2018!$B$5:$G$400,5,FALSE)*VLOOKUP(T101,大会ごとのスコア!$D$33:$E$36,2,FALSE),"")</f>
        <v>0</v>
      </c>
      <c r="W101" s="9" t="str">
        <f>IFERROR(VLOOKUP($B101,インカレロング2018!$B$5:$G$400,6,FALSE),"")</f>
        <v>MUL1</v>
      </c>
      <c r="X101" s="10">
        <f>IFERROR(VLOOKUP($B101,インカレロング2018!$B$5:$G$400,2,FALSE),"")</f>
        <v>70</v>
      </c>
      <c r="Y101" s="10">
        <f ca="1">IFERROR(VLOOKUP($B101,インカレロング2018!$B$5:$G$400,5,FALSE)*VLOOKUP(W101,大会ごとのスコア!$D$38:$E$42,2,FALSE),"")</f>
        <v>45.912999999999997</v>
      </c>
      <c r="Z101" s="9" t="str">
        <f>IFERROR(VLOOKUP($B101,クラブカップミドル!$B$4:$G$400,6,FALSE),"")</f>
        <v/>
      </c>
      <c r="AA101" s="10" t="str">
        <f>IFERROR(VLOOKUP($B101,クラブカップミドル!$B$4:$G$400,2,FALSE),"")</f>
        <v/>
      </c>
      <c r="AB101" s="10" t="str">
        <f>IFERROR(VLOOKUP($B101,クラブカップミドル!$B$4:$G$400,5,FALSE)*VLOOKUP(Z101,大会ごとのスコア!$D$44:$E$55,2,FALSE),"")</f>
        <v/>
      </c>
      <c r="AC101" s="9" t="str">
        <f>IFERROR(VLOOKUP($B101,全日本ミドル!$B$4:$G$400,6,FALSE),"")</f>
        <v/>
      </c>
      <c r="AD101" s="10" t="str">
        <f>IFERROR(VLOOKUP($B101,全日本ミドル!$B$4:$G$400,2,FALSE),"")</f>
        <v/>
      </c>
      <c r="AE101" s="10" t="str">
        <f>IFERROR(VLOOKUP($B101,全日本ミドル!$B$4:$G$400,5,FALSE)*VLOOKUP(AC101,大会ごとのスコア!$D$62:$E$69,2,FALSE),"")</f>
        <v/>
      </c>
      <c r="AF101" s="9" t="str">
        <f>IFERROR(VLOOKUP($B101,KOLC大会!$B$4:$G$400,6,FALSE),"")</f>
        <v/>
      </c>
      <c r="AG101" s="10" t="str">
        <f>IFERROR(VLOOKUP($B101,KOLC大会!$B$4:$G$400,2,FALSE),"")</f>
        <v/>
      </c>
      <c r="AH101" s="10" t="str">
        <f>IFERROR(VLOOKUP($B101,KOLC大会!$B$4:$G$400,5,FALSE)*VLOOKUP(AF101,大会ごとのスコア!$D$44:$E$55,2,FALSE),"")</f>
        <v/>
      </c>
      <c r="AI101" s="9" t="str">
        <f>IFERROR(VLOOKUP($B101,早大OC大会!$B$4:$G$400,6,FALSE),"")</f>
        <v/>
      </c>
      <c r="AJ101" s="10" t="str">
        <f>IFERROR(VLOOKUP($B101,早大OC大会!$B$4:$G$400,2,FALSE),"")</f>
        <v/>
      </c>
      <c r="AK101" s="10" t="str">
        <f>IFERROR(VLOOKUP($B101,早大OC大会!$B$4:$G$400,5,FALSE)*VLOOKUP(AI101,大会ごとのスコア!$D$44:$E$55,2,FALSE),"")</f>
        <v/>
      </c>
      <c r="AL101" s="9" t="str">
        <f>IFERROR(VLOOKUP($B101,京大京女大会!$B$4:$G$400,6,FALSE),"")</f>
        <v/>
      </c>
      <c r="AM101" s="10" t="str">
        <f>IFERROR(VLOOKUP($B101,京大京女大会!$B$4:$G$400,2,FALSE),"")</f>
        <v/>
      </c>
      <c r="AN101" s="10" t="str">
        <f>IFERROR(VLOOKUP($B101,京大京女大会!$B$4:$G$400,5,FALSE)*VLOOKUP(AL101,大会ごとのスコア!$D$44:$E$55,2,FALSE),"")</f>
        <v/>
      </c>
      <c r="AO101" s="9" t="str">
        <f>IFERROR(VLOOKUP($B101,東海ミドルセレ!$B$4:$G$400,6,FALSE),"")</f>
        <v/>
      </c>
      <c r="AP101" s="10" t="str">
        <f>IFERROR(VLOOKUP($B101,東海ミドルセレ!$B$4:$G$400,2,FALSE),"")</f>
        <v/>
      </c>
      <c r="AQ101" s="10" t="str">
        <f>IFERROR(VLOOKUP($B101,東海ミドルセレ!$B$4:$G$400,5,FALSE)*VLOOKUP(AO101,大会ごとのスコア!$D$44:$E$60,2,FALSE),"")</f>
        <v/>
      </c>
      <c r="AR101" s="10"/>
      <c r="AT101" s="9">
        <f t="array" aca="1" ref="AT101" ca="1">IFERROR(ROUNDUP(AVERAGE(LARGE(IF($A$3:$AS$3="スコア",$A101:$AS101,""),{1,2,3})),2),0)</f>
        <v>49.51</v>
      </c>
      <c r="AU101">
        <f t="array" aca="1" ref="AU101" ca="1">IFERROR(LARGE(IF($A$3:$AS$3="スコア",$A101:$AS101,""),1),"")</f>
        <v>58.443999999999996</v>
      </c>
      <c r="AV101" t="str">
        <f t="shared" ca="1" si="2"/>
        <v>関東SS</v>
      </c>
      <c r="AW101" t="str">
        <f t="shared" ca="1" si="3"/>
        <v>Ms2</v>
      </c>
    </row>
    <row r="102" spans="2:49" x14ac:dyDescent="0.15">
      <c r="B102" t="s">
        <v>422</v>
      </c>
      <c r="C102" t="s">
        <v>242</v>
      </c>
      <c r="E102" s="9" t="str">
        <f>IFERROR(VLOOKUP($B102,根ノ上高原!$B$5:$G$338,6,FALSE),"")</f>
        <v>MA</v>
      </c>
      <c r="F102" s="10">
        <f>IFERROR(VLOOKUP($B102,根ノ上高原!$B$5:$G$338,2,FALSE),"")</f>
        <v>46</v>
      </c>
      <c r="G102" s="10">
        <f>IFERROR(VLOOKUP($B102,根ノ上高原!$B$5:$G$338,5,FALSE)*VLOOKUP(E102,大会ごとのスコア!$D$4:$E$5,2,FALSE),"")</f>
        <v>43.970999999999997</v>
      </c>
      <c r="H102" s="9" t="str">
        <f>IFERROR(VLOOKUP($B102,東大OLK大会!$B$5:$G$338,6,FALSE),"")</f>
        <v>M20A</v>
      </c>
      <c r="I102" s="10">
        <f>IFERROR(VLOOKUP($B102,東大OLK大会!$B$5:$G$338,2,FALSE),"")</f>
        <v>22</v>
      </c>
      <c r="J102" s="10">
        <f>IFERROR(VLOOKUP($B102,東大OLK大会!$B$5:$G$338,5,FALSE)*VLOOKUP(H102,大会ごとのスコア!$D$7:$E$11,2,FALSE),"")</f>
        <v>31.1784</v>
      </c>
      <c r="K102" s="9" t="str">
        <f>IFERROR(VLOOKUP($B102,全日本ロング!$B$5:$G$338,6,FALSE),"")</f>
        <v>M20A</v>
      </c>
      <c r="L102" s="10">
        <f>IFERROR(VLOOKUP($B102,全日本ロング!$B$5:$G$338,2,FALSE),"")</f>
        <v>14</v>
      </c>
      <c r="M102" s="10">
        <f>IFERROR(VLOOKUP($B102,全日本ロング!$B$5:$G$338,5,FALSE)*VLOOKUP(K102,大会ごとのスコア!$D$12:$E$17,2,FALSE),"")</f>
        <v>35.674399999999999</v>
      </c>
      <c r="N102" s="9" t="str">
        <f>IFERROR(VLOOKUP($B102,関東スプリントセレ!$B$5:$G$338,6,FALSE),"")</f>
        <v>Ms2</v>
      </c>
      <c r="O102" s="10">
        <f>IFERROR(VLOOKUP($B102,関東スプリントセレ!$B$5:$G$338,2,FALSE),"")</f>
        <v>31</v>
      </c>
      <c r="P102" s="10">
        <f>IFERROR(VLOOKUP($B102,関東スプリントセレ!$B$5:$G$338,5,FALSE)*VLOOKUP(N102,大会ごとのスコア!$D$19:$E$21,2,FALSE),"")</f>
        <v>54.589999999999996</v>
      </c>
      <c r="Q102" s="9" t="str">
        <f>IFERROR(VLOOKUP($B102,名椙大会2日目!$B$5:$G$338,6,FALSE),"")</f>
        <v/>
      </c>
      <c r="R102" s="10" t="str">
        <f>IFERROR(VLOOKUP($B102,名椙大会2日目!$B$5:$G$338,2,FALSE),"")</f>
        <v/>
      </c>
      <c r="S102" s="10" t="str">
        <f>IFERROR(VLOOKUP($B102,名椙大会2日目!$B$5:$G$338,5,FALSE)*VLOOKUP(Q102,大会ごとのスコア!$D$28:$E$31,2,FALSE),"")</f>
        <v/>
      </c>
      <c r="T102" s="9" t="str">
        <f>IFERROR(VLOOKUP($B102,インカレスプリント2018!$B$5:$G$400,6,FALSE),"")</f>
        <v>MUA1</v>
      </c>
      <c r="U102" s="10">
        <f>IFERROR(VLOOKUP($B102,インカレスプリント2018!$B$5:$G$400,2,FALSE),"")</f>
        <v>0</v>
      </c>
      <c r="V102" s="10">
        <f>IFERROR(VLOOKUP($B102,インカレスプリント2018!$B$5:$G$400,5,FALSE)*VLOOKUP(T102,大会ごとのスコア!$D$33:$E$36,2,FALSE),"")</f>
        <v>0</v>
      </c>
      <c r="W102" s="9" t="str">
        <f>IFERROR(VLOOKUP($B102,インカレロング2018!$B$5:$G$400,6,FALSE),"")</f>
        <v>MUL1</v>
      </c>
      <c r="X102" s="10">
        <f>IFERROR(VLOOKUP($B102,インカレロング2018!$B$5:$G$400,2,FALSE),"")</f>
        <v>53</v>
      </c>
      <c r="Y102" s="10">
        <f ca="1">IFERROR(VLOOKUP($B102,インカレロング2018!$B$5:$G$400,5,FALSE)*VLOOKUP(W102,大会ごとのスコア!$D$38:$E$42,2,FALSE),"")</f>
        <v>49.907999999999994</v>
      </c>
      <c r="Z102" s="9" t="str">
        <f>IFERROR(VLOOKUP($B102,クラブカップミドル!$B$4:$G$400,6,FALSE),"")</f>
        <v/>
      </c>
      <c r="AA102" s="10" t="str">
        <f>IFERROR(VLOOKUP($B102,クラブカップミドル!$B$4:$G$400,2,FALSE),"")</f>
        <v/>
      </c>
      <c r="AB102" s="10" t="str">
        <f>IFERROR(VLOOKUP($B102,クラブカップミドル!$B$4:$G$400,5,FALSE)*VLOOKUP(Z102,大会ごとのスコア!$D$44:$E$55,2,FALSE),"")</f>
        <v/>
      </c>
      <c r="AC102" s="9" t="str">
        <f>IFERROR(VLOOKUP($B102,全日本ミドル!$B$4:$G$400,6,FALSE),"")</f>
        <v>M21A1</v>
      </c>
      <c r="AD102" s="10">
        <f>IFERROR(VLOOKUP($B102,全日本ミドル!$B$4:$G$400,2,FALSE),"")</f>
        <v>0</v>
      </c>
      <c r="AE102" s="10">
        <f>IFERROR(VLOOKUP($B102,全日本ミドル!$B$4:$G$400,5,FALSE)*VLOOKUP(AC102,大会ごとのスコア!$D$62:$E$69,2,FALSE),"")</f>
        <v>0</v>
      </c>
      <c r="AF102" s="9" t="str">
        <f>IFERROR(VLOOKUP($B102,KOLC大会!$B$4:$G$400,6,FALSE),"")</f>
        <v/>
      </c>
      <c r="AG102" s="10" t="str">
        <f>IFERROR(VLOOKUP($B102,KOLC大会!$B$4:$G$400,2,FALSE),"")</f>
        <v/>
      </c>
      <c r="AH102" s="10" t="str">
        <f>IFERROR(VLOOKUP($B102,KOLC大会!$B$4:$G$400,5,FALSE)*VLOOKUP(AF102,大会ごとのスコア!$D$44:$E$55,2,FALSE),"")</f>
        <v/>
      </c>
      <c r="AI102" s="9" t="str">
        <f>IFERROR(VLOOKUP($B102,早大OC大会!$B$4:$G$400,6,FALSE),"")</f>
        <v/>
      </c>
      <c r="AJ102" s="10" t="str">
        <f>IFERROR(VLOOKUP($B102,早大OC大会!$B$4:$G$400,2,FALSE),"")</f>
        <v/>
      </c>
      <c r="AK102" s="10" t="str">
        <f>IFERROR(VLOOKUP($B102,早大OC大会!$B$4:$G$400,5,FALSE)*VLOOKUP(AI102,大会ごとのスコア!$D$44:$E$55,2,FALSE),"")</f>
        <v/>
      </c>
      <c r="AL102" s="9" t="str">
        <f>IFERROR(VLOOKUP($B102,京大京女大会!$B$4:$G$400,6,FALSE),"")</f>
        <v/>
      </c>
      <c r="AM102" s="10" t="str">
        <f>IFERROR(VLOOKUP($B102,京大京女大会!$B$4:$G$400,2,FALSE),"")</f>
        <v/>
      </c>
      <c r="AN102" s="10" t="str">
        <f>IFERROR(VLOOKUP($B102,京大京女大会!$B$4:$G$400,5,FALSE)*VLOOKUP(AL102,大会ごとのスコア!$D$44:$E$55,2,FALSE),"")</f>
        <v/>
      </c>
      <c r="AO102" s="9" t="str">
        <f>IFERROR(VLOOKUP($B102,東海ミドルセレ!$B$4:$G$400,6,FALSE),"")</f>
        <v/>
      </c>
      <c r="AP102" s="10" t="str">
        <f>IFERROR(VLOOKUP($B102,東海ミドルセレ!$B$4:$G$400,2,FALSE),"")</f>
        <v/>
      </c>
      <c r="AQ102" s="10" t="str">
        <f>IFERROR(VLOOKUP($B102,東海ミドルセレ!$B$4:$G$400,5,FALSE)*VLOOKUP(AO102,大会ごとのスコア!$D$44:$E$60,2,FALSE),"")</f>
        <v/>
      </c>
      <c r="AR102" s="10"/>
      <c r="AT102" s="9">
        <f t="array" aca="1" ref="AT102" ca="1">IFERROR(ROUNDUP(AVERAGE(LARGE(IF($A$3:$AS$3="スコア",$A102:$AS102,""),{1,2,3})),2),0)</f>
        <v>49.489999999999995</v>
      </c>
      <c r="AU102">
        <f t="array" aca="1" ref="AU102" ca="1">IFERROR(LARGE(IF($A$3:$AS$3="スコア",$A102:$AS102,""),1),"")</f>
        <v>54.589999999999996</v>
      </c>
      <c r="AV102" t="str">
        <f t="shared" ca="1" si="2"/>
        <v>関東SS</v>
      </c>
      <c r="AW102" t="str">
        <f t="shared" ca="1" si="3"/>
        <v>Ms2</v>
      </c>
    </row>
    <row r="103" spans="2:49" x14ac:dyDescent="0.15">
      <c r="B103" t="s">
        <v>715</v>
      </c>
      <c r="C103" t="s">
        <v>10</v>
      </c>
      <c r="E103" s="9" t="str">
        <f>IFERROR(VLOOKUP($B103,根ノ上高原!$B$5:$G$338,6,FALSE),"")</f>
        <v/>
      </c>
      <c r="F103" s="10" t="str">
        <f>IFERROR(VLOOKUP($B103,根ノ上高原!$B$5:$G$338,2,FALSE),"")</f>
        <v/>
      </c>
      <c r="G103" s="10" t="str">
        <f>IFERROR(VLOOKUP($B103,根ノ上高原!$B$5:$G$338,5,FALSE)*VLOOKUP(E103,大会ごとのスコア!$D$4:$E$5,2,FALSE),"")</f>
        <v/>
      </c>
      <c r="H103" s="9" t="str">
        <f>IFERROR(VLOOKUP($B103,東大OLK大会!$B$5:$G$338,6,FALSE),"")</f>
        <v/>
      </c>
      <c r="I103" s="10" t="str">
        <f>IFERROR(VLOOKUP($B103,東大OLK大会!$B$5:$G$338,2,FALSE),"")</f>
        <v/>
      </c>
      <c r="J103" s="10" t="str">
        <f>IFERROR(VLOOKUP($B103,東大OLK大会!$B$5:$G$338,5,FALSE)*VLOOKUP(H103,大会ごとのスコア!$D$7:$E$11,2,FALSE),"")</f>
        <v/>
      </c>
      <c r="K103" s="9" t="str">
        <f>IFERROR(VLOOKUP($B103,全日本ロング!$B$5:$G$338,6,FALSE),"")</f>
        <v/>
      </c>
      <c r="L103" s="10" t="str">
        <f>IFERROR(VLOOKUP($B103,全日本ロング!$B$5:$G$338,2,FALSE),"")</f>
        <v/>
      </c>
      <c r="M103" s="10" t="str">
        <f>IFERROR(VLOOKUP($B103,全日本ロング!$B$5:$G$338,5,FALSE)*VLOOKUP(K103,大会ごとのスコア!$D$12:$E$17,2,FALSE),"")</f>
        <v/>
      </c>
      <c r="N103" s="9" t="str">
        <f>IFERROR(VLOOKUP($B103,関東スプリントセレ!$B$5:$G$338,6,FALSE),"")</f>
        <v>Ms2</v>
      </c>
      <c r="O103" s="10">
        <f>IFERROR(VLOOKUP($B103,関東スプリントセレ!$B$5:$G$338,2,FALSE),"")</f>
        <v>49</v>
      </c>
      <c r="P103" s="10">
        <f>IFERROR(VLOOKUP($B103,関東スプリントセレ!$B$5:$G$338,5,FALSE)*VLOOKUP(N103,大会ごとのスコア!$D$19:$E$21,2,FALSE),"")</f>
        <v>49.671999999999997</v>
      </c>
      <c r="Q103" s="9" t="str">
        <f>IFERROR(VLOOKUP($B103,名椙大会2日目!$B$5:$G$338,6,FALSE),"")</f>
        <v/>
      </c>
      <c r="R103" s="10" t="str">
        <f>IFERROR(VLOOKUP($B103,名椙大会2日目!$B$5:$G$338,2,FALSE),"")</f>
        <v/>
      </c>
      <c r="S103" s="10" t="str">
        <f>IFERROR(VLOOKUP($B103,名椙大会2日目!$B$5:$G$338,5,FALSE)*VLOOKUP(Q103,大会ごとのスコア!$D$28:$E$31,2,FALSE),"")</f>
        <v/>
      </c>
      <c r="T103" s="9" t="str">
        <f>IFERROR(VLOOKUP($B103,インカレスプリント2018!$B$5:$G$400,6,FALSE),"")</f>
        <v>MUA1</v>
      </c>
      <c r="U103" s="10">
        <f>IFERROR(VLOOKUP($B103,インカレスプリント2018!$B$5:$G$400,2,FALSE),"")</f>
        <v>53</v>
      </c>
      <c r="V103" s="10">
        <f>IFERROR(VLOOKUP($B103,インカレスプリント2018!$B$5:$G$400,5,FALSE)*VLOOKUP(T103,大会ごとのスコア!$D$33:$E$36,2,FALSE),"")</f>
        <v>50.235999999999997</v>
      </c>
      <c r="W103" s="9" t="str">
        <f>IFERROR(VLOOKUP($B103,インカレロング2018!$B$5:$G$400,6,FALSE),"")</f>
        <v>MUL3</v>
      </c>
      <c r="X103" s="10">
        <f>IFERROR(VLOOKUP($B103,インカレロング2018!$B$5:$G$400,2,FALSE),"")</f>
        <v>62</v>
      </c>
      <c r="Y103" s="10">
        <f ca="1">IFERROR(VLOOKUP($B103,インカレロング2018!$B$5:$G$400,5,FALSE)*VLOOKUP(W103,大会ごとのスコア!$D$38:$E$42,2,FALSE),"")</f>
        <v>48.303999999999995</v>
      </c>
      <c r="Z103" s="9" t="str">
        <f>IFERROR(VLOOKUP($B103,クラブカップミドル!$B$4:$G$400,6,FALSE),"")</f>
        <v/>
      </c>
      <c r="AA103" s="10" t="str">
        <f>IFERROR(VLOOKUP($B103,クラブカップミドル!$B$4:$G$400,2,FALSE),"")</f>
        <v/>
      </c>
      <c r="AB103" s="10" t="str">
        <f>IFERROR(VLOOKUP($B103,クラブカップミドル!$B$4:$G$400,5,FALSE)*VLOOKUP(Z103,大会ごとのスコア!$D$44:$E$55,2,FALSE),"")</f>
        <v/>
      </c>
      <c r="AC103" s="9" t="str">
        <f>IFERROR(VLOOKUP($B103,全日本ミドル!$B$4:$G$400,6,FALSE),"")</f>
        <v/>
      </c>
      <c r="AD103" s="10" t="str">
        <f>IFERROR(VLOOKUP($B103,全日本ミドル!$B$4:$G$400,2,FALSE),"")</f>
        <v/>
      </c>
      <c r="AE103" s="10" t="str">
        <f>IFERROR(VLOOKUP($B103,全日本ミドル!$B$4:$G$400,5,FALSE)*VLOOKUP(AC103,大会ごとのスコア!$D$62:$E$69,2,FALSE),"")</f>
        <v/>
      </c>
      <c r="AF103" s="9" t="str">
        <f>IFERROR(VLOOKUP($B103,KOLC大会!$B$4:$G$400,6,FALSE),"")</f>
        <v/>
      </c>
      <c r="AG103" s="10" t="str">
        <f>IFERROR(VLOOKUP($B103,KOLC大会!$B$4:$G$400,2,FALSE),"")</f>
        <v/>
      </c>
      <c r="AH103" s="10" t="str">
        <f>IFERROR(VLOOKUP($B103,KOLC大会!$B$4:$G$400,5,FALSE)*VLOOKUP(AF103,大会ごとのスコア!$D$44:$E$55,2,FALSE),"")</f>
        <v/>
      </c>
      <c r="AI103" s="9" t="str">
        <f>IFERROR(VLOOKUP($B103,早大OC大会!$B$4:$G$400,6,FALSE),"")</f>
        <v/>
      </c>
      <c r="AJ103" s="10" t="str">
        <f>IFERROR(VLOOKUP($B103,早大OC大会!$B$4:$G$400,2,FALSE),"")</f>
        <v/>
      </c>
      <c r="AK103" s="10" t="str">
        <f>IFERROR(VLOOKUP($B103,早大OC大会!$B$4:$G$400,5,FALSE)*VLOOKUP(AI103,大会ごとのスコア!$D$44:$E$55,2,FALSE),"")</f>
        <v/>
      </c>
      <c r="AL103" s="9" t="str">
        <f>IFERROR(VLOOKUP($B103,京大京女大会!$B$4:$G$400,6,FALSE),"")</f>
        <v/>
      </c>
      <c r="AM103" s="10" t="str">
        <f>IFERROR(VLOOKUP($B103,京大京女大会!$B$4:$G$400,2,FALSE),"")</f>
        <v/>
      </c>
      <c r="AN103" s="10" t="str">
        <f>IFERROR(VLOOKUP($B103,京大京女大会!$B$4:$G$400,5,FALSE)*VLOOKUP(AL103,大会ごとのスコア!$D$44:$E$55,2,FALSE),"")</f>
        <v/>
      </c>
      <c r="AO103" s="9" t="str">
        <f>IFERROR(VLOOKUP($B103,東海ミドルセレ!$B$4:$G$400,6,FALSE),"")</f>
        <v/>
      </c>
      <c r="AP103" s="10" t="str">
        <f>IFERROR(VLOOKUP($B103,東海ミドルセレ!$B$4:$G$400,2,FALSE),"")</f>
        <v/>
      </c>
      <c r="AQ103" s="10" t="str">
        <f>IFERROR(VLOOKUP($B103,東海ミドルセレ!$B$4:$G$400,5,FALSE)*VLOOKUP(AO103,大会ごとのスコア!$D$44:$E$60,2,FALSE),"")</f>
        <v/>
      </c>
      <c r="AR103" s="10"/>
      <c r="AT103" s="9">
        <f t="array" aca="1" ref="AT103" ca="1">IFERROR(ROUNDUP(AVERAGE(LARGE(IF($A$3:$AS$3="スコア",$A103:$AS103,""),{1,2,3})),2),0)</f>
        <v>49.41</v>
      </c>
      <c r="AU103">
        <f t="array" aca="1" ref="AU103" ca="1">IFERROR(LARGE(IF($A$3:$AS$3="スコア",$A103:$AS103,""),1),"")</f>
        <v>50.235999999999997</v>
      </c>
      <c r="AV103" t="str">
        <f t="shared" ca="1" si="2"/>
        <v>ICS</v>
      </c>
      <c r="AW103" t="str">
        <f t="shared" ca="1" si="3"/>
        <v>MUA1</v>
      </c>
    </row>
    <row r="104" spans="2:49" x14ac:dyDescent="0.15">
      <c r="B104" t="s">
        <v>513</v>
      </c>
      <c r="C104" t="s">
        <v>20</v>
      </c>
      <c r="E104" s="9" t="str">
        <f>IFERROR(VLOOKUP($B104,根ノ上高原!$B$5:$G$338,6,FALSE),"")</f>
        <v/>
      </c>
      <c r="F104" s="10" t="str">
        <f>IFERROR(VLOOKUP($B104,根ノ上高原!$B$5:$G$338,2,FALSE),"")</f>
        <v/>
      </c>
      <c r="G104" s="10" t="str">
        <f>IFERROR(VLOOKUP($B104,根ノ上高原!$B$5:$G$338,5,FALSE)*VLOOKUP(E104,大会ごとのスコア!$D$4:$E$5,2,FALSE),"")</f>
        <v/>
      </c>
      <c r="H104" s="9" t="str">
        <f>IFERROR(VLOOKUP($B104,東大OLK大会!$B$5:$G$338,6,FALSE),"")</f>
        <v>M21A1</v>
      </c>
      <c r="I104" s="10">
        <f>IFERROR(VLOOKUP($B104,東大OLK大会!$B$5:$G$338,2,FALSE),"")</f>
        <v>0</v>
      </c>
      <c r="J104" s="10">
        <f>IFERROR(VLOOKUP($B104,東大OLK大会!$B$5:$G$338,5,FALSE)*VLOOKUP(H104,大会ごとのスコア!$D$7:$E$11,2,FALSE),"")</f>
        <v>35.805999999999997</v>
      </c>
      <c r="K104" s="9" t="str">
        <f>IFERROR(VLOOKUP($B104,全日本ロング!$B$5:$G$338,6,FALSE),"")</f>
        <v/>
      </c>
      <c r="L104" s="10" t="str">
        <f>IFERROR(VLOOKUP($B104,全日本ロング!$B$5:$G$338,2,FALSE),"")</f>
        <v/>
      </c>
      <c r="M104" s="10" t="str">
        <f>IFERROR(VLOOKUP($B104,全日本ロング!$B$5:$G$338,5,FALSE)*VLOOKUP(K104,大会ごとのスコア!$D$12:$E$17,2,FALSE),"")</f>
        <v/>
      </c>
      <c r="N104" s="9" t="str">
        <f>IFERROR(VLOOKUP($B104,関東スプリントセレ!$B$5:$G$338,6,FALSE),"")</f>
        <v>Ms1</v>
      </c>
      <c r="O104" s="10">
        <f>IFERROR(VLOOKUP($B104,関東スプリントセレ!$B$5:$G$338,2,FALSE),"")</f>
        <v>30</v>
      </c>
      <c r="P104" s="10">
        <f>IFERROR(VLOOKUP($B104,関東スプリントセレ!$B$5:$G$338,5,FALSE)*VLOOKUP(N104,大会ごとのスコア!$D$19:$E$21,2,FALSE),"")</f>
        <v>56.294999999999995</v>
      </c>
      <c r="Q104" s="9" t="str">
        <f>IFERROR(VLOOKUP($B104,名椙大会2日目!$B$5:$G$338,6,FALSE),"")</f>
        <v/>
      </c>
      <c r="R104" s="10" t="str">
        <f>IFERROR(VLOOKUP($B104,名椙大会2日目!$B$5:$G$338,2,FALSE),"")</f>
        <v/>
      </c>
      <c r="S104" s="10" t="str">
        <f>IFERROR(VLOOKUP($B104,名椙大会2日目!$B$5:$G$338,5,FALSE)*VLOOKUP(Q104,大会ごとのスコア!$D$28:$E$31,2,FALSE),"")</f>
        <v/>
      </c>
      <c r="T104" s="9" t="str">
        <f>IFERROR(VLOOKUP($B104,インカレスプリント2018!$B$5:$G$400,6,FALSE),"")</f>
        <v/>
      </c>
      <c r="U104" s="10" t="str">
        <f>IFERROR(VLOOKUP($B104,インカレスプリント2018!$B$5:$G$400,2,FALSE),"")</f>
        <v/>
      </c>
      <c r="V104" s="10" t="str">
        <f>IFERROR(VLOOKUP($B104,インカレスプリント2018!$B$5:$G$400,5,FALSE)*VLOOKUP(T104,大会ごとのスコア!$D$33:$E$36,2,FALSE),"")</f>
        <v/>
      </c>
      <c r="W104" s="9" t="str">
        <f>IFERROR(VLOOKUP($B104,インカレロング2018!$B$5:$G$400,6,FALSE),"")</f>
        <v/>
      </c>
      <c r="X104" s="10" t="str">
        <f>IFERROR(VLOOKUP($B104,インカレロング2018!$B$5:$G$400,2,FALSE),"")</f>
        <v/>
      </c>
      <c r="Y104" s="10" t="str">
        <f>IFERROR(VLOOKUP($B104,インカレロング2018!$B$5:$G$400,5,FALSE)*VLOOKUP(W104,大会ごとのスコア!$D$38:$E$42,2,FALSE),"")</f>
        <v/>
      </c>
      <c r="Z104" s="9" t="str">
        <f>IFERROR(VLOOKUP($B104,クラブカップミドル!$B$4:$G$400,6,FALSE),"")</f>
        <v/>
      </c>
      <c r="AA104" s="10" t="str">
        <f>IFERROR(VLOOKUP($B104,クラブカップミドル!$B$4:$G$400,2,FALSE),"")</f>
        <v/>
      </c>
      <c r="AB104" s="10" t="str">
        <f>IFERROR(VLOOKUP($B104,クラブカップミドル!$B$4:$G$400,5,FALSE)*VLOOKUP(Z104,大会ごとのスコア!$D$44:$E$55,2,FALSE),"")</f>
        <v/>
      </c>
      <c r="AC104" s="9" t="str">
        <f>IFERROR(VLOOKUP($B104,全日本ミドル!$B$4:$G$400,6,FALSE),"")</f>
        <v>M21A2</v>
      </c>
      <c r="AD104" s="10">
        <f>IFERROR(VLOOKUP($B104,全日本ミドル!$B$4:$G$400,2,FALSE),"")</f>
        <v>0</v>
      </c>
      <c r="AE104" s="10">
        <f>IFERROR(VLOOKUP($B104,全日本ミドル!$B$4:$G$400,5,FALSE)*VLOOKUP(AC104,大会ごとのスコア!$D$62:$E$69,2,FALSE),"")</f>
        <v>16.914000000000001</v>
      </c>
      <c r="AF104" s="9" t="str">
        <f>IFERROR(VLOOKUP($B104,KOLC大会!$B$4:$G$400,6,FALSE),"")</f>
        <v>M21A2</v>
      </c>
      <c r="AG104" s="10">
        <f>IFERROR(VLOOKUP($B104,KOLC大会!$B$4:$G$400,2,FALSE),"")</f>
        <v>51</v>
      </c>
      <c r="AH104" s="10">
        <f>IFERROR(VLOOKUP($B104,KOLC大会!$B$4:$G$400,5,FALSE)*VLOOKUP(AF104,大会ごとのスコア!$D$44:$E$55,2,FALSE),"")</f>
        <v>42.113999999999997</v>
      </c>
      <c r="AI104" s="9" t="str">
        <f>IFERROR(VLOOKUP($B104,早大OC大会!$B$4:$G$400,6,FALSE),"")</f>
        <v>M21A2</v>
      </c>
      <c r="AJ104" s="10">
        <f>IFERROR(VLOOKUP($B104,早大OC大会!$B$4:$G$400,2,FALSE),"")</f>
        <v>43</v>
      </c>
      <c r="AK104" s="10">
        <f>IFERROR(VLOOKUP($B104,早大OC大会!$B$4:$G$400,5,FALSE)*VLOOKUP(AI104,大会ごとのスコア!$D$44:$E$55,2,FALSE),"")</f>
        <v>49.792999999999999</v>
      </c>
      <c r="AL104" s="9" t="str">
        <f>IFERROR(VLOOKUP($B104,京大京女大会!$B$4:$G$400,6,FALSE),"")</f>
        <v/>
      </c>
      <c r="AM104" s="10" t="str">
        <f>IFERROR(VLOOKUP($B104,京大京女大会!$B$4:$G$400,2,FALSE),"")</f>
        <v/>
      </c>
      <c r="AN104" s="10" t="str">
        <f>IFERROR(VLOOKUP($B104,京大京女大会!$B$4:$G$400,5,FALSE)*VLOOKUP(AL104,大会ごとのスコア!$D$44:$E$55,2,FALSE),"")</f>
        <v/>
      </c>
      <c r="AO104" s="9" t="str">
        <f>IFERROR(VLOOKUP($B104,東海ミドルセレ!$B$4:$G$400,6,FALSE),"")</f>
        <v/>
      </c>
      <c r="AP104" s="10" t="str">
        <f>IFERROR(VLOOKUP($B104,東海ミドルセレ!$B$4:$G$400,2,FALSE),"")</f>
        <v/>
      </c>
      <c r="AQ104" s="10" t="str">
        <f>IFERROR(VLOOKUP($B104,東海ミドルセレ!$B$4:$G$400,5,FALSE)*VLOOKUP(AO104,大会ごとのスコア!$D$44:$E$60,2,FALSE),"")</f>
        <v/>
      </c>
      <c r="AR104" s="10"/>
      <c r="AT104" s="9">
        <f t="array" ref="AT104">IFERROR(ROUNDUP(AVERAGE(LARGE(IF($A$3:$AS$3="スコア",$A104:$AS104,""),{1,2,3})),2),0)</f>
        <v>49.41</v>
      </c>
      <c r="AU104">
        <f t="array" ref="AU104">IFERROR(LARGE(IF($A$3:$AS$3="スコア",$A104:$AS104,""),1),"")</f>
        <v>56.294999999999995</v>
      </c>
      <c r="AV104" t="str">
        <f t="shared" si="2"/>
        <v>関東SS</v>
      </c>
      <c r="AW104" t="str">
        <f t="shared" si="3"/>
        <v>Ms1</v>
      </c>
    </row>
    <row r="105" spans="2:49" x14ac:dyDescent="0.15">
      <c r="B105" t="s">
        <v>662</v>
      </c>
      <c r="C105" t="s">
        <v>21</v>
      </c>
      <c r="E105" s="9" t="str">
        <f>IFERROR(VLOOKUP($B105,根ノ上高原!$B$5:$G$338,6,FALSE),"")</f>
        <v/>
      </c>
      <c r="F105" s="10" t="str">
        <f>IFERROR(VLOOKUP($B105,根ノ上高原!$B$5:$G$338,2,FALSE),"")</f>
        <v/>
      </c>
      <c r="G105" s="10" t="str">
        <f>IFERROR(VLOOKUP($B105,根ノ上高原!$B$5:$G$338,5,FALSE)*VLOOKUP(E105,大会ごとのスコア!$D$4:$E$5,2,FALSE),"")</f>
        <v/>
      </c>
      <c r="H105" s="9" t="str">
        <f>IFERROR(VLOOKUP($B105,東大OLK大会!$B$5:$G$338,6,FALSE),"")</f>
        <v>M20A</v>
      </c>
      <c r="I105" s="10">
        <f>IFERROR(VLOOKUP($B105,東大OLK大会!$B$5:$G$338,2,FALSE),"")</f>
        <v>20</v>
      </c>
      <c r="J105" s="10">
        <f>IFERROR(VLOOKUP($B105,東大OLK大会!$B$5:$G$338,5,FALSE)*VLOOKUP(H105,大会ごとのスコア!$D$7:$E$11,2,FALSE),"")</f>
        <v>34.714400000000005</v>
      </c>
      <c r="K105" s="9" t="str">
        <f>IFERROR(VLOOKUP($B105,全日本ロング!$B$5:$G$338,6,FALSE),"")</f>
        <v/>
      </c>
      <c r="L105" s="10" t="str">
        <f>IFERROR(VLOOKUP($B105,全日本ロング!$B$5:$G$338,2,FALSE),"")</f>
        <v/>
      </c>
      <c r="M105" s="10" t="str">
        <f>IFERROR(VLOOKUP($B105,全日本ロング!$B$5:$G$338,5,FALSE)*VLOOKUP(K105,大会ごとのスコア!$D$12:$E$17,2,FALSE),"")</f>
        <v/>
      </c>
      <c r="N105" s="9" t="str">
        <f>IFERROR(VLOOKUP($B105,関東スプリントセレ!$B$5:$G$338,6,FALSE),"")</f>
        <v>Ms2</v>
      </c>
      <c r="O105" s="10">
        <f>IFERROR(VLOOKUP($B105,関東スプリントセレ!$B$5:$G$338,2,FALSE),"")</f>
        <v>48</v>
      </c>
      <c r="P105" s="10">
        <f>IFERROR(VLOOKUP($B105,関東スプリントセレ!$B$5:$G$338,5,FALSE)*VLOOKUP(N105,大会ごとのスコア!$D$19:$E$21,2,FALSE),"")</f>
        <v>49.823999999999998</v>
      </c>
      <c r="Q105" s="9" t="str">
        <f>IFERROR(VLOOKUP($B105,名椙大会2日目!$B$5:$G$338,6,FALSE),"")</f>
        <v/>
      </c>
      <c r="R105" s="10" t="str">
        <f>IFERROR(VLOOKUP($B105,名椙大会2日目!$B$5:$G$338,2,FALSE),"")</f>
        <v/>
      </c>
      <c r="S105" s="10" t="str">
        <f>IFERROR(VLOOKUP($B105,名椙大会2日目!$B$5:$G$338,5,FALSE)*VLOOKUP(Q105,大会ごとのスコア!$D$28:$E$31,2,FALSE),"")</f>
        <v/>
      </c>
      <c r="T105" s="9" t="str">
        <f>IFERROR(VLOOKUP($B105,インカレスプリント2018!$B$5:$G$400,6,FALSE),"")</f>
        <v>MUA1</v>
      </c>
      <c r="U105" s="10">
        <f>IFERROR(VLOOKUP($B105,インカレスプリント2018!$B$5:$G$400,2,FALSE),"")</f>
        <v>42</v>
      </c>
      <c r="V105" s="10">
        <f>IFERROR(VLOOKUP($B105,インカレスプリント2018!$B$5:$G$400,5,FALSE)*VLOOKUP(T105,大会ごとのスコア!$D$33:$E$36,2,FALSE),"")</f>
        <v>51.890999999999998</v>
      </c>
      <c r="W105" s="9" t="str">
        <f>IFERROR(VLOOKUP($B105,インカレロング2018!$B$5:$G$400,6,FALSE),"")</f>
        <v>MUL2</v>
      </c>
      <c r="X105" s="10">
        <f>IFERROR(VLOOKUP($B105,インカレロング2018!$B$5:$G$400,2,FALSE),"")</f>
        <v>66</v>
      </c>
      <c r="Y105" s="10">
        <f ca="1">IFERROR(VLOOKUP($B105,インカレロング2018!$B$5:$G$400,5,FALSE)*VLOOKUP(W105,大会ごとのスコア!$D$38:$E$42,2,FALSE),"")</f>
        <v>45.686999999999998</v>
      </c>
      <c r="Z105" s="9" t="str">
        <f>IFERROR(VLOOKUP($B105,クラブカップミドル!$B$4:$G$400,6,FALSE),"")</f>
        <v/>
      </c>
      <c r="AA105" s="10" t="str">
        <f>IFERROR(VLOOKUP($B105,クラブカップミドル!$B$4:$G$400,2,FALSE),"")</f>
        <v/>
      </c>
      <c r="AB105" s="10" t="str">
        <f>IFERROR(VLOOKUP($B105,クラブカップミドル!$B$4:$G$400,5,FALSE)*VLOOKUP(Z105,大会ごとのスコア!$D$44:$E$55,2,FALSE),"")</f>
        <v/>
      </c>
      <c r="AC105" s="9" t="str">
        <f>IFERROR(VLOOKUP($B105,全日本ミドル!$B$4:$G$400,6,FALSE),"")</f>
        <v/>
      </c>
      <c r="AD105" s="10" t="str">
        <f>IFERROR(VLOOKUP($B105,全日本ミドル!$B$4:$G$400,2,FALSE),"")</f>
        <v/>
      </c>
      <c r="AE105" s="10" t="str">
        <f>IFERROR(VLOOKUP($B105,全日本ミドル!$B$4:$G$400,5,FALSE)*VLOOKUP(AC105,大会ごとのスコア!$D$62:$E$69,2,FALSE),"")</f>
        <v/>
      </c>
      <c r="AF105" s="9" t="str">
        <f>IFERROR(VLOOKUP($B105,KOLC大会!$B$4:$G$400,6,FALSE),"")</f>
        <v>M21A1</v>
      </c>
      <c r="AG105" s="10">
        <f>IFERROR(VLOOKUP($B105,KOLC大会!$B$4:$G$400,2,FALSE),"")</f>
        <v>0</v>
      </c>
      <c r="AH105" s="10">
        <f>IFERROR(VLOOKUP($B105,KOLC大会!$B$4:$G$400,5,FALSE)*VLOOKUP(AF105,大会ごとのスコア!$D$44:$E$55,2,FALSE),"")</f>
        <v>0</v>
      </c>
      <c r="AI105" s="9" t="str">
        <f>IFERROR(VLOOKUP($B105,早大OC大会!$B$4:$G$400,6,FALSE),"")</f>
        <v>M21A1</v>
      </c>
      <c r="AJ105" s="10">
        <f>IFERROR(VLOOKUP($B105,早大OC大会!$B$4:$G$400,2,FALSE),"")</f>
        <v>56</v>
      </c>
      <c r="AK105" s="10">
        <f>IFERROR(VLOOKUP($B105,早大OC大会!$B$4:$G$400,5,FALSE)*VLOOKUP(AI105,大会ごとのスコア!$D$44:$E$55,2,FALSE),"")</f>
        <v>41.433999999999997</v>
      </c>
      <c r="AL105" s="9" t="str">
        <f>IFERROR(VLOOKUP($B105,京大京女大会!$B$4:$G$400,6,FALSE),"")</f>
        <v/>
      </c>
      <c r="AM105" s="10" t="str">
        <f>IFERROR(VLOOKUP($B105,京大京女大会!$B$4:$G$400,2,FALSE),"")</f>
        <v/>
      </c>
      <c r="AN105" s="10" t="str">
        <f>IFERROR(VLOOKUP($B105,京大京女大会!$B$4:$G$400,5,FALSE)*VLOOKUP(AL105,大会ごとのスコア!$D$44:$E$55,2,FALSE),"")</f>
        <v/>
      </c>
      <c r="AO105" s="9" t="str">
        <f>IFERROR(VLOOKUP($B105,東海ミドルセレ!$B$4:$G$400,6,FALSE),"")</f>
        <v/>
      </c>
      <c r="AP105" s="10" t="str">
        <f>IFERROR(VLOOKUP($B105,東海ミドルセレ!$B$4:$G$400,2,FALSE),"")</f>
        <v/>
      </c>
      <c r="AQ105" s="10" t="str">
        <f>IFERROR(VLOOKUP($B105,東海ミドルセレ!$B$4:$G$400,5,FALSE)*VLOOKUP(AO105,大会ごとのスコア!$D$44:$E$60,2,FALSE),"")</f>
        <v/>
      </c>
      <c r="AR105" s="10"/>
      <c r="AT105" s="9">
        <f t="array" aca="1" ref="AT105" ca="1">IFERROR(ROUNDUP(AVERAGE(LARGE(IF($A$3:$AS$3="スコア",$A105:$AS105,""),{1,2,3})),2),0)</f>
        <v>49.14</v>
      </c>
      <c r="AU105">
        <f t="array" aca="1" ref="AU105" ca="1">IFERROR(LARGE(IF($A$3:$AS$3="スコア",$A105:$AS105,""),1),"")</f>
        <v>51.890999999999998</v>
      </c>
      <c r="AV105" t="str">
        <f t="shared" ca="1" si="2"/>
        <v>ICS</v>
      </c>
      <c r="AW105" t="str">
        <f t="shared" ca="1" si="3"/>
        <v>MUA1</v>
      </c>
    </row>
    <row r="106" spans="2:49" x14ac:dyDescent="0.15">
      <c r="B106" t="s">
        <v>661</v>
      </c>
      <c r="C106" t="s">
        <v>5</v>
      </c>
      <c r="E106" s="9" t="str">
        <f>IFERROR(VLOOKUP($B106,根ノ上高原!$B$5:$G$338,6,FALSE),"")</f>
        <v/>
      </c>
      <c r="F106" s="10" t="str">
        <f>IFERROR(VLOOKUP($B106,根ノ上高原!$B$5:$G$338,2,FALSE),"")</f>
        <v/>
      </c>
      <c r="G106" s="10" t="str">
        <f>IFERROR(VLOOKUP($B106,根ノ上高原!$B$5:$G$338,5,FALSE)*VLOOKUP(E106,大会ごとのスコア!$D$4:$E$5,2,FALSE),"")</f>
        <v/>
      </c>
      <c r="H106" s="9" t="str">
        <f>IFERROR(VLOOKUP($B106,東大OLK大会!$B$5:$G$338,6,FALSE),"")</f>
        <v/>
      </c>
      <c r="I106" s="10" t="str">
        <f>IFERROR(VLOOKUP($B106,東大OLK大会!$B$5:$G$338,2,FALSE),"")</f>
        <v/>
      </c>
      <c r="J106" s="10" t="str">
        <f>IFERROR(VLOOKUP($B106,東大OLK大会!$B$5:$G$338,5,FALSE)*VLOOKUP(H106,大会ごとのスコア!$D$7:$E$11,2,FALSE),"")</f>
        <v/>
      </c>
      <c r="K106" s="9" t="str">
        <f>IFERROR(VLOOKUP($B106,全日本ロング!$B$5:$G$338,6,FALSE),"")</f>
        <v/>
      </c>
      <c r="L106" s="10" t="str">
        <f>IFERROR(VLOOKUP($B106,全日本ロング!$B$5:$G$338,2,FALSE),"")</f>
        <v/>
      </c>
      <c r="M106" s="10" t="str">
        <f>IFERROR(VLOOKUP($B106,全日本ロング!$B$5:$G$338,5,FALSE)*VLOOKUP(K106,大会ごとのスコア!$D$12:$E$17,2,FALSE),"")</f>
        <v/>
      </c>
      <c r="N106" s="9" t="str">
        <f>IFERROR(VLOOKUP($B106,関東スプリントセレ!$B$5:$G$338,6,FALSE),"")</f>
        <v>Ms1</v>
      </c>
      <c r="O106" s="10">
        <f>IFERROR(VLOOKUP($B106,関東スプリントセレ!$B$5:$G$338,2,FALSE),"")</f>
        <v>66</v>
      </c>
      <c r="P106" s="10">
        <f>IFERROR(VLOOKUP($B106,関東スプリントセレ!$B$5:$G$338,5,FALSE)*VLOOKUP(N106,大会ごとのスコア!$D$19:$E$21,2,FALSE),"")</f>
        <v>46.756999999999998</v>
      </c>
      <c r="Q106" s="9" t="str">
        <f>IFERROR(VLOOKUP($B106,名椙大会2日目!$B$5:$G$338,6,FALSE),"")</f>
        <v/>
      </c>
      <c r="R106" s="10" t="str">
        <f>IFERROR(VLOOKUP($B106,名椙大会2日目!$B$5:$G$338,2,FALSE),"")</f>
        <v/>
      </c>
      <c r="S106" s="10" t="str">
        <f>IFERROR(VLOOKUP($B106,名椙大会2日目!$B$5:$G$338,5,FALSE)*VLOOKUP(Q106,大会ごとのスコア!$D$28:$E$31,2,FALSE),"")</f>
        <v/>
      </c>
      <c r="T106" s="9" t="str">
        <f>IFERROR(VLOOKUP($B106,インカレスプリント2018!$B$5:$G$400,6,FALSE),"")</f>
        <v>MUA3</v>
      </c>
      <c r="U106" s="10">
        <f>IFERROR(VLOOKUP($B106,インカレスプリント2018!$B$5:$G$400,2,FALSE),"")</f>
        <v>60</v>
      </c>
      <c r="V106" s="10">
        <f>IFERROR(VLOOKUP($B106,インカレスプリント2018!$B$5:$G$400,5,FALSE)*VLOOKUP(T106,大会ごとのスコア!$D$33:$E$36,2,FALSE),"")</f>
        <v>48.64</v>
      </c>
      <c r="W106" s="9" t="str">
        <f>IFERROR(VLOOKUP($B106,インカレロング2018!$B$5:$G$400,6,FALSE),"")</f>
        <v>MUL2</v>
      </c>
      <c r="X106" s="10">
        <f>IFERROR(VLOOKUP($B106,インカレロング2018!$B$5:$G$400,2,FALSE),"")</f>
        <v>63</v>
      </c>
      <c r="Y106" s="10">
        <f ca="1">IFERROR(VLOOKUP($B106,インカレロング2018!$B$5:$G$400,5,FALSE)*VLOOKUP(W106,大会ごとのスコア!$D$38:$E$42,2,FALSE),"")</f>
        <v>47.230999999999995</v>
      </c>
      <c r="Z106" s="9" t="str">
        <f>IFERROR(VLOOKUP($B106,クラブカップミドル!$B$4:$G$400,6,FALSE),"")</f>
        <v/>
      </c>
      <c r="AA106" s="10" t="str">
        <f>IFERROR(VLOOKUP($B106,クラブカップミドル!$B$4:$G$400,2,FALSE),"")</f>
        <v/>
      </c>
      <c r="AB106" s="10" t="str">
        <f>IFERROR(VLOOKUP($B106,クラブカップミドル!$B$4:$G$400,5,FALSE)*VLOOKUP(Z106,大会ごとのスコア!$D$44:$E$55,2,FALSE),"")</f>
        <v/>
      </c>
      <c r="AC106" s="9" t="str">
        <f>IFERROR(VLOOKUP($B106,全日本ミドル!$B$4:$G$400,6,FALSE),"")</f>
        <v/>
      </c>
      <c r="AD106" s="10" t="str">
        <f>IFERROR(VLOOKUP($B106,全日本ミドル!$B$4:$G$400,2,FALSE),"")</f>
        <v/>
      </c>
      <c r="AE106" s="10" t="str">
        <f>IFERROR(VLOOKUP($B106,全日本ミドル!$B$4:$G$400,5,FALSE)*VLOOKUP(AC106,大会ごとのスコア!$D$62:$E$69,2,FALSE),"")</f>
        <v/>
      </c>
      <c r="AF106" s="9" t="str">
        <f>IFERROR(VLOOKUP($B106,KOLC大会!$B$4:$G$400,6,FALSE),"")</f>
        <v/>
      </c>
      <c r="AG106" s="10" t="str">
        <f>IFERROR(VLOOKUP($B106,KOLC大会!$B$4:$G$400,2,FALSE),"")</f>
        <v/>
      </c>
      <c r="AH106" s="10" t="str">
        <f>IFERROR(VLOOKUP($B106,KOLC大会!$B$4:$G$400,5,FALSE)*VLOOKUP(AF106,大会ごとのスコア!$D$44:$E$55,2,FALSE),"")</f>
        <v/>
      </c>
      <c r="AI106" s="9" t="str">
        <f>IFERROR(VLOOKUP($B106,早大OC大会!$B$4:$G$400,6,FALSE),"")</f>
        <v>M21A1</v>
      </c>
      <c r="AJ106" s="10">
        <f>IFERROR(VLOOKUP($B106,早大OC大会!$B$4:$G$400,2,FALSE),"")</f>
        <v>38</v>
      </c>
      <c r="AK106" s="10">
        <f>IFERROR(VLOOKUP($B106,早大OC大会!$B$4:$G$400,5,FALSE)*VLOOKUP(AI106,大会ごとのスコア!$D$44:$E$55,2,FALSE),"")</f>
        <v>49.555</v>
      </c>
      <c r="AL106" s="9" t="str">
        <f>IFERROR(VLOOKUP($B106,京大京女大会!$B$4:$G$400,6,FALSE),"")</f>
        <v/>
      </c>
      <c r="AM106" s="10" t="str">
        <f>IFERROR(VLOOKUP($B106,京大京女大会!$B$4:$G$400,2,FALSE),"")</f>
        <v/>
      </c>
      <c r="AN106" s="10" t="str">
        <f>IFERROR(VLOOKUP($B106,京大京女大会!$B$4:$G$400,5,FALSE)*VLOOKUP(AL106,大会ごとのスコア!$D$44:$E$55,2,FALSE),"")</f>
        <v/>
      </c>
      <c r="AO106" s="9" t="str">
        <f>IFERROR(VLOOKUP($B106,東海ミドルセレ!$B$4:$G$400,6,FALSE),"")</f>
        <v/>
      </c>
      <c r="AP106" s="10" t="str">
        <f>IFERROR(VLOOKUP($B106,東海ミドルセレ!$B$4:$G$400,2,FALSE),"")</f>
        <v/>
      </c>
      <c r="AQ106" s="10" t="str">
        <f>IFERROR(VLOOKUP($B106,東海ミドルセレ!$B$4:$G$400,5,FALSE)*VLOOKUP(AO106,大会ごとのスコア!$D$44:$E$60,2,FALSE),"")</f>
        <v/>
      </c>
      <c r="AR106" s="10"/>
      <c r="AT106" s="9">
        <f t="array" aca="1" ref="AT106" ca="1">IFERROR(ROUNDUP(AVERAGE(LARGE(IF($A$3:$AS$3="スコア",$A106:$AS106,""),{1,2,3})),2),0)</f>
        <v>48.48</v>
      </c>
      <c r="AU106">
        <f t="array" aca="1" ref="AU106" ca="1">IFERROR(LARGE(IF($A$3:$AS$3="スコア",$A106:$AS106,""),1),"")</f>
        <v>49.555</v>
      </c>
      <c r="AV106" t="str">
        <f t="shared" ca="1" si="2"/>
        <v>早大OC大会</v>
      </c>
      <c r="AW106" t="str">
        <f t="shared" ca="1" si="3"/>
        <v>M21A1</v>
      </c>
    </row>
    <row r="107" spans="2:49" x14ac:dyDescent="0.15">
      <c r="B107" t="s">
        <v>625</v>
      </c>
      <c r="C107" t="s">
        <v>17</v>
      </c>
      <c r="E107" s="9" t="str">
        <f>IFERROR(VLOOKUP($B107,根ノ上高原!$B$5:$G$338,6,FALSE),"")</f>
        <v/>
      </c>
      <c r="F107" s="10" t="str">
        <f>IFERROR(VLOOKUP($B107,根ノ上高原!$B$5:$G$338,2,FALSE),"")</f>
        <v/>
      </c>
      <c r="G107" s="10" t="str">
        <f>IFERROR(VLOOKUP($B107,根ノ上高原!$B$5:$G$338,5,FALSE)*VLOOKUP(E107,大会ごとのスコア!$D$4:$E$5,2,FALSE),"")</f>
        <v/>
      </c>
      <c r="H107" s="9" t="str">
        <f>IFERROR(VLOOKUP($B107,東大OLK大会!$B$5:$G$338,6,FALSE),"")</f>
        <v/>
      </c>
      <c r="I107" s="10" t="str">
        <f>IFERROR(VLOOKUP($B107,東大OLK大会!$B$5:$G$338,2,FALSE),"")</f>
        <v/>
      </c>
      <c r="J107" s="10" t="str">
        <f>IFERROR(VLOOKUP($B107,東大OLK大会!$B$5:$G$338,5,FALSE)*VLOOKUP(H107,大会ごとのスコア!$D$7:$E$11,2,FALSE),"")</f>
        <v/>
      </c>
      <c r="K107" s="9" t="str">
        <f>IFERROR(VLOOKUP($B107,全日本ロング!$B$5:$G$338,6,FALSE),"")</f>
        <v/>
      </c>
      <c r="L107" s="10" t="str">
        <f>IFERROR(VLOOKUP($B107,全日本ロング!$B$5:$G$338,2,FALSE),"")</f>
        <v/>
      </c>
      <c r="M107" s="10" t="str">
        <f>IFERROR(VLOOKUP($B107,全日本ロング!$B$5:$G$338,5,FALSE)*VLOOKUP(K107,大会ごとのスコア!$D$12:$E$17,2,FALSE),"")</f>
        <v/>
      </c>
      <c r="N107" s="9" t="str">
        <f>IFERROR(VLOOKUP($B107,関東スプリントセレ!$B$5:$G$338,6,FALSE),"")</f>
        <v>Ms2</v>
      </c>
      <c r="O107" s="10">
        <f>IFERROR(VLOOKUP($B107,関東スプリントセレ!$B$5:$G$338,2,FALSE),"")</f>
        <v>41</v>
      </c>
      <c r="P107" s="10">
        <f>IFERROR(VLOOKUP($B107,関東スプリントセレ!$B$5:$G$338,5,FALSE)*VLOOKUP(N107,大会ごとのスコア!$D$19:$E$21,2,FALSE),"")</f>
        <v>52.358999999999995</v>
      </c>
      <c r="Q107" s="9" t="str">
        <f>IFERROR(VLOOKUP($B107,名椙大会2日目!$B$5:$G$338,6,FALSE),"")</f>
        <v/>
      </c>
      <c r="R107" s="10" t="str">
        <f>IFERROR(VLOOKUP($B107,名椙大会2日目!$B$5:$G$338,2,FALSE),"")</f>
        <v/>
      </c>
      <c r="S107" s="10" t="str">
        <f>IFERROR(VLOOKUP($B107,名椙大会2日目!$B$5:$G$338,5,FALSE)*VLOOKUP(Q107,大会ごとのスコア!$D$28:$E$31,2,FALSE),"")</f>
        <v/>
      </c>
      <c r="T107" s="9" t="str">
        <f>IFERROR(VLOOKUP($B107,インカレスプリント2018!$B$5:$G$400,6,FALSE),"")</f>
        <v/>
      </c>
      <c r="U107" s="10" t="str">
        <f>IFERROR(VLOOKUP($B107,インカレスプリント2018!$B$5:$G$400,2,FALSE),"")</f>
        <v/>
      </c>
      <c r="V107" s="10" t="str">
        <f>IFERROR(VLOOKUP($B107,インカレスプリント2018!$B$5:$G$400,5,FALSE)*VLOOKUP(T107,大会ごとのスコア!$D$33:$E$36,2,FALSE),"")</f>
        <v/>
      </c>
      <c r="W107" s="9" t="str">
        <f>IFERROR(VLOOKUP($B107,インカレロング2018!$B$5:$G$400,6,FALSE),"")</f>
        <v>MUL2</v>
      </c>
      <c r="X107" s="10">
        <f>IFERROR(VLOOKUP($B107,インカレロング2018!$B$5:$G$400,2,FALSE),"")</f>
        <v>11</v>
      </c>
      <c r="Y107" s="10">
        <f ca="1">IFERROR(VLOOKUP($B107,インカレロング2018!$B$5:$G$400,5,FALSE)*VLOOKUP(W107,大会ごとのスコア!$D$38:$E$42,2,FALSE),"")</f>
        <v>59.756999999999998</v>
      </c>
      <c r="Z107" s="9" t="str">
        <f>IFERROR(VLOOKUP($B107,クラブカップミドル!$B$4:$G$400,6,FALSE),"")</f>
        <v>MA-1</v>
      </c>
      <c r="AA107" s="10">
        <f>IFERROR(VLOOKUP($B107,クラブカップミドル!$B$4:$G$400,2,FALSE),"")</f>
        <v>59</v>
      </c>
      <c r="AB107" s="10">
        <f>IFERROR(VLOOKUP($B107,クラブカップミドル!$B$4:$G$400,5,FALSE)*VLOOKUP(Z107,大会ごとのスコア!$D$44:$E$55,2,FALSE),"")</f>
        <v>32.430999999999997</v>
      </c>
      <c r="AC107" s="9" t="str">
        <f>IFERROR(VLOOKUP($B107,全日本ミドル!$B$4:$G$400,6,FALSE),"")</f>
        <v/>
      </c>
      <c r="AD107" s="10" t="str">
        <f>IFERROR(VLOOKUP($B107,全日本ミドル!$B$4:$G$400,2,FALSE),"")</f>
        <v/>
      </c>
      <c r="AE107" s="10" t="str">
        <f>IFERROR(VLOOKUP($B107,全日本ミドル!$B$4:$G$400,5,FALSE)*VLOOKUP(AC107,大会ごとのスコア!$D$62:$E$69,2,FALSE),"")</f>
        <v/>
      </c>
      <c r="AF107" s="9" t="str">
        <f>IFERROR(VLOOKUP($B107,KOLC大会!$B$4:$G$400,6,FALSE),"")</f>
        <v/>
      </c>
      <c r="AG107" s="10" t="str">
        <f>IFERROR(VLOOKUP($B107,KOLC大会!$B$4:$G$400,2,FALSE),"")</f>
        <v/>
      </c>
      <c r="AH107" s="10" t="str">
        <f>IFERROR(VLOOKUP($B107,KOLC大会!$B$4:$G$400,5,FALSE)*VLOOKUP(AF107,大会ごとのスコア!$D$44:$E$55,2,FALSE),"")</f>
        <v/>
      </c>
      <c r="AI107" s="9" t="str">
        <f>IFERROR(VLOOKUP($B107,早大OC大会!$B$4:$G$400,6,FALSE),"")</f>
        <v/>
      </c>
      <c r="AJ107" s="10" t="str">
        <f>IFERROR(VLOOKUP($B107,早大OC大会!$B$4:$G$400,2,FALSE),"")</f>
        <v/>
      </c>
      <c r="AK107" s="10" t="str">
        <f>IFERROR(VLOOKUP($B107,早大OC大会!$B$4:$G$400,5,FALSE)*VLOOKUP(AI107,大会ごとのスコア!$D$44:$E$55,2,FALSE),"")</f>
        <v/>
      </c>
      <c r="AL107" s="9" t="str">
        <f>IFERROR(VLOOKUP($B107,京大京女大会!$B$4:$G$400,6,FALSE),"")</f>
        <v>M21A</v>
      </c>
      <c r="AM107" s="10">
        <f>IFERROR(VLOOKUP($B107,京大京女大会!$B$4:$G$400,2,FALSE),"")</f>
        <v>9</v>
      </c>
      <c r="AN107" s="10">
        <f>IFERROR(VLOOKUP($B107,京大京女大会!$B$4:$G$400,5,FALSE)*VLOOKUP(AL107,大会ごとのスコア!$D$44:$E$55,2,FALSE),"")</f>
        <v>59.643999999999998</v>
      </c>
      <c r="AO107" s="9" t="str">
        <f>IFERROR(VLOOKUP($B107,東海ミドルセレ!$B$4:$G$400,6,FALSE),"")</f>
        <v/>
      </c>
      <c r="AP107" s="10" t="str">
        <f>IFERROR(VLOOKUP($B107,東海ミドルセレ!$B$4:$G$400,2,FALSE),"")</f>
        <v/>
      </c>
      <c r="AQ107" s="10" t="str">
        <f>IFERROR(VLOOKUP($B107,東海ミドルセレ!$B$4:$G$400,5,FALSE)*VLOOKUP(AO107,大会ごとのスコア!$D$44:$E$60,2,FALSE),"")</f>
        <v/>
      </c>
      <c r="AR107" s="10"/>
      <c r="AT107" s="9">
        <f t="array" aca="1" ref="AT107" ca="1">IFERROR(ROUNDUP(AVERAGE(LARGE(IF($A$3:$AS$3="スコア",$A107:$AS107,""),{1,2,3})),2),0)</f>
        <v>57.26</v>
      </c>
      <c r="AU107">
        <f t="array" aca="1" ref="AU107" ca="1">IFERROR(LARGE(IF($A$3:$AS$3="スコア",$A107:$AS107,""),1),"")</f>
        <v>59.756999999999998</v>
      </c>
      <c r="AV107" t="str">
        <f t="shared" ca="1" si="2"/>
        <v>ICL</v>
      </c>
      <c r="AW107" t="str">
        <f t="shared" ca="1" si="3"/>
        <v>MUL2</v>
      </c>
    </row>
    <row r="108" spans="2:49" x14ac:dyDescent="0.15">
      <c r="B108" t="s">
        <v>943</v>
      </c>
      <c r="C108" t="s">
        <v>28</v>
      </c>
      <c r="E108" s="9" t="str">
        <f>IFERROR(VLOOKUP($B108,根ノ上高原!$B$5:$G$338,6,FALSE),"")</f>
        <v/>
      </c>
      <c r="F108" s="10" t="str">
        <f>IFERROR(VLOOKUP($B108,根ノ上高原!$B$5:$G$338,2,FALSE),"")</f>
        <v/>
      </c>
      <c r="G108" s="10" t="str">
        <f>IFERROR(VLOOKUP($B108,根ノ上高原!$B$5:$G$338,5,FALSE)*VLOOKUP(E108,大会ごとのスコア!$D$4:$E$5,2,FALSE),"")</f>
        <v/>
      </c>
      <c r="H108" s="9" t="str">
        <f>IFERROR(VLOOKUP($B108,東大OLK大会!$B$5:$G$338,6,FALSE),"")</f>
        <v/>
      </c>
      <c r="I108" s="10" t="str">
        <f>IFERROR(VLOOKUP($B108,東大OLK大会!$B$5:$G$338,2,FALSE),"")</f>
        <v/>
      </c>
      <c r="J108" s="10" t="str">
        <f>IFERROR(VLOOKUP($B108,東大OLK大会!$B$5:$G$338,5,FALSE)*VLOOKUP(H108,大会ごとのスコア!$D$7:$E$11,2,FALSE),"")</f>
        <v/>
      </c>
      <c r="K108" s="9" t="str">
        <f>IFERROR(VLOOKUP($B108,全日本ロング!$B$5:$G$338,6,FALSE),"")</f>
        <v/>
      </c>
      <c r="L108" s="10" t="str">
        <f>IFERROR(VLOOKUP($B108,全日本ロング!$B$5:$G$338,2,FALSE),"")</f>
        <v/>
      </c>
      <c r="M108" s="10" t="str">
        <f>IFERROR(VLOOKUP($B108,全日本ロング!$B$5:$G$338,5,FALSE)*VLOOKUP(K108,大会ごとのスコア!$D$12:$E$17,2,FALSE),"")</f>
        <v/>
      </c>
      <c r="N108" s="9" t="str">
        <f>IFERROR(VLOOKUP($B108,関東スプリントセレ!$B$5:$G$338,6,FALSE),"")</f>
        <v>Ms2</v>
      </c>
      <c r="O108" s="10">
        <f>IFERROR(VLOOKUP($B108,関東スプリントセレ!$B$5:$G$338,2,FALSE),"")</f>
        <v>52</v>
      </c>
      <c r="P108" s="10">
        <f>IFERROR(VLOOKUP($B108,関東スプリントセレ!$B$5:$G$338,5,FALSE)*VLOOKUP(N108,大会ごとのスコア!$D$19:$E$21,2,FALSE),"")</f>
        <v>48.082999999999998</v>
      </c>
      <c r="Q108" s="9" t="str">
        <f>IFERROR(VLOOKUP($B108,名椙大会2日目!$B$5:$G$338,6,FALSE),"")</f>
        <v>M20A</v>
      </c>
      <c r="R108" s="10">
        <f>IFERROR(VLOOKUP($B108,名椙大会2日目!$B$5:$G$338,2,FALSE),"")</f>
        <v>4</v>
      </c>
      <c r="S108" s="10">
        <f>IFERROR(VLOOKUP($B108,名椙大会2日目!$B$5:$G$338,5,FALSE)*VLOOKUP(Q108,大会ごとのスコア!$D$28:$E$31,2,FALSE),"")</f>
        <v>50.032800000000002</v>
      </c>
      <c r="T108" s="9" t="str">
        <f>IFERROR(VLOOKUP($B108,インカレスプリント2018!$B$5:$G$400,6,FALSE),"")</f>
        <v/>
      </c>
      <c r="U108" s="10" t="str">
        <f>IFERROR(VLOOKUP($B108,インカレスプリント2018!$B$5:$G$400,2,FALSE),"")</f>
        <v/>
      </c>
      <c r="V108" s="10" t="str">
        <f>IFERROR(VLOOKUP($B108,インカレスプリント2018!$B$5:$G$400,5,FALSE)*VLOOKUP(T108,大会ごとのスコア!$D$33:$E$36,2,FALSE),"")</f>
        <v/>
      </c>
      <c r="W108" s="9" t="str">
        <f>IFERROR(VLOOKUP($B108,インカレロング2018!$B$5:$G$400,6,FALSE),"")</f>
        <v/>
      </c>
      <c r="X108" s="10" t="str">
        <f>IFERROR(VLOOKUP($B108,インカレロング2018!$B$5:$G$400,2,FALSE),"")</f>
        <v/>
      </c>
      <c r="Y108" s="10" t="str">
        <f>IFERROR(VLOOKUP($B108,インカレロング2018!$B$5:$G$400,5,FALSE)*VLOOKUP(W108,大会ごとのスコア!$D$38:$E$42,2,FALSE),"")</f>
        <v/>
      </c>
      <c r="Z108" s="9" t="str">
        <f>IFERROR(VLOOKUP($B108,クラブカップミドル!$B$4:$G$400,6,FALSE),"")</f>
        <v>MJ</v>
      </c>
      <c r="AA108" s="10">
        <f>IFERROR(VLOOKUP($B108,クラブカップミドル!$B$4:$G$400,2,FALSE),"")</f>
        <v>6</v>
      </c>
      <c r="AB108" s="10">
        <f>IFERROR(VLOOKUP($B108,クラブカップミドル!$B$4:$G$400,5,FALSE)*VLOOKUP(Z108,大会ごとのスコア!$D$44:$E$55,2,FALSE),"")</f>
        <v>46.414400000000001</v>
      </c>
      <c r="AC108" s="9" t="str">
        <f>IFERROR(VLOOKUP($B108,全日本ミドル!$B$4:$G$400,6,FALSE),"")</f>
        <v>M20E</v>
      </c>
      <c r="AD108" s="10">
        <f>IFERROR(VLOOKUP($B108,全日本ミドル!$B$4:$G$400,2,FALSE),"")</f>
        <v>15</v>
      </c>
      <c r="AE108" s="10">
        <f>IFERROR(VLOOKUP($B108,全日本ミドル!$B$4:$G$400,5,FALSE)*VLOOKUP(AC108,大会ごとのスコア!$D$62:$E$69,2,FALSE),"")</f>
        <v>40.389299999999999</v>
      </c>
      <c r="AF108" s="9" t="str">
        <f>IFERROR(VLOOKUP($B108,KOLC大会!$B$4:$G$400,6,FALSE),"")</f>
        <v/>
      </c>
      <c r="AG108" s="10" t="str">
        <f>IFERROR(VLOOKUP($B108,KOLC大会!$B$4:$G$400,2,FALSE),"")</f>
        <v/>
      </c>
      <c r="AH108" s="10" t="str">
        <f>IFERROR(VLOOKUP($B108,KOLC大会!$B$4:$G$400,5,FALSE)*VLOOKUP(AF108,大会ごとのスコア!$D$44:$E$55,2,FALSE),"")</f>
        <v/>
      </c>
      <c r="AI108" s="9" t="str">
        <f>IFERROR(VLOOKUP($B108,早大OC大会!$B$4:$G$400,6,FALSE),"")</f>
        <v>M20A</v>
      </c>
      <c r="AJ108" s="10">
        <f>IFERROR(VLOOKUP($B108,早大OC大会!$B$4:$G$400,2,FALSE),"")</f>
        <v>12</v>
      </c>
      <c r="AK108" s="10">
        <f>IFERROR(VLOOKUP($B108,早大OC大会!$B$4:$G$400,5,FALSE)*VLOOKUP(AI108,大会ごとのスコア!$D$44:$E$55,2,FALSE),"")</f>
        <v>42.532800000000002</v>
      </c>
      <c r="AL108" s="9" t="str">
        <f>IFERROR(VLOOKUP($B108,京大京女大会!$B$4:$G$400,6,FALSE),"")</f>
        <v>M21A</v>
      </c>
      <c r="AM108" s="10">
        <f>IFERROR(VLOOKUP($B108,京大京女大会!$B$4:$G$400,2,FALSE),"")</f>
        <v>30</v>
      </c>
      <c r="AN108" s="10">
        <f>IFERROR(VLOOKUP($B108,京大京女大会!$B$4:$G$400,5,FALSE)*VLOOKUP(AL108,大会ごとのスコア!$D$44:$E$55,2,FALSE),"")</f>
        <v>53.466000000000001</v>
      </c>
      <c r="AO108" s="9" t="str">
        <f>IFERROR(VLOOKUP($B108,東海ミドルセレ!$B$4:$G$400,6,FALSE),"")</f>
        <v/>
      </c>
      <c r="AP108" s="10" t="str">
        <f>IFERROR(VLOOKUP($B108,東海ミドルセレ!$B$4:$G$400,2,FALSE),"")</f>
        <v/>
      </c>
      <c r="AQ108" s="10" t="str">
        <f>IFERROR(VLOOKUP($B108,東海ミドルセレ!$B$4:$G$400,5,FALSE)*VLOOKUP(AO108,大会ごとのスコア!$D$44:$E$60,2,FALSE),"")</f>
        <v/>
      </c>
      <c r="AR108" s="10"/>
      <c r="AT108" s="9">
        <f t="array" ref="AT108">IFERROR(ROUNDUP(AVERAGE(LARGE(IF($A$3:$AS$3="スコア",$A108:$AS108,""),{1,2,3})),2),0)</f>
        <v>50.53</v>
      </c>
      <c r="AU108">
        <f t="array" ref="AU108">IFERROR(LARGE(IF($A$3:$AS$3="スコア",$A108:$AS108,""),1),"")</f>
        <v>53.466000000000001</v>
      </c>
      <c r="AV108" t="str">
        <f t="shared" si="2"/>
        <v>京大京女</v>
      </c>
      <c r="AW108" t="str">
        <f t="shared" si="3"/>
        <v>M21A</v>
      </c>
    </row>
    <row r="109" spans="2:49" x14ac:dyDescent="0.15">
      <c r="B109" t="s">
        <v>515</v>
      </c>
      <c r="C109" t="s">
        <v>21</v>
      </c>
      <c r="E109" s="9" t="str">
        <f>IFERROR(VLOOKUP($B109,根ノ上高原!$B$5:$G$338,6,FALSE),"")</f>
        <v/>
      </c>
      <c r="F109" s="10" t="str">
        <f>IFERROR(VLOOKUP($B109,根ノ上高原!$B$5:$G$338,2,FALSE),"")</f>
        <v/>
      </c>
      <c r="G109" s="10" t="str">
        <f>IFERROR(VLOOKUP($B109,根ノ上高原!$B$5:$G$338,5,FALSE)*VLOOKUP(E109,大会ごとのスコア!$D$4:$E$5,2,FALSE),"")</f>
        <v/>
      </c>
      <c r="H109" s="9" t="str">
        <f>IFERROR(VLOOKUP($B109,東大OLK大会!$B$5:$G$338,6,FALSE),"")</f>
        <v>M21A1</v>
      </c>
      <c r="I109" s="10">
        <f>IFERROR(VLOOKUP($B109,東大OLK大会!$B$5:$G$338,2,FALSE),"")</f>
        <v>0</v>
      </c>
      <c r="J109" s="10">
        <f>IFERROR(VLOOKUP($B109,東大OLK大会!$B$5:$G$338,5,FALSE)*VLOOKUP(H109,大会ごとのスコア!$D$7:$E$11,2,FALSE),"")</f>
        <v>22.356000000000002</v>
      </c>
      <c r="K109" s="9" t="str">
        <f>IFERROR(VLOOKUP($B109,全日本ロング!$B$5:$G$338,6,FALSE),"")</f>
        <v/>
      </c>
      <c r="L109" s="10" t="str">
        <f>IFERROR(VLOOKUP($B109,全日本ロング!$B$5:$G$338,2,FALSE),"")</f>
        <v/>
      </c>
      <c r="M109" s="10" t="str">
        <f>IFERROR(VLOOKUP($B109,全日本ロング!$B$5:$G$338,5,FALSE)*VLOOKUP(K109,大会ごとのスコア!$D$12:$E$17,2,FALSE),"")</f>
        <v/>
      </c>
      <c r="N109" s="9" t="str">
        <f>IFERROR(VLOOKUP($B109,関東スプリントセレ!$B$5:$G$338,6,FALSE),"")</f>
        <v>Ms1</v>
      </c>
      <c r="O109" s="10">
        <f>IFERROR(VLOOKUP($B109,関東スプリントセレ!$B$5:$G$338,2,FALSE),"")</f>
        <v>68</v>
      </c>
      <c r="P109" s="10">
        <f>IFERROR(VLOOKUP($B109,関東スプリントセレ!$B$5:$G$338,5,FALSE)*VLOOKUP(N109,大会ごとのスコア!$D$19:$E$21,2,FALSE),"")</f>
        <v>45.857999999999997</v>
      </c>
      <c r="Q109" s="9" t="str">
        <f>IFERROR(VLOOKUP($B109,名椙大会2日目!$B$5:$G$338,6,FALSE),"")</f>
        <v/>
      </c>
      <c r="R109" s="10" t="str">
        <f>IFERROR(VLOOKUP($B109,名椙大会2日目!$B$5:$G$338,2,FALSE),"")</f>
        <v/>
      </c>
      <c r="S109" s="10" t="str">
        <f>IFERROR(VLOOKUP($B109,名椙大会2日目!$B$5:$G$338,5,FALSE)*VLOOKUP(Q109,大会ごとのスコア!$D$28:$E$31,2,FALSE),"")</f>
        <v/>
      </c>
      <c r="T109" s="9" t="str">
        <f>IFERROR(VLOOKUP($B109,インカレスプリント2018!$B$5:$G$400,6,FALSE),"")</f>
        <v>MUA3</v>
      </c>
      <c r="U109" s="10">
        <f>IFERROR(VLOOKUP($B109,インカレスプリント2018!$B$5:$G$400,2,FALSE),"")</f>
        <v>42</v>
      </c>
      <c r="V109" s="10">
        <f>IFERROR(VLOOKUP($B109,インカレスプリント2018!$B$5:$G$400,5,FALSE)*VLOOKUP(T109,大会ごとのスコア!$D$33:$E$36,2,FALSE),"")</f>
        <v>53.753999999999998</v>
      </c>
      <c r="W109" s="9" t="str">
        <f>IFERROR(VLOOKUP($B109,インカレロング2018!$B$5:$G$400,6,FALSE),"")</f>
        <v>MUL1</v>
      </c>
      <c r="X109" s="10">
        <f>IFERROR(VLOOKUP($B109,インカレロング2018!$B$5:$G$400,2,FALSE),"")</f>
        <v>77</v>
      </c>
      <c r="Y109" s="10">
        <f ca="1">IFERROR(VLOOKUP($B109,インカレロング2018!$B$5:$G$400,5,FALSE)*VLOOKUP(W109,大会ごとのスコア!$D$38:$E$42,2,FALSE),"")</f>
        <v>43.410999999999994</v>
      </c>
      <c r="Z109" s="9" t="str">
        <f>IFERROR(VLOOKUP($B109,クラブカップミドル!$B$4:$G$400,6,FALSE),"")</f>
        <v/>
      </c>
      <c r="AA109" s="10" t="str">
        <f>IFERROR(VLOOKUP($B109,クラブカップミドル!$B$4:$G$400,2,FALSE),"")</f>
        <v/>
      </c>
      <c r="AB109" s="10" t="str">
        <f>IFERROR(VLOOKUP($B109,クラブカップミドル!$B$4:$G$400,5,FALSE)*VLOOKUP(Z109,大会ごとのスコア!$D$44:$E$55,2,FALSE),"")</f>
        <v/>
      </c>
      <c r="AC109" s="9" t="str">
        <f>IFERROR(VLOOKUP($B109,全日本ミドル!$B$4:$G$400,6,FALSE),"")</f>
        <v/>
      </c>
      <c r="AD109" s="10" t="str">
        <f>IFERROR(VLOOKUP($B109,全日本ミドル!$B$4:$G$400,2,FALSE),"")</f>
        <v/>
      </c>
      <c r="AE109" s="10" t="str">
        <f>IFERROR(VLOOKUP($B109,全日本ミドル!$B$4:$G$400,5,FALSE)*VLOOKUP(AC109,大会ごとのスコア!$D$62:$E$69,2,FALSE),"")</f>
        <v/>
      </c>
      <c r="AF109" s="9" t="str">
        <f>IFERROR(VLOOKUP($B109,KOLC大会!$B$4:$G$400,6,FALSE),"")</f>
        <v/>
      </c>
      <c r="AG109" s="10" t="str">
        <f>IFERROR(VLOOKUP($B109,KOLC大会!$B$4:$G$400,2,FALSE),"")</f>
        <v/>
      </c>
      <c r="AH109" s="10" t="str">
        <f>IFERROR(VLOOKUP($B109,KOLC大会!$B$4:$G$400,5,FALSE)*VLOOKUP(AF109,大会ごとのスコア!$D$44:$E$55,2,FALSE),"")</f>
        <v/>
      </c>
      <c r="AI109" s="9" t="str">
        <f>IFERROR(VLOOKUP($B109,早大OC大会!$B$4:$G$400,6,FALSE),"")</f>
        <v/>
      </c>
      <c r="AJ109" s="10" t="str">
        <f>IFERROR(VLOOKUP($B109,早大OC大会!$B$4:$G$400,2,FALSE),"")</f>
        <v/>
      </c>
      <c r="AK109" s="10" t="str">
        <f>IFERROR(VLOOKUP($B109,早大OC大会!$B$4:$G$400,5,FALSE)*VLOOKUP(AI109,大会ごとのスコア!$D$44:$E$55,2,FALSE),"")</f>
        <v/>
      </c>
      <c r="AL109" s="9" t="str">
        <f>IFERROR(VLOOKUP($B109,京大京女大会!$B$4:$G$400,6,FALSE),"")</f>
        <v>M20A</v>
      </c>
      <c r="AM109" s="10">
        <f>IFERROR(VLOOKUP($B109,京大京女大会!$B$4:$G$400,2,FALSE),"")</f>
        <v>8</v>
      </c>
      <c r="AN109" s="10">
        <f>IFERROR(VLOOKUP($B109,京大京女大会!$B$4:$G$400,5,FALSE)*VLOOKUP(AL109,大会ごとのスコア!$D$44:$E$55,2,FALSE),"")</f>
        <v>46.694400000000002</v>
      </c>
      <c r="AO109" s="9" t="str">
        <f>IFERROR(VLOOKUP($B109,東海ミドルセレ!$B$4:$G$400,6,FALSE),"")</f>
        <v/>
      </c>
      <c r="AP109" s="10" t="str">
        <f>IFERROR(VLOOKUP($B109,東海ミドルセレ!$B$4:$G$400,2,FALSE),"")</f>
        <v/>
      </c>
      <c r="AQ109" s="10" t="str">
        <f>IFERROR(VLOOKUP($B109,東海ミドルセレ!$B$4:$G$400,5,FALSE)*VLOOKUP(AO109,大会ごとのスコア!$D$44:$E$60,2,FALSE),"")</f>
        <v/>
      </c>
      <c r="AR109" s="10"/>
      <c r="AT109" s="9">
        <f t="array" aca="1" ref="AT109" ca="1">IFERROR(ROUNDUP(AVERAGE(LARGE(IF($A$3:$AS$3="スコア",$A109:$AS109,""),{1,2,3})),2),0)</f>
        <v>48.769999999999996</v>
      </c>
      <c r="AU109">
        <f t="array" aca="1" ref="AU109" ca="1">IFERROR(LARGE(IF($A$3:$AS$3="スコア",$A109:$AS109,""),1),"")</f>
        <v>53.753999999999998</v>
      </c>
      <c r="AV109" t="str">
        <f t="shared" ca="1" si="2"/>
        <v>ICS</v>
      </c>
      <c r="AW109" t="str">
        <f t="shared" ca="1" si="3"/>
        <v>MUA3</v>
      </c>
    </row>
    <row r="110" spans="2:49" x14ac:dyDescent="0.15">
      <c r="B110" t="s">
        <v>979</v>
      </c>
      <c r="C110" t="s">
        <v>5</v>
      </c>
      <c r="E110" s="9" t="str">
        <f>IFERROR(VLOOKUP($B110,根ノ上高原!$B$5:$G$338,6,FALSE),"")</f>
        <v/>
      </c>
      <c r="F110" s="10" t="str">
        <f>IFERROR(VLOOKUP($B110,根ノ上高原!$B$5:$G$338,2,FALSE),"")</f>
        <v/>
      </c>
      <c r="G110" s="10" t="str">
        <f>IFERROR(VLOOKUP($B110,根ノ上高原!$B$5:$G$338,5,FALSE)*VLOOKUP(E110,大会ごとのスコア!$D$4:$E$5,2,FALSE),"")</f>
        <v/>
      </c>
      <c r="H110" s="9" t="str">
        <f>IFERROR(VLOOKUP($B110,東大OLK大会!$B$5:$G$338,6,FALSE),"")</f>
        <v/>
      </c>
      <c r="I110" s="10" t="str">
        <f>IFERROR(VLOOKUP($B110,東大OLK大会!$B$5:$G$338,2,FALSE),"")</f>
        <v/>
      </c>
      <c r="J110" s="10" t="str">
        <f>IFERROR(VLOOKUP($B110,東大OLK大会!$B$5:$G$338,5,FALSE)*VLOOKUP(H110,大会ごとのスコア!$D$7:$E$11,2,FALSE),"")</f>
        <v/>
      </c>
      <c r="K110" s="9" t="str">
        <f>IFERROR(VLOOKUP($B110,全日本ロング!$B$5:$G$338,6,FALSE),"")</f>
        <v/>
      </c>
      <c r="L110" s="10" t="str">
        <f>IFERROR(VLOOKUP($B110,全日本ロング!$B$5:$G$338,2,FALSE),"")</f>
        <v/>
      </c>
      <c r="M110" s="10" t="str">
        <f>IFERROR(VLOOKUP($B110,全日本ロング!$B$5:$G$338,5,FALSE)*VLOOKUP(K110,大会ごとのスコア!$D$12:$E$17,2,FALSE),"")</f>
        <v/>
      </c>
      <c r="N110" s="9" t="str">
        <f>IFERROR(VLOOKUP($B110,関東スプリントセレ!$B$5:$G$338,6,FALSE),"")</f>
        <v>M</v>
      </c>
      <c r="O110" s="10">
        <f>IFERROR(VLOOKUP($B110,関東スプリントセレ!$B$5:$G$338,2,FALSE),"")</f>
        <v>8</v>
      </c>
      <c r="P110" s="10">
        <f>IFERROR(VLOOKUP($B110,関東スプリントセレ!$B$5:$G$338,5,FALSE)*VLOOKUP(N110,大会ごとのスコア!$D$19:$E$21,2,FALSE),"")</f>
        <v>44.485600000000005</v>
      </c>
      <c r="Q110" s="9" t="str">
        <f>IFERROR(VLOOKUP($B110,名椙大会2日目!$B$5:$G$338,6,FALSE),"")</f>
        <v/>
      </c>
      <c r="R110" s="10" t="str">
        <f>IFERROR(VLOOKUP($B110,名椙大会2日目!$B$5:$G$338,2,FALSE),"")</f>
        <v/>
      </c>
      <c r="S110" s="10" t="str">
        <f>IFERROR(VLOOKUP($B110,名椙大会2日目!$B$5:$G$338,5,FALSE)*VLOOKUP(Q110,大会ごとのスコア!$D$28:$E$31,2,FALSE),"")</f>
        <v/>
      </c>
      <c r="T110" s="9" t="str">
        <f>IFERROR(VLOOKUP($B110,インカレスプリント2018!$B$5:$G$400,6,FALSE),"")</f>
        <v/>
      </c>
      <c r="U110" s="10" t="str">
        <f>IFERROR(VLOOKUP($B110,インカレスプリント2018!$B$5:$G$400,2,FALSE),"")</f>
        <v/>
      </c>
      <c r="V110" s="10" t="str">
        <f>IFERROR(VLOOKUP($B110,インカレスプリント2018!$B$5:$G$400,5,FALSE)*VLOOKUP(T110,大会ごとのスコア!$D$33:$E$36,2,FALSE),"")</f>
        <v/>
      </c>
      <c r="W110" s="9" t="str">
        <f>IFERROR(VLOOKUP($B110,インカレロング2018!$B$5:$G$400,6,FALSE),"")</f>
        <v/>
      </c>
      <c r="X110" s="10" t="str">
        <f>IFERROR(VLOOKUP($B110,インカレロング2018!$B$5:$G$400,2,FALSE),"")</f>
        <v/>
      </c>
      <c r="Y110" s="10" t="str">
        <f>IFERROR(VLOOKUP($B110,インカレロング2018!$B$5:$G$400,5,FALSE)*VLOOKUP(W110,大会ごとのスコア!$D$38:$E$42,2,FALSE),"")</f>
        <v/>
      </c>
      <c r="Z110" s="9" t="str">
        <f>IFERROR(VLOOKUP($B110,クラブカップミドル!$B$4:$G$400,6,FALSE),"")</f>
        <v/>
      </c>
      <c r="AA110" s="10" t="str">
        <f>IFERROR(VLOOKUP($B110,クラブカップミドル!$B$4:$G$400,2,FALSE),"")</f>
        <v/>
      </c>
      <c r="AB110" s="10" t="str">
        <f>IFERROR(VLOOKUP($B110,クラブカップミドル!$B$4:$G$400,5,FALSE)*VLOOKUP(Z110,大会ごとのスコア!$D$44:$E$55,2,FALSE),"")</f>
        <v/>
      </c>
      <c r="AC110" s="9" t="str">
        <f>IFERROR(VLOOKUP($B110,全日本ミドル!$B$4:$G$400,6,FALSE),"")</f>
        <v>M20A</v>
      </c>
      <c r="AD110" s="10">
        <f>IFERROR(VLOOKUP($B110,全日本ミドル!$B$4:$G$400,2,FALSE),"")</f>
        <v>3</v>
      </c>
      <c r="AE110" s="10">
        <f>IFERROR(VLOOKUP($B110,全日本ミドル!$B$4:$G$400,5,FALSE)*VLOOKUP(AC110,大会ごとのスコア!$D$62:$E$69,2,FALSE),"")</f>
        <v>49.288000000000004</v>
      </c>
      <c r="AF110" s="9" t="str">
        <f>IFERROR(VLOOKUP($B110,KOLC大会!$B$4:$G$400,6,FALSE),"")</f>
        <v>M20A</v>
      </c>
      <c r="AG110" s="10">
        <f>IFERROR(VLOOKUP($B110,KOLC大会!$B$4:$G$400,2,FALSE),"")</f>
        <v>12</v>
      </c>
      <c r="AH110" s="10">
        <f>IFERROR(VLOOKUP($B110,KOLC大会!$B$4:$G$400,5,FALSE)*VLOOKUP(AF110,大会ごとのスコア!$D$44:$E$55,2,FALSE),"")</f>
        <v>38.7712</v>
      </c>
      <c r="AI110" s="9" t="str">
        <f>IFERROR(VLOOKUP($B110,早大OC大会!$B$4:$G$400,6,FALSE),"")</f>
        <v>M20A</v>
      </c>
      <c r="AJ110" s="10">
        <f>IFERROR(VLOOKUP($B110,早大OC大会!$B$4:$G$400,2,FALSE),"")</f>
        <v>4</v>
      </c>
      <c r="AK110" s="10">
        <f>IFERROR(VLOOKUP($B110,早大OC大会!$B$4:$G$400,5,FALSE)*VLOOKUP(AI110,大会ごとのスコア!$D$44:$E$55,2,FALSE),"")</f>
        <v>47.864000000000004</v>
      </c>
      <c r="AL110" s="9" t="str">
        <f>IFERROR(VLOOKUP($B110,京大京女大会!$B$4:$G$400,6,FALSE),"")</f>
        <v/>
      </c>
      <c r="AM110" s="10" t="str">
        <f>IFERROR(VLOOKUP($B110,京大京女大会!$B$4:$G$400,2,FALSE),"")</f>
        <v/>
      </c>
      <c r="AN110" s="10" t="str">
        <f>IFERROR(VLOOKUP($B110,京大京女大会!$B$4:$G$400,5,FALSE)*VLOOKUP(AL110,大会ごとのスコア!$D$44:$E$55,2,FALSE),"")</f>
        <v/>
      </c>
      <c r="AO110" s="9" t="str">
        <f>IFERROR(VLOOKUP($B110,東海ミドルセレ!$B$4:$G$400,6,FALSE),"")</f>
        <v/>
      </c>
      <c r="AP110" s="10" t="str">
        <f>IFERROR(VLOOKUP($B110,東海ミドルセレ!$B$4:$G$400,2,FALSE),"")</f>
        <v/>
      </c>
      <c r="AQ110" s="10" t="str">
        <f>IFERROR(VLOOKUP($B110,東海ミドルセレ!$B$4:$G$400,5,FALSE)*VLOOKUP(AO110,大会ごとのスコア!$D$44:$E$60,2,FALSE),"")</f>
        <v/>
      </c>
      <c r="AR110" s="10"/>
      <c r="AT110" s="9">
        <f t="array" ref="AT110">IFERROR(ROUNDUP(AVERAGE(LARGE(IF($A$3:$AS$3="スコア",$A110:$AS110,""),{1,2,3})),2),0)</f>
        <v>47.22</v>
      </c>
      <c r="AU110">
        <f t="array" ref="AU110">IFERROR(LARGE(IF($A$3:$AS$3="スコア",$A110:$AS110,""),1),"")</f>
        <v>49.288000000000004</v>
      </c>
      <c r="AV110" t="str">
        <f t="shared" si="2"/>
        <v>全日本ミドル</v>
      </c>
      <c r="AW110" t="str">
        <f t="shared" si="3"/>
        <v>M20A</v>
      </c>
    </row>
    <row r="111" spans="2:49" x14ac:dyDescent="0.15">
      <c r="B111" t="s">
        <v>737</v>
      </c>
      <c r="C111" t="s">
        <v>10</v>
      </c>
      <c r="E111" s="9" t="str">
        <f>IFERROR(VLOOKUP($B111,根ノ上高原!$B$5:$G$338,6,FALSE),"")</f>
        <v/>
      </c>
      <c r="F111" s="10" t="str">
        <f>IFERROR(VLOOKUP($B111,根ノ上高原!$B$5:$G$338,2,FALSE),"")</f>
        <v/>
      </c>
      <c r="G111" s="10" t="str">
        <f>IFERROR(VLOOKUP($B111,根ノ上高原!$B$5:$G$338,5,FALSE)*VLOOKUP(E111,大会ごとのスコア!$D$4:$E$5,2,FALSE),"")</f>
        <v/>
      </c>
      <c r="H111" s="9" t="str">
        <f>IFERROR(VLOOKUP($B111,東大OLK大会!$B$5:$G$338,6,FALSE),"")</f>
        <v>M20A</v>
      </c>
      <c r="I111" s="10">
        <f>IFERROR(VLOOKUP($B111,東大OLK大会!$B$5:$G$338,2,FALSE),"")</f>
        <v>0</v>
      </c>
      <c r="J111" s="10">
        <f>IFERROR(VLOOKUP($B111,東大OLK大会!$B$5:$G$338,5,FALSE)*VLOOKUP(H111,大会ごとのスコア!$D$7:$E$11,2,FALSE),"")</f>
        <v>0</v>
      </c>
      <c r="K111" s="9" t="str">
        <f>IFERROR(VLOOKUP($B111,全日本ロング!$B$5:$G$338,6,FALSE),"")</f>
        <v/>
      </c>
      <c r="L111" s="10" t="str">
        <f>IFERROR(VLOOKUP($B111,全日本ロング!$B$5:$G$338,2,FALSE),"")</f>
        <v/>
      </c>
      <c r="M111" s="10" t="str">
        <f>IFERROR(VLOOKUP($B111,全日本ロング!$B$5:$G$338,5,FALSE)*VLOOKUP(K111,大会ごとのスコア!$D$12:$E$17,2,FALSE),"")</f>
        <v/>
      </c>
      <c r="N111" s="9" t="str">
        <f>IFERROR(VLOOKUP($B111,関東スプリントセレ!$B$5:$G$338,6,FALSE),"")</f>
        <v>Ms1</v>
      </c>
      <c r="O111" s="10">
        <f>IFERROR(VLOOKUP($B111,関東スプリントセレ!$B$5:$G$338,2,FALSE),"")</f>
        <v>52</v>
      </c>
      <c r="P111" s="10">
        <f>IFERROR(VLOOKUP($B111,関東スプリントセレ!$B$5:$G$338,5,FALSE)*VLOOKUP(N111,大会ごとのスコア!$D$19:$E$21,2,FALSE),"")</f>
        <v>49.774999999999999</v>
      </c>
      <c r="Q111" s="9" t="str">
        <f>IFERROR(VLOOKUP($B111,名椙大会2日目!$B$5:$G$338,6,FALSE),"")</f>
        <v>M21A</v>
      </c>
      <c r="R111" s="10">
        <f>IFERROR(VLOOKUP($B111,名椙大会2日目!$B$5:$G$338,2,FALSE),"")</f>
        <v>0</v>
      </c>
      <c r="S111" s="10">
        <f>IFERROR(VLOOKUP($B111,名椙大会2日目!$B$5:$G$338,5,FALSE)*VLOOKUP(Q111,大会ごとのスコア!$D$28:$E$31,2,FALSE),"")</f>
        <v>0</v>
      </c>
      <c r="T111" s="9" t="str">
        <f>IFERROR(VLOOKUP($B111,インカレスプリント2018!$B$5:$G$400,6,FALSE),"")</f>
        <v>MUA2</v>
      </c>
      <c r="U111" s="10">
        <f>IFERROR(VLOOKUP($B111,インカレスプリント2018!$B$5:$G$400,2,FALSE),"")</f>
        <v>31</v>
      </c>
      <c r="V111" s="10">
        <f>IFERROR(VLOOKUP($B111,インカレスプリント2018!$B$5:$G$400,5,FALSE)*VLOOKUP(T111,大会ごとのスコア!$D$33:$E$36,2,FALSE),"")</f>
        <v>54.006999999999998</v>
      </c>
      <c r="W111" s="9" t="str">
        <f>IFERROR(VLOOKUP($B111,インカレロング2018!$B$5:$G$400,6,FALSE),"")</f>
        <v>MUL3</v>
      </c>
      <c r="X111" s="10">
        <f>IFERROR(VLOOKUP($B111,インカレロング2018!$B$5:$G$400,2,FALSE),"")</f>
        <v>87</v>
      </c>
      <c r="Y111" s="10">
        <f ca="1">IFERROR(VLOOKUP($B111,インカレロング2018!$B$5:$G$400,5,FALSE)*VLOOKUP(W111,大会ごとのスコア!$D$38:$E$42,2,FALSE),"")</f>
        <v>37.19</v>
      </c>
      <c r="Z111" s="9" t="str">
        <f>IFERROR(VLOOKUP($B111,クラブカップミドル!$B$4:$G$400,6,FALSE),"")</f>
        <v/>
      </c>
      <c r="AA111" s="10" t="str">
        <f>IFERROR(VLOOKUP($B111,クラブカップミドル!$B$4:$G$400,2,FALSE),"")</f>
        <v/>
      </c>
      <c r="AB111" s="10" t="str">
        <f>IFERROR(VLOOKUP($B111,クラブカップミドル!$B$4:$G$400,5,FALSE)*VLOOKUP(Z111,大会ごとのスコア!$D$44:$E$55,2,FALSE),"")</f>
        <v/>
      </c>
      <c r="AC111" s="9" t="str">
        <f>IFERROR(VLOOKUP($B111,全日本ミドル!$B$4:$G$400,6,FALSE),"")</f>
        <v/>
      </c>
      <c r="AD111" s="10" t="str">
        <f>IFERROR(VLOOKUP($B111,全日本ミドル!$B$4:$G$400,2,FALSE),"")</f>
        <v/>
      </c>
      <c r="AE111" s="10" t="str">
        <f>IFERROR(VLOOKUP($B111,全日本ミドル!$B$4:$G$400,5,FALSE)*VLOOKUP(AC111,大会ごとのスコア!$D$62:$E$69,2,FALSE),"")</f>
        <v/>
      </c>
      <c r="AF111" s="9" t="str">
        <f>IFERROR(VLOOKUP($B111,KOLC大会!$B$4:$G$400,6,FALSE),"")</f>
        <v/>
      </c>
      <c r="AG111" s="10" t="str">
        <f>IFERROR(VLOOKUP($B111,KOLC大会!$B$4:$G$400,2,FALSE),"")</f>
        <v/>
      </c>
      <c r="AH111" s="10" t="str">
        <f>IFERROR(VLOOKUP($B111,KOLC大会!$B$4:$G$400,5,FALSE)*VLOOKUP(AF111,大会ごとのスコア!$D$44:$E$55,2,FALSE),"")</f>
        <v/>
      </c>
      <c r="AI111" s="9" t="str">
        <f>IFERROR(VLOOKUP($B111,早大OC大会!$B$4:$G$400,6,FALSE),"")</f>
        <v/>
      </c>
      <c r="AJ111" s="10" t="str">
        <f>IFERROR(VLOOKUP($B111,早大OC大会!$B$4:$G$400,2,FALSE),"")</f>
        <v/>
      </c>
      <c r="AK111" s="10" t="str">
        <f>IFERROR(VLOOKUP($B111,早大OC大会!$B$4:$G$400,5,FALSE)*VLOOKUP(AI111,大会ごとのスコア!$D$44:$E$55,2,FALSE),"")</f>
        <v/>
      </c>
      <c r="AL111" s="9" t="str">
        <f>IFERROR(VLOOKUP($B111,京大京女大会!$B$4:$G$400,6,FALSE),"")</f>
        <v/>
      </c>
      <c r="AM111" s="10" t="str">
        <f>IFERROR(VLOOKUP($B111,京大京女大会!$B$4:$G$400,2,FALSE),"")</f>
        <v/>
      </c>
      <c r="AN111" s="10" t="str">
        <f>IFERROR(VLOOKUP($B111,京大京女大会!$B$4:$G$400,5,FALSE)*VLOOKUP(AL111,大会ごとのスコア!$D$44:$E$55,2,FALSE),"")</f>
        <v/>
      </c>
      <c r="AO111" s="9" t="str">
        <f>IFERROR(VLOOKUP($B111,東海ミドルセレ!$B$4:$G$400,6,FALSE),"")</f>
        <v/>
      </c>
      <c r="AP111" s="10" t="str">
        <f>IFERROR(VLOOKUP($B111,東海ミドルセレ!$B$4:$G$400,2,FALSE),"")</f>
        <v/>
      </c>
      <c r="AQ111" s="10" t="str">
        <f>IFERROR(VLOOKUP($B111,東海ミドルセレ!$B$4:$G$400,5,FALSE)*VLOOKUP(AO111,大会ごとのスコア!$D$44:$E$60,2,FALSE),"")</f>
        <v/>
      </c>
      <c r="AR111" s="10"/>
      <c r="AT111" s="9">
        <f t="array" aca="1" ref="AT111" ca="1">IFERROR(ROUNDUP(AVERAGE(LARGE(IF($A$3:$AS$3="スコア",$A111:$AS111,""),{1,2,3})),2),0)</f>
        <v>47</v>
      </c>
      <c r="AU111">
        <f t="array" aca="1" ref="AU111" ca="1">IFERROR(LARGE(IF($A$3:$AS$3="スコア",$A111:$AS111,""),1),"")</f>
        <v>54.006999999999998</v>
      </c>
      <c r="AV111" t="str">
        <f t="shared" ca="1" si="2"/>
        <v>ICS</v>
      </c>
      <c r="AW111" t="str">
        <f t="shared" ca="1" si="3"/>
        <v>MUA2</v>
      </c>
    </row>
    <row r="112" spans="2:49" x14ac:dyDescent="0.15">
      <c r="B112" t="s">
        <v>636</v>
      </c>
      <c r="C112" t="s">
        <v>21</v>
      </c>
      <c r="E112" s="9" t="str">
        <f>IFERROR(VLOOKUP($B112,根ノ上高原!$B$5:$G$338,6,FALSE),"")</f>
        <v/>
      </c>
      <c r="F112" s="10" t="str">
        <f>IFERROR(VLOOKUP($B112,根ノ上高原!$B$5:$G$338,2,FALSE),"")</f>
        <v/>
      </c>
      <c r="G112" s="10" t="str">
        <f>IFERROR(VLOOKUP($B112,根ノ上高原!$B$5:$G$338,5,FALSE)*VLOOKUP(E112,大会ごとのスコア!$D$4:$E$5,2,FALSE),"")</f>
        <v/>
      </c>
      <c r="H112" s="9" t="str">
        <f>IFERROR(VLOOKUP($B112,東大OLK大会!$B$5:$G$338,6,FALSE),"")</f>
        <v/>
      </c>
      <c r="I112" s="10" t="str">
        <f>IFERROR(VLOOKUP($B112,東大OLK大会!$B$5:$G$338,2,FALSE),"")</f>
        <v/>
      </c>
      <c r="J112" s="10" t="str">
        <f>IFERROR(VLOOKUP($B112,東大OLK大会!$B$5:$G$338,5,FALSE)*VLOOKUP(H112,大会ごとのスコア!$D$7:$E$11,2,FALSE),"")</f>
        <v/>
      </c>
      <c r="K112" s="9" t="str">
        <f>IFERROR(VLOOKUP($B112,全日本ロング!$B$5:$G$338,6,FALSE),"")</f>
        <v/>
      </c>
      <c r="L112" s="10" t="str">
        <f>IFERROR(VLOOKUP($B112,全日本ロング!$B$5:$G$338,2,FALSE),"")</f>
        <v/>
      </c>
      <c r="M112" s="10" t="str">
        <f>IFERROR(VLOOKUP($B112,全日本ロング!$B$5:$G$338,5,FALSE)*VLOOKUP(K112,大会ごとのスコア!$D$12:$E$17,2,FALSE),"")</f>
        <v/>
      </c>
      <c r="N112" s="9" t="str">
        <f>IFERROR(VLOOKUP($B112,関東スプリントセレ!$B$5:$G$338,6,FALSE),"")</f>
        <v>Ms2</v>
      </c>
      <c r="O112" s="10">
        <f>IFERROR(VLOOKUP($B112,関東スプリントセレ!$B$5:$G$338,2,FALSE),"")</f>
        <v>0</v>
      </c>
      <c r="P112" s="10">
        <f>IFERROR(VLOOKUP($B112,関東スプリントセレ!$B$5:$G$338,5,FALSE)*VLOOKUP(N112,大会ごとのスコア!$D$19:$E$21,2,FALSE),"")</f>
        <v>35.677</v>
      </c>
      <c r="Q112" s="9" t="str">
        <f>IFERROR(VLOOKUP($B112,名椙大会2日目!$B$5:$G$338,6,FALSE),"")</f>
        <v/>
      </c>
      <c r="R112" s="10" t="str">
        <f>IFERROR(VLOOKUP($B112,名椙大会2日目!$B$5:$G$338,2,FALSE),"")</f>
        <v/>
      </c>
      <c r="S112" s="10" t="str">
        <f>IFERROR(VLOOKUP($B112,名椙大会2日目!$B$5:$G$338,5,FALSE)*VLOOKUP(Q112,大会ごとのスコア!$D$28:$E$31,2,FALSE),"")</f>
        <v/>
      </c>
      <c r="T112" s="9" t="str">
        <f>IFERROR(VLOOKUP($B112,インカレスプリント2018!$B$5:$G$400,6,FALSE),"")</f>
        <v>MUA1</v>
      </c>
      <c r="U112" s="10">
        <f>IFERROR(VLOOKUP($B112,インカレスプリント2018!$B$5:$G$400,2,FALSE),"")</f>
        <v>60</v>
      </c>
      <c r="V112" s="10">
        <f>IFERROR(VLOOKUP($B112,インカレスプリント2018!$B$5:$G$400,5,FALSE)*VLOOKUP(T112,大会ごとのスコア!$D$33:$E$36,2,FALSE),"")</f>
        <v>48.661999999999999</v>
      </c>
      <c r="W112" s="9" t="str">
        <f>IFERROR(VLOOKUP($B112,インカレロング2018!$B$5:$G$400,6,FALSE),"")</f>
        <v>MUL2</v>
      </c>
      <c r="X112" s="10">
        <f>IFERROR(VLOOKUP($B112,インカレロング2018!$B$5:$G$400,2,FALSE),"")</f>
        <v>28</v>
      </c>
      <c r="Y112" s="10">
        <f ca="1">IFERROR(VLOOKUP($B112,インカレロング2018!$B$5:$G$400,5,FALSE)*VLOOKUP(W112,大会ごとのスコア!$D$38:$E$42,2,FALSE),"")</f>
        <v>56.418999999999997</v>
      </c>
      <c r="Z112" s="9" t="str">
        <f>IFERROR(VLOOKUP($B112,クラブカップミドル!$B$4:$G$400,6,FALSE),"")</f>
        <v/>
      </c>
      <c r="AA112" s="10" t="str">
        <f>IFERROR(VLOOKUP($B112,クラブカップミドル!$B$4:$G$400,2,FALSE),"")</f>
        <v/>
      </c>
      <c r="AB112" s="10" t="str">
        <f>IFERROR(VLOOKUP($B112,クラブカップミドル!$B$4:$G$400,5,FALSE)*VLOOKUP(Z112,大会ごとのスコア!$D$44:$E$55,2,FALSE),"")</f>
        <v/>
      </c>
      <c r="AC112" s="9" t="str">
        <f>IFERROR(VLOOKUP($B112,全日本ミドル!$B$4:$G$400,6,FALSE),"")</f>
        <v/>
      </c>
      <c r="AD112" s="10" t="str">
        <f>IFERROR(VLOOKUP($B112,全日本ミドル!$B$4:$G$400,2,FALSE),"")</f>
        <v/>
      </c>
      <c r="AE112" s="10" t="str">
        <f>IFERROR(VLOOKUP($B112,全日本ミドル!$B$4:$G$400,5,FALSE)*VLOOKUP(AC112,大会ごとのスコア!$D$62:$E$69,2,FALSE),"")</f>
        <v/>
      </c>
      <c r="AF112" s="9" t="str">
        <f>IFERROR(VLOOKUP($B112,KOLC大会!$B$4:$G$400,6,FALSE),"")</f>
        <v/>
      </c>
      <c r="AG112" s="10" t="str">
        <f>IFERROR(VLOOKUP($B112,KOLC大会!$B$4:$G$400,2,FALSE),"")</f>
        <v/>
      </c>
      <c r="AH112" s="10" t="str">
        <f>IFERROR(VLOOKUP($B112,KOLC大会!$B$4:$G$400,5,FALSE)*VLOOKUP(AF112,大会ごとのスコア!$D$44:$E$55,2,FALSE),"")</f>
        <v/>
      </c>
      <c r="AI112" s="9" t="str">
        <f>IFERROR(VLOOKUP($B112,早大OC大会!$B$4:$G$400,6,FALSE),"")</f>
        <v/>
      </c>
      <c r="AJ112" s="10" t="str">
        <f>IFERROR(VLOOKUP($B112,早大OC大会!$B$4:$G$400,2,FALSE),"")</f>
        <v/>
      </c>
      <c r="AK112" s="10" t="str">
        <f>IFERROR(VLOOKUP($B112,早大OC大会!$B$4:$G$400,5,FALSE)*VLOOKUP(AI112,大会ごとのスコア!$D$44:$E$55,2,FALSE),"")</f>
        <v/>
      </c>
      <c r="AL112" s="9" t="str">
        <f>IFERROR(VLOOKUP($B112,京大京女大会!$B$4:$G$400,6,FALSE),"")</f>
        <v/>
      </c>
      <c r="AM112" s="10" t="str">
        <f>IFERROR(VLOOKUP($B112,京大京女大会!$B$4:$G$400,2,FALSE),"")</f>
        <v/>
      </c>
      <c r="AN112" s="10" t="str">
        <f>IFERROR(VLOOKUP($B112,京大京女大会!$B$4:$G$400,5,FALSE)*VLOOKUP(AL112,大会ごとのスコア!$D$44:$E$55,2,FALSE),"")</f>
        <v/>
      </c>
      <c r="AO112" s="9" t="str">
        <f>IFERROR(VLOOKUP($B112,東海ミドルセレ!$B$4:$G$400,6,FALSE),"")</f>
        <v/>
      </c>
      <c r="AP112" s="10" t="str">
        <f>IFERROR(VLOOKUP($B112,東海ミドルセレ!$B$4:$G$400,2,FALSE),"")</f>
        <v/>
      </c>
      <c r="AQ112" s="10" t="str">
        <f>IFERROR(VLOOKUP($B112,東海ミドルセレ!$B$4:$G$400,5,FALSE)*VLOOKUP(AO112,大会ごとのスコア!$D$44:$E$60,2,FALSE),"")</f>
        <v/>
      </c>
      <c r="AR112" s="10"/>
      <c r="AT112" s="9">
        <f t="array" aca="1" ref="AT112" ca="1">IFERROR(ROUNDUP(AVERAGE(LARGE(IF($A$3:$AS$3="スコア",$A112:$AS112,""),{1,2,3})),2),0)</f>
        <v>46.919999999999995</v>
      </c>
      <c r="AU112">
        <f t="array" aca="1" ref="AU112" ca="1">IFERROR(LARGE(IF($A$3:$AS$3="スコア",$A112:$AS112,""),1),"")</f>
        <v>56.418999999999997</v>
      </c>
      <c r="AV112" t="str">
        <f t="shared" ca="1" si="2"/>
        <v>ICL</v>
      </c>
      <c r="AW112" t="str">
        <f t="shared" ca="1" si="3"/>
        <v>MUL2</v>
      </c>
    </row>
    <row r="113" spans="2:49" x14ac:dyDescent="0.15">
      <c r="B113" t="s">
        <v>587</v>
      </c>
      <c r="C113" t="s">
        <v>10</v>
      </c>
      <c r="E113" s="9" t="str">
        <f>IFERROR(VLOOKUP($B113,根ノ上高原!$B$5:$G$338,6,FALSE),"")</f>
        <v/>
      </c>
      <c r="F113" s="10" t="str">
        <f>IFERROR(VLOOKUP($B113,根ノ上高原!$B$5:$G$338,2,FALSE),"")</f>
        <v/>
      </c>
      <c r="G113" s="10" t="str">
        <f>IFERROR(VLOOKUP($B113,根ノ上高原!$B$5:$G$338,5,FALSE)*VLOOKUP(E113,大会ごとのスコア!$D$4:$E$5,2,FALSE),"")</f>
        <v/>
      </c>
      <c r="H113" s="9" t="str">
        <f>IFERROR(VLOOKUP($B113,東大OLK大会!$B$5:$G$338,6,FALSE),"")</f>
        <v>M20A</v>
      </c>
      <c r="I113" s="10">
        <f>IFERROR(VLOOKUP($B113,東大OLK大会!$B$5:$G$338,2,FALSE),"")</f>
        <v>0</v>
      </c>
      <c r="J113" s="10">
        <f>IFERROR(VLOOKUP($B113,東大OLK大会!$B$5:$G$338,5,FALSE)*VLOOKUP(H113,大会ごとのスコア!$D$7:$E$11,2,FALSE),"")</f>
        <v>27.953600000000002</v>
      </c>
      <c r="K113" s="9" t="str">
        <f>IFERROR(VLOOKUP($B113,全日本ロング!$B$5:$G$338,6,FALSE),"")</f>
        <v/>
      </c>
      <c r="L113" s="10" t="str">
        <f>IFERROR(VLOOKUP($B113,全日本ロング!$B$5:$G$338,2,FALSE),"")</f>
        <v/>
      </c>
      <c r="M113" s="10" t="str">
        <f>IFERROR(VLOOKUP($B113,全日本ロング!$B$5:$G$338,5,FALSE)*VLOOKUP(K113,大会ごとのスコア!$D$12:$E$17,2,FALSE),"")</f>
        <v/>
      </c>
      <c r="N113" s="9" t="str">
        <f>IFERROR(VLOOKUP($B113,関東スプリントセレ!$B$5:$G$338,6,FALSE),"")</f>
        <v>Ms1</v>
      </c>
      <c r="O113" s="10">
        <f>IFERROR(VLOOKUP($B113,関東スプリントセレ!$B$5:$G$338,2,FALSE),"")</f>
        <v>73</v>
      </c>
      <c r="P113" s="10">
        <f>IFERROR(VLOOKUP($B113,関東スプリントセレ!$B$5:$G$338,5,FALSE)*VLOOKUP(N113,大会ごとのスコア!$D$19:$E$21,2,FALSE),"")</f>
        <v>43.484999999999999</v>
      </c>
      <c r="Q113" s="9" t="str">
        <f>IFERROR(VLOOKUP($B113,名椙大会2日目!$B$5:$G$338,6,FALSE),"")</f>
        <v/>
      </c>
      <c r="R113" s="10" t="str">
        <f>IFERROR(VLOOKUP($B113,名椙大会2日目!$B$5:$G$338,2,FALSE),"")</f>
        <v/>
      </c>
      <c r="S113" s="10" t="str">
        <f>IFERROR(VLOOKUP($B113,名椙大会2日目!$B$5:$G$338,5,FALSE)*VLOOKUP(Q113,大会ごとのスコア!$D$28:$E$31,2,FALSE),"")</f>
        <v/>
      </c>
      <c r="T113" s="9" t="str">
        <f>IFERROR(VLOOKUP($B113,インカレスプリント2018!$B$5:$G$400,6,FALSE),"")</f>
        <v>MUA2</v>
      </c>
      <c r="U113" s="10">
        <f>IFERROR(VLOOKUP($B113,インカレスプリント2018!$B$5:$G$400,2,FALSE),"")</f>
        <v>56</v>
      </c>
      <c r="V113" s="10">
        <f>IFERROR(VLOOKUP($B113,インカレスプリント2018!$B$5:$G$400,5,FALSE)*VLOOKUP(T113,大会ごとのスコア!$D$33:$E$36,2,FALSE),"")</f>
        <v>48.83</v>
      </c>
      <c r="W113" s="9" t="str">
        <f>IFERROR(VLOOKUP($B113,インカレロング2018!$B$5:$G$400,6,FALSE),"")</f>
        <v>MUL1</v>
      </c>
      <c r="X113" s="10">
        <f>IFERROR(VLOOKUP($B113,インカレロング2018!$B$5:$G$400,2,FALSE),"")</f>
        <v>60</v>
      </c>
      <c r="Y113" s="10">
        <f ca="1">IFERROR(VLOOKUP($B113,インカレロング2018!$B$5:$G$400,5,FALSE)*VLOOKUP(W113,大会ごとのスコア!$D$38:$E$42,2,FALSE),"")</f>
        <v>47.713000000000001</v>
      </c>
      <c r="Z113" s="9" t="str">
        <f>IFERROR(VLOOKUP($B113,クラブカップミドル!$B$4:$G$400,6,FALSE),"")</f>
        <v/>
      </c>
      <c r="AA113" s="10" t="str">
        <f>IFERROR(VLOOKUP($B113,クラブカップミドル!$B$4:$G$400,2,FALSE),"")</f>
        <v/>
      </c>
      <c r="AB113" s="10" t="str">
        <f>IFERROR(VLOOKUP($B113,クラブカップミドル!$B$4:$G$400,5,FALSE)*VLOOKUP(Z113,大会ごとのスコア!$D$44:$E$55,2,FALSE),"")</f>
        <v/>
      </c>
      <c r="AC113" s="9" t="str">
        <f>IFERROR(VLOOKUP($B113,全日本ミドル!$B$4:$G$400,6,FALSE),"")</f>
        <v/>
      </c>
      <c r="AD113" s="10" t="str">
        <f>IFERROR(VLOOKUP($B113,全日本ミドル!$B$4:$G$400,2,FALSE),"")</f>
        <v/>
      </c>
      <c r="AE113" s="10" t="str">
        <f>IFERROR(VLOOKUP($B113,全日本ミドル!$B$4:$G$400,5,FALSE)*VLOOKUP(AC113,大会ごとのスコア!$D$62:$E$69,2,FALSE),"")</f>
        <v/>
      </c>
      <c r="AF113" s="9" t="str">
        <f>IFERROR(VLOOKUP($B113,KOLC大会!$B$4:$G$400,6,FALSE),"")</f>
        <v/>
      </c>
      <c r="AG113" s="10" t="str">
        <f>IFERROR(VLOOKUP($B113,KOLC大会!$B$4:$G$400,2,FALSE),"")</f>
        <v/>
      </c>
      <c r="AH113" s="10" t="str">
        <f>IFERROR(VLOOKUP($B113,KOLC大会!$B$4:$G$400,5,FALSE)*VLOOKUP(AF113,大会ごとのスコア!$D$44:$E$55,2,FALSE),"")</f>
        <v/>
      </c>
      <c r="AI113" s="9" t="str">
        <f>IFERROR(VLOOKUP($B113,早大OC大会!$B$4:$G$400,6,FALSE),"")</f>
        <v/>
      </c>
      <c r="AJ113" s="10" t="str">
        <f>IFERROR(VLOOKUP($B113,早大OC大会!$B$4:$G$400,2,FALSE),"")</f>
        <v/>
      </c>
      <c r="AK113" s="10" t="str">
        <f>IFERROR(VLOOKUP($B113,早大OC大会!$B$4:$G$400,5,FALSE)*VLOOKUP(AI113,大会ごとのスコア!$D$44:$E$55,2,FALSE),"")</f>
        <v/>
      </c>
      <c r="AL113" s="9" t="str">
        <f>IFERROR(VLOOKUP($B113,京大京女大会!$B$4:$G$400,6,FALSE),"")</f>
        <v/>
      </c>
      <c r="AM113" s="10" t="str">
        <f>IFERROR(VLOOKUP($B113,京大京女大会!$B$4:$G$400,2,FALSE),"")</f>
        <v/>
      </c>
      <c r="AN113" s="10" t="str">
        <f>IFERROR(VLOOKUP($B113,京大京女大会!$B$4:$G$400,5,FALSE)*VLOOKUP(AL113,大会ごとのスコア!$D$44:$E$55,2,FALSE),"")</f>
        <v/>
      </c>
      <c r="AO113" s="9" t="str">
        <f>IFERROR(VLOOKUP($B113,東海ミドルセレ!$B$4:$G$400,6,FALSE),"")</f>
        <v/>
      </c>
      <c r="AP113" s="10" t="str">
        <f>IFERROR(VLOOKUP($B113,東海ミドルセレ!$B$4:$G$400,2,FALSE),"")</f>
        <v/>
      </c>
      <c r="AQ113" s="10" t="str">
        <f>IFERROR(VLOOKUP($B113,東海ミドルセレ!$B$4:$G$400,5,FALSE)*VLOOKUP(AO113,大会ごとのスコア!$D$44:$E$60,2,FALSE),"")</f>
        <v/>
      </c>
      <c r="AR113" s="10"/>
      <c r="AT113" s="9">
        <f t="array" aca="1" ref="AT113" ca="1">IFERROR(ROUNDUP(AVERAGE(LARGE(IF($A$3:$AS$3="スコア",$A113:$AS113,""),{1,2,3})),2),0)</f>
        <v>46.68</v>
      </c>
      <c r="AU113">
        <f t="array" aca="1" ref="AU113" ca="1">IFERROR(LARGE(IF($A$3:$AS$3="スコア",$A113:$AS113,""),1),"")</f>
        <v>48.83</v>
      </c>
      <c r="AV113" t="str">
        <f t="shared" ca="1" si="2"/>
        <v>ICS</v>
      </c>
      <c r="AW113" t="str">
        <f t="shared" ca="1" si="3"/>
        <v>MUA2</v>
      </c>
    </row>
    <row r="114" spans="2:49" x14ac:dyDescent="0.15">
      <c r="B114" t="s">
        <v>509</v>
      </c>
      <c r="C114" t="s">
        <v>6</v>
      </c>
      <c r="E114" s="9" t="str">
        <f>IFERROR(VLOOKUP($B114,根ノ上高原!$B$5:$G$338,6,FALSE),"")</f>
        <v/>
      </c>
      <c r="F114" s="10" t="str">
        <f>IFERROR(VLOOKUP($B114,根ノ上高原!$B$5:$G$338,2,FALSE),"")</f>
        <v/>
      </c>
      <c r="G114" s="10" t="str">
        <f>IFERROR(VLOOKUP($B114,根ノ上高原!$B$5:$G$338,5,FALSE)*VLOOKUP(E114,大会ごとのスコア!$D$4:$E$5,2,FALSE),"")</f>
        <v/>
      </c>
      <c r="H114" s="9" t="str">
        <f>IFERROR(VLOOKUP($B114,東大OLK大会!$B$5:$G$338,6,FALSE),"")</f>
        <v>M21A1</v>
      </c>
      <c r="I114" s="10">
        <f>IFERROR(VLOOKUP($B114,東大OLK大会!$B$5:$G$338,2,FALSE),"")</f>
        <v>43</v>
      </c>
      <c r="J114" s="10">
        <f>IFERROR(VLOOKUP($B114,東大OLK大会!$B$5:$G$338,5,FALSE)*VLOOKUP(H114,大会ごとのスコア!$D$7:$E$11,2,FALSE),"")</f>
        <v>41.918999999999997</v>
      </c>
      <c r="K114" s="9" t="str">
        <f>IFERROR(VLOOKUP($B114,全日本ロング!$B$5:$G$338,6,FALSE),"")</f>
        <v/>
      </c>
      <c r="L114" s="10" t="str">
        <f>IFERROR(VLOOKUP($B114,全日本ロング!$B$5:$G$338,2,FALSE),"")</f>
        <v/>
      </c>
      <c r="M114" s="10" t="str">
        <f>IFERROR(VLOOKUP($B114,全日本ロング!$B$5:$G$338,5,FALSE)*VLOOKUP(K114,大会ごとのスコア!$D$12:$E$17,2,FALSE),"")</f>
        <v/>
      </c>
      <c r="N114" s="9" t="str">
        <f>IFERROR(VLOOKUP($B114,関東スプリントセレ!$B$5:$G$338,6,FALSE),"")</f>
        <v>Ms1</v>
      </c>
      <c r="O114" s="10">
        <f>IFERROR(VLOOKUP($B114,関東スプリントセレ!$B$5:$G$338,2,FALSE),"")</f>
        <v>54</v>
      </c>
      <c r="P114" s="10">
        <f>IFERROR(VLOOKUP($B114,関東スプリントセレ!$B$5:$G$338,5,FALSE)*VLOOKUP(N114,大会ごとのスコア!$D$19:$E$21,2,FALSE),"")</f>
        <v>49.705999999999996</v>
      </c>
      <c r="Q114" s="9" t="str">
        <f>IFERROR(VLOOKUP($B114,名椙大会2日目!$B$5:$G$338,6,FALSE),"")</f>
        <v/>
      </c>
      <c r="R114" s="10" t="str">
        <f>IFERROR(VLOOKUP($B114,名椙大会2日目!$B$5:$G$338,2,FALSE),"")</f>
        <v/>
      </c>
      <c r="S114" s="10" t="str">
        <f>IFERROR(VLOOKUP($B114,名椙大会2日目!$B$5:$G$338,5,FALSE)*VLOOKUP(Q114,大会ごとのスコア!$D$28:$E$31,2,FALSE),"")</f>
        <v/>
      </c>
      <c r="T114" s="9" t="str">
        <f>IFERROR(VLOOKUP($B114,インカレスプリント2018!$B$5:$G$400,6,FALSE),"")</f>
        <v>MUA2</v>
      </c>
      <c r="U114" s="10">
        <f>IFERROR(VLOOKUP($B114,インカレスプリント2018!$B$5:$G$400,2,FALSE),"")</f>
        <v>57</v>
      </c>
      <c r="V114" s="10">
        <f>IFERROR(VLOOKUP($B114,インカレスプリント2018!$B$5:$G$400,5,FALSE)*VLOOKUP(T114,大会ごとのスコア!$D$33:$E$36,2,FALSE),"")</f>
        <v>48.058999999999997</v>
      </c>
      <c r="W114" s="9" t="str">
        <f>IFERROR(VLOOKUP($B114,インカレロング2018!$B$5:$G$400,6,FALSE),"")</f>
        <v>MUL1</v>
      </c>
      <c r="X114" s="10">
        <f>IFERROR(VLOOKUP($B114,インカレロング2018!$B$5:$G$400,2,FALSE),"")</f>
        <v>83</v>
      </c>
      <c r="Y114" s="10">
        <f ca="1">IFERROR(VLOOKUP($B114,インカレロング2018!$B$5:$G$400,5,FALSE)*VLOOKUP(W114,大会ごとのスコア!$D$38:$E$42,2,FALSE),"")</f>
        <v>39.131999999999998</v>
      </c>
      <c r="Z114" s="9" t="str">
        <f>IFERROR(VLOOKUP($B114,クラブカップミドル!$B$4:$G$400,6,FALSE),"")</f>
        <v/>
      </c>
      <c r="AA114" s="10" t="str">
        <f>IFERROR(VLOOKUP($B114,クラブカップミドル!$B$4:$G$400,2,FALSE),"")</f>
        <v/>
      </c>
      <c r="AB114" s="10" t="str">
        <f>IFERROR(VLOOKUP($B114,クラブカップミドル!$B$4:$G$400,5,FALSE)*VLOOKUP(Z114,大会ごとのスコア!$D$44:$E$55,2,FALSE),"")</f>
        <v/>
      </c>
      <c r="AC114" s="9" t="str">
        <f>IFERROR(VLOOKUP($B114,全日本ミドル!$B$4:$G$400,6,FALSE),"")</f>
        <v/>
      </c>
      <c r="AD114" s="10" t="str">
        <f>IFERROR(VLOOKUP($B114,全日本ミドル!$B$4:$G$400,2,FALSE),"")</f>
        <v/>
      </c>
      <c r="AE114" s="10" t="str">
        <f>IFERROR(VLOOKUP($B114,全日本ミドル!$B$4:$G$400,5,FALSE)*VLOOKUP(AC114,大会ごとのスコア!$D$62:$E$69,2,FALSE),"")</f>
        <v/>
      </c>
      <c r="AF114" s="9" t="str">
        <f>IFERROR(VLOOKUP($B114,KOLC大会!$B$4:$G$400,6,FALSE),"")</f>
        <v/>
      </c>
      <c r="AG114" s="10" t="str">
        <f>IFERROR(VLOOKUP($B114,KOLC大会!$B$4:$G$400,2,FALSE),"")</f>
        <v/>
      </c>
      <c r="AH114" s="10" t="str">
        <f>IFERROR(VLOOKUP($B114,KOLC大会!$B$4:$G$400,5,FALSE)*VLOOKUP(AF114,大会ごとのスコア!$D$44:$E$55,2,FALSE),"")</f>
        <v/>
      </c>
      <c r="AI114" s="9" t="str">
        <f>IFERROR(VLOOKUP($B114,早大OC大会!$B$4:$G$400,6,FALSE),"")</f>
        <v/>
      </c>
      <c r="AJ114" s="10" t="str">
        <f>IFERROR(VLOOKUP($B114,早大OC大会!$B$4:$G$400,2,FALSE),"")</f>
        <v/>
      </c>
      <c r="AK114" s="10" t="str">
        <f>IFERROR(VLOOKUP($B114,早大OC大会!$B$4:$G$400,5,FALSE)*VLOOKUP(AI114,大会ごとのスコア!$D$44:$E$55,2,FALSE),"")</f>
        <v/>
      </c>
      <c r="AL114" s="9" t="str">
        <f>IFERROR(VLOOKUP($B114,京大京女大会!$B$4:$G$400,6,FALSE),"")</f>
        <v/>
      </c>
      <c r="AM114" s="10" t="str">
        <f>IFERROR(VLOOKUP($B114,京大京女大会!$B$4:$G$400,2,FALSE),"")</f>
        <v/>
      </c>
      <c r="AN114" s="10" t="str">
        <f>IFERROR(VLOOKUP($B114,京大京女大会!$B$4:$G$400,5,FALSE)*VLOOKUP(AL114,大会ごとのスコア!$D$44:$E$55,2,FALSE),"")</f>
        <v/>
      </c>
      <c r="AO114" s="9" t="str">
        <f>IFERROR(VLOOKUP($B114,東海ミドルセレ!$B$4:$G$400,6,FALSE),"")</f>
        <v/>
      </c>
      <c r="AP114" s="10" t="str">
        <f>IFERROR(VLOOKUP($B114,東海ミドルセレ!$B$4:$G$400,2,FALSE),"")</f>
        <v/>
      </c>
      <c r="AQ114" s="10" t="str">
        <f>IFERROR(VLOOKUP($B114,東海ミドルセレ!$B$4:$G$400,5,FALSE)*VLOOKUP(AO114,大会ごとのスコア!$D$44:$E$60,2,FALSE),"")</f>
        <v/>
      </c>
      <c r="AR114" s="10"/>
      <c r="AT114" s="9">
        <f t="array" aca="1" ref="AT114" ca="1">IFERROR(ROUNDUP(AVERAGE(LARGE(IF($A$3:$AS$3="スコア",$A114:$AS114,""),{1,2,3})),2),0)</f>
        <v>46.57</v>
      </c>
      <c r="AU114">
        <f t="array" aca="1" ref="AU114" ca="1">IFERROR(LARGE(IF($A$3:$AS$3="スコア",$A114:$AS114,""),1),"")</f>
        <v>49.705999999999996</v>
      </c>
      <c r="AV114" t="str">
        <f t="shared" ca="1" si="2"/>
        <v>関東SS</v>
      </c>
      <c r="AW114" t="str">
        <f t="shared" ca="1" si="3"/>
        <v>Ms1</v>
      </c>
    </row>
    <row r="115" spans="2:49" x14ac:dyDescent="0.15">
      <c r="B115" t="s">
        <v>677</v>
      </c>
      <c r="C115" t="s">
        <v>14</v>
      </c>
      <c r="E115" s="9" t="str">
        <f>IFERROR(VLOOKUP($B115,根ノ上高原!$B$5:$G$338,6,FALSE),"")</f>
        <v/>
      </c>
      <c r="F115" s="10" t="str">
        <f>IFERROR(VLOOKUP($B115,根ノ上高原!$B$5:$G$338,2,FALSE),"")</f>
        <v/>
      </c>
      <c r="G115" s="10" t="str">
        <f>IFERROR(VLOOKUP($B115,根ノ上高原!$B$5:$G$338,5,FALSE)*VLOOKUP(E115,大会ごとのスコア!$D$4:$E$5,2,FALSE),"")</f>
        <v/>
      </c>
      <c r="H115" s="9" t="str">
        <f>IFERROR(VLOOKUP($B115,東大OLK大会!$B$5:$G$338,6,FALSE),"")</f>
        <v>M20A</v>
      </c>
      <c r="I115" s="10">
        <f>IFERROR(VLOOKUP($B115,東大OLK大会!$B$5:$G$338,2,FALSE),"")</f>
        <v>0</v>
      </c>
      <c r="J115" s="10">
        <f>IFERROR(VLOOKUP($B115,東大OLK大会!$B$5:$G$338,5,FALSE)*VLOOKUP(H115,大会ごとのスコア!$D$7:$E$11,2,FALSE),"")</f>
        <v>0</v>
      </c>
      <c r="K115" s="9" t="str">
        <f>IFERROR(VLOOKUP($B115,全日本ロング!$B$5:$G$338,6,FALSE),"")</f>
        <v/>
      </c>
      <c r="L115" s="10" t="str">
        <f>IFERROR(VLOOKUP($B115,全日本ロング!$B$5:$G$338,2,FALSE),"")</f>
        <v/>
      </c>
      <c r="M115" s="10" t="str">
        <f>IFERROR(VLOOKUP($B115,全日本ロング!$B$5:$G$338,5,FALSE)*VLOOKUP(K115,大会ごとのスコア!$D$12:$E$17,2,FALSE),"")</f>
        <v/>
      </c>
      <c r="N115" s="9" t="str">
        <f>IFERROR(VLOOKUP($B115,関東スプリントセレ!$B$5:$G$338,6,FALSE),"")</f>
        <v>Ms1</v>
      </c>
      <c r="O115" s="10">
        <f>IFERROR(VLOOKUP($B115,関東スプリントセレ!$B$5:$G$338,2,FALSE),"")</f>
        <v>53</v>
      </c>
      <c r="P115" s="10">
        <f>IFERROR(VLOOKUP($B115,関東スプリントセレ!$B$5:$G$338,5,FALSE)*VLOOKUP(N115,大会ごとのスコア!$D$19:$E$21,2,FALSE),"")</f>
        <v>49.751999999999995</v>
      </c>
      <c r="Q115" s="9" t="str">
        <f>IFERROR(VLOOKUP($B115,名椙大会2日目!$B$5:$G$338,6,FALSE),"")</f>
        <v/>
      </c>
      <c r="R115" s="10" t="str">
        <f>IFERROR(VLOOKUP($B115,名椙大会2日目!$B$5:$G$338,2,FALSE),"")</f>
        <v/>
      </c>
      <c r="S115" s="10" t="str">
        <f>IFERROR(VLOOKUP($B115,名椙大会2日目!$B$5:$G$338,5,FALSE)*VLOOKUP(Q115,大会ごとのスコア!$D$28:$E$31,2,FALSE),"")</f>
        <v/>
      </c>
      <c r="T115" s="9" t="str">
        <f>IFERROR(VLOOKUP($B115,インカレスプリント2018!$B$5:$G$400,6,FALSE),"")</f>
        <v>MUA2</v>
      </c>
      <c r="U115" s="10">
        <f>IFERROR(VLOOKUP($B115,インカレスプリント2018!$B$5:$G$400,2,FALSE),"")</f>
        <v>30</v>
      </c>
      <c r="V115" s="10">
        <f>IFERROR(VLOOKUP($B115,インカレスプリント2018!$B$5:$G$400,5,FALSE)*VLOOKUP(T115,大会ごとのスコア!$D$33:$E$36,2,FALSE),"")</f>
        <v>54.177999999999997</v>
      </c>
      <c r="W115" s="9" t="str">
        <f>IFERROR(VLOOKUP($B115,インカレロング2018!$B$5:$G$400,6,FALSE),"")</f>
        <v>MUL2</v>
      </c>
      <c r="X115" s="10">
        <f>IFERROR(VLOOKUP($B115,インカレロング2018!$B$5:$G$400,2,FALSE),"")</f>
        <v>84</v>
      </c>
      <c r="Y115" s="10">
        <f ca="1">IFERROR(VLOOKUP($B115,インカレロング2018!$B$5:$G$400,5,FALSE)*VLOOKUP(W115,大会ごとのスコア!$D$38:$E$42,2,FALSE),"")</f>
        <v>35.409999999999997</v>
      </c>
      <c r="Z115" s="9" t="str">
        <f>IFERROR(VLOOKUP($B115,クラブカップミドル!$B$4:$G$400,6,FALSE),"")</f>
        <v/>
      </c>
      <c r="AA115" s="10" t="str">
        <f>IFERROR(VLOOKUP($B115,クラブカップミドル!$B$4:$G$400,2,FALSE),"")</f>
        <v/>
      </c>
      <c r="AB115" s="10" t="str">
        <f>IFERROR(VLOOKUP($B115,クラブカップミドル!$B$4:$G$400,5,FALSE)*VLOOKUP(Z115,大会ごとのスコア!$D$44:$E$55,2,FALSE),"")</f>
        <v/>
      </c>
      <c r="AC115" s="9" t="str">
        <f>IFERROR(VLOOKUP($B115,全日本ミドル!$B$4:$G$400,6,FALSE),"")</f>
        <v/>
      </c>
      <c r="AD115" s="10" t="str">
        <f>IFERROR(VLOOKUP($B115,全日本ミドル!$B$4:$G$400,2,FALSE),"")</f>
        <v/>
      </c>
      <c r="AE115" s="10" t="str">
        <f>IFERROR(VLOOKUP($B115,全日本ミドル!$B$4:$G$400,5,FALSE)*VLOOKUP(AC115,大会ごとのスコア!$D$62:$E$69,2,FALSE),"")</f>
        <v/>
      </c>
      <c r="AF115" s="9" t="str">
        <f>IFERROR(VLOOKUP($B115,KOLC大会!$B$4:$G$400,6,FALSE),"")</f>
        <v/>
      </c>
      <c r="AG115" s="10" t="str">
        <f>IFERROR(VLOOKUP($B115,KOLC大会!$B$4:$G$400,2,FALSE),"")</f>
        <v/>
      </c>
      <c r="AH115" s="10" t="str">
        <f>IFERROR(VLOOKUP($B115,KOLC大会!$B$4:$G$400,5,FALSE)*VLOOKUP(AF115,大会ごとのスコア!$D$44:$E$55,2,FALSE),"")</f>
        <v/>
      </c>
      <c r="AI115" s="9" t="str">
        <f>IFERROR(VLOOKUP($B115,早大OC大会!$B$4:$G$400,6,FALSE),"")</f>
        <v/>
      </c>
      <c r="AJ115" s="10" t="str">
        <f>IFERROR(VLOOKUP($B115,早大OC大会!$B$4:$G$400,2,FALSE),"")</f>
        <v/>
      </c>
      <c r="AK115" s="10" t="str">
        <f>IFERROR(VLOOKUP($B115,早大OC大会!$B$4:$G$400,5,FALSE)*VLOOKUP(AI115,大会ごとのスコア!$D$44:$E$55,2,FALSE),"")</f>
        <v/>
      </c>
      <c r="AL115" s="9" t="str">
        <f>IFERROR(VLOOKUP($B115,京大京女大会!$B$4:$G$400,6,FALSE),"")</f>
        <v/>
      </c>
      <c r="AM115" s="10" t="str">
        <f>IFERROR(VLOOKUP($B115,京大京女大会!$B$4:$G$400,2,FALSE),"")</f>
        <v/>
      </c>
      <c r="AN115" s="10" t="str">
        <f>IFERROR(VLOOKUP($B115,京大京女大会!$B$4:$G$400,5,FALSE)*VLOOKUP(AL115,大会ごとのスコア!$D$44:$E$55,2,FALSE),"")</f>
        <v/>
      </c>
      <c r="AO115" s="9" t="str">
        <f>IFERROR(VLOOKUP($B115,東海ミドルセレ!$B$4:$G$400,6,FALSE),"")</f>
        <v/>
      </c>
      <c r="AP115" s="10" t="str">
        <f>IFERROR(VLOOKUP($B115,東海ミドルセレ!$B$4:$G$400,2,FALSE),"")</f>
        <v/>
      </c>
      <c r="AQ115" s="10" t="str">
        <f>IFERROR(VLOOKUP($B115,東海ミドルセレ!$B$4:$G$400,5,FALSE)*VLOOKUP(AO115,大会ごとのスコア!$D$44:$E$60,2,FALSE),"")</f>
        <v/>
      </c>
      <c r="AR115" s="10"/>
      <c r="AT115" s="9">
        <f t="array" aca="1" ref="AT115" ca="1">IFERROR(ROUNDUP(AVERAGE(LARGE(IF($A$3:$AS$3="スコア",$A115:$AS115,""),{1,2,3})),2),0)</f>
        <v>46.449999999999996</v>
      </c>
      <c r="AU115">
        <f t="array" aca="1" ref="AU115" ca="1">IFERROR(LARGE(IF($A$3:$AS$3="スコア",$A115:$AS115,""),1),"")</f>
        <v>54.177999999999997</v>
      </c>
      <c r="AV115" t="str">
        <f t="shared" ca="1" si="2"/>
        <v>ICS</v>
      </c>
      <c r="AW115" t="str">
        <f t="shared" ca="1" si="3"/>
        <v>MUA2</v>
      </c>
    </row>
    <row r="116" spans="2:49" x14ac:dyDescent="0.15">
      <c r="B116" t="s">
        <v>659</v>
      </c>
      <c r="C116" t="s">
        <v>17</v>
      </c>
      <c r="E116" s="9" t="str">
        <f>IFERROR(VLOOKUP($B116,根ノ上高原!$B$5:$G$338,6,FALSE),"")</f>
        <v/>
      </c>
      <c r="F116" s="10" t="str">
        <f>IFERROR(VLOOKUP($B116,根ノ上高原!$B$5:$G$338,2,FALSE),"")</f>
        <v/>
      </c>
      <c r="G116" s="10" t="str">
        <f>IFERROR(VLOOKUP($B116,根ノ上高原!$B$5:$G$338,5,FALSE)*VLOOKUP(E116,大会ごとのスコア!$D$4:$E$5,2,FALSE),"")</f>
        <v/>
      </c>
      <c r="H116" s="9" t="str">
        <f>IFERROR(VLOOKUP($B116,東大OLK大会!$B$5:$G$338,6,FALSE),"")</f>
        <v/>
      </c>
      <c r="I116" s="10" t="str">
        <f>IFERROR(VLOOKUP($B116,東大OLK大会!$B$5:$G$338,2,FALSE),"")</f>
        <v/>
      </c>
      <c r="J116" s="10" t="str">
        <f>IFERROR(VLOOKUP($B116,東大OLK大会!$B$5:$G$338,5,FALSE)*VLOOKUP(H116,大会ごとのスコア!$D$7:$E$11,2,FALSE),"")</f>
        <v/>
      </c>
      <c r="K116" s="9" t="str">
        <f>IFERROR(VLOOKUP($B116,全日本ロング!$B$5:$G$338,6,FALSE),"")</f>
        <v/>
      </c>
      <c r="L116" s="10" t="str">
        <f>IFERROR(VLOOKUP($B116,全日本ロング!$B$5:$G$338,2,FALSE),"")</f>
        <v/>
      </c>
      <c r="M116" s="10" t="str">
        <f>IFERROR(VLOOKUP($B116,全日本ロング!$B$5:$G$338,5,FALSE)*VLOOKUP(K116,大会ごとのスコア!$D$12:$E$17,2,FALSE),"")</f>
        <v/>
      </c>
      <c r="N116" s="9" t="str">
        <f>IFERROR(VLOOKUP($B116,関東スプリントセレ!$B$5:$G$338,6,FALSE),"")</f>
        <v>Ms2</v>
      </c>
      <c r="O116" s="10">
        <f>IFERROR(VLOOKUP($B116,関東スプリントセレ!$B$5:$G$338,2,FALSE),"")</f>
        <v>56</v>
      </c>
      <c r="P116" s="10">
        <f>IFERROR(VLOOKUP($B116,関東スプリントセレ!$B$5:$G$338,5,FALSE)*VLOOKUP(N116,大会ごとのスコア!$D$19:$E$21,2,FALSE),"")</f>
        <v>46.814999999999998</v>
      </c>
      <c r="Q116" s="9" t="str">
        <f>IFERROR(VLOOKUP($B116,名椙大会2日目!$B$5:$G$338,6,FALSE),"")</f>
        <v/>
      </c>
      <c r="R116" s="10" t="str">
        <f>IFERROR(VLOOKUP($B116,名椙大会2日目!$B$5:$G$338,2,FALSE),"")</f>
        <v/>
      </c>
      <c r="S116" s="10" t="str">
        <f>IFERROR(VLOOKUP($B116,名椙大会2日目!$B$5:$G$338,5,FALSE)*VLOOKUP(Q116,大会ごとのスコア!$D$28:$E$31,2,FALSE),"")</f>
        <v/>
      </c>
      <c r="T116" s="9" t="str">
        <f>IFERROR(VLOOKUP($B116,インカレスプリント2018!$B$5:$G$400,6,FALSE),"")</f>
        <v>MUA3</v>
      </c>
      <c r="U116" s="10">
        <f>IFERROR(VLOOKUP($B116,インカレスプリント2018!$B$5:$G$400,2,FALSE),"")</f>
        <v>73</v>
      </c>
      <c r="V116" s="10">
        <f>IFERROR(VLOOKUP($B116,インカレスプリント2018!$B$5:$G$400,5,FALSE)*VLOOKUP(T116,大会ごとのスコア!$D$33:$E$36,2,FALSE),"")</f>
        <v>43.065999999999995</v>
      </c>
      <c r="W116" s="9" t="str">
        <f>IFERROR(VLOOKUP($B116,インカレロング2018!$B$5:$G$400,6,FALSE),"")</f>
        <v>MUL2</v>
      </c>
      <c r="X116" s="10">
        <f>IFERROR(VLOOKUP($B116,インカレロング2018!$B$5:$G$400,2,FALSE),"")</f>
        <v>61</v>
      </c>
      <c r="Y116" s="10">
        <f ca="1">IFERROR(VLOOKUP($B116,インカレロング2018!$B$5:$G$400,5,FALSE)*VLOOKUP(W116,大会ごとのスコア!$D$38:$E$42,2,FALSE),"")</f>
        <v>47.378999999999998</v>
      </c>
      <c r="Z116" s="9" t="str">
        <f>IFERROR(VLOOKUP($B116,クラブカップミドル!$B$4:$G$400,6,FALSE),"")</f>
        <v/>
      </c>
      <c r="AA116" s="10" t="str">
        <f>IFERROR(VLOOKUP($B116,クラブカップミドル!$B$4:$G$400,2,FALSE),"")</f>
        <v/>
      </c>
      <c r="AB116" s="10" t="str">
        <f>IFERROR(VLOOKUP($B116,クラブカップミドル!$B$4:$G$400,5,FALSE)*VLOOKUP(Z116,大会ごとのスコア!$D$44:$E$55,2,FALSE),"")</f>
        <v/>
      </c>
      <c r="AC116" s="9" t="str">
        <f>IFERROR(VLOOKUP($B116,全日本ミドル!$B$4:$G$400,6,FALSE),"")</f>
        <v/>
      </c>
      <c r="AD116" s="10" t="str">
        <f>IFERROR(VLOOKUP($B116,全日本ミドル!$B$4:$G$400,2,FALSE),"")</f>
        <v/>
      </c>
      <c r="AE116" s="10" t="str">
        <f>IFERROR(VLOOKUP($B116,全日本ミドル!$B$4:$G$400,5,FALSE)*VLOOKUP(AC116,大会ごとのスコア!$D$62:$E$69,2,FALSE),"")</f>
        <v/>
      </c>
      <c r="AF116" s="9" t="str">
        <f>IFERROR(VLOOKUP($B116,KOLC大会!$B$4:$G$400,6,FALSE),"")</f>
        <v>M21A1</v>
      </c>
      <c r="AG116" s="10">
        <f>IFERROR(VLOOKUP($B116,KOLC大会!$B$4:$G$400,2,FALSE),"")</f>
        <v>47</v>
      </c>
      <c r="AH116" s="10">
        <f>IFERROR(VLOOKUP($B116,KOLC大会!$B$4:$G$400,5,FALSE)*VLOOKUP(AF116,大会ごとのスコア!$D$44:$E$55,2,FALSE),"")</f>
        <v>43.238999999999997</v>
      </c>
      <c r="AI116" s="9" t="str">
        <f>IFERROR(VLOOKUP($B116,早大OC大会!$B$4:$G$400,6,FALSE),"")</f>
        <v>M21A2</v>
      </c>
      <c r="AJ116" s="10">
        <f>IFERROR(VLOOKUP($B116,早大OC大会!$B$4:$G$400,2,FALSE),"")</f>
        <v>56</v>
      </c>
      <c r="AK116" s="10">
        <f>IFERROR(VLOOKUP($B116,早大OC大会!$B$4:$G$400,5,FALSE)*VLOOKUP(AI116,大会ごとのスコア!$D$44:$E$55,2,FALSE),"")</f>
        <v>43.070999999999998</v>
      </c>
      <c r="AL116" s="9" t="str">
        <f>IFERROR(VLOOKUP($B116,京大京女大会!$B$4:$G$400,6,FALSE),"")</f>
        <v/>
      </c>
      <c r="AM116" s="10" t="str">
        <f>IFERROR(VLOOKUP($B116,京大京女大会!$B$4:$G$400,2,FALSE),"")</f>
        <v/>
      </c>
      <c r="AN116" s="10" t="str">
        <f>IFERROR(VLOOKUP($B116,京大京女大会!$B$4:$G$400,5,FALSE)*VLOOKUP(AL116,大会ごとのスコア!$D$44:$E$55,2,FALSE),"")</f>
        <v/>
      </c>
      <c r="AO116" s="9" t="str">
        <f>IFERROR(VLOOKUP($B116,東海ミドルセレ!$B$4:$G$400,6,FALSE),"")</f>
        <v/>
      </c>
      <c r="AP116" s="10" t="str">
        <f>IFERROR(VLOOKUP($B116,東海ミドルセレ!$B$4:$G$400,2,FALSE),"")</f>
        <v/>
      </c>
      <c r="AQ116" s="10" t="str">
        <f>IFERROR(VLOOKUP($B116,東海ミドルセレ!$B$4:$G$400,5,FALSE)*VLOOKUP(AO116,大会ごとのスコア!$D$44:$E$60,2,FALSE),"")</f>
        <v/>
      </c>
      <c r="AR116" s="10"/>
      <c r="AT116" s="9">
        <f t="array" aca="1" ref="AT116" ca="1">IFERROR(ROUNDUP(AVERAGE(LARGE(IF($A$3:$AS$3="スコア",$A116:$AS116,""),{1,2,3})),2),0)</f>
        <v>45.82</v>
      </c>
      <c r="AU116">
        <f t="array" aca="1" ref="AU116" ca="1">IFERROR(LARGE(IF($A$3:$AS$3="スコア",$A116:$AS116,""),1),"")</f>
        <v>47.378999999999998</v>
      </c>
      <c r="AV116" t="str">
        <f t="shared" ca="1" si="2"/>
        <v>ICL</v>
      </c>
      <c r="AW116" t="str">
        <f t="shared" ca="1" si="3"/>
        <v>MUL2</v>
      </c>
    </row>
    <row r="117" spans="2:49" x14ac:dyDescent="0.15">
      <c r="B117" t="s">
        <v>729</v>
      </c>
      <c r="C117" t="s">
        <v>16</v>
      </c>
      <c r="E117" s="9" t="str">
        <f>IFERROR(VLOOKUP($B117,根ノ上高原!$B$5:$G$338,6,FALSE),"")</f>
        <v/>
      </c>
      <c r="F117" s="10" t="str">
        <f>IFERROR(VLOOKUP($B117,根ノ上高原!$B$5:$G$338,2,FALSE),"")</f>
        <v/>
      </c>
      <c r="G117" s="10" t="str">
        <f>IFERROR(VLOOKUP($B117,根ノ上高原!$B$5:$G$338,5,FALSE)*VLOOKUP(E117,大会ごとのスコア!$D$4:$E$5,2,FALSE),"")</f>
        <v/>
      </c>
      <c r="H117" s="9" t="str">
        <f>IFERROR(VLOOKUP($B117,東大OLK大会!$B$5:$G$338,6,FALSE),"")</f>
        <v/>
      </c>
      <c r="I117" s="10" t="str">
        <f>IFERROR(VLOOKUP($B117,東大OLK大会!$B$5:$G$338,2,FALSE),"")</f>
        <v/>
      </c>
      <c r="J117" s="10" t="str">
        <f>IFERROR(VLOOKUP($B117,東大OLK大会!$B$5:$G$338,5,FALSE)*VLOOKUP(H117,大会ごとのスコア!$D$7:$E$11,2,FALSE),"")</f>
        <v/>
      </c>
      <c r="K117" s="9" t="str">
        <f>IFERROR(VLOOKUP($B117,全日本ロング!$B$5:$G$338,6,FALSE),"")</f>
        <v/>
      </c>
      <c r="L117" s="10" t="str">
        <f>IFERROR(VLOOKUP($B117,全日本ロング!$B$5:$G$338,2,FALSE),"")</f>
        <v/>
      </c>
      <c r="M117" s="10" t="str">
        <f>IFERROR(VLOOKUP($B117,全日本ロング!$B$5:$G$338,5,FALSE)*VLOOKUP(K117,大会ごとのスコア!$D$12:$E$17,2,FALSE),"")</f>
        <v/>
      </c>
      <c r="N117" s="9" t="str">
        <f>IFERROR(VLOOKUP($B117,関東スプリントセレ!$B$5:$G$338,6,FALSE),"")</f>
        <v>Ms1</v>
      </c>
      <c r="O117" s="10">
        <f>IFERROR(VLOOKUP($B117,関東スプリントセレ!$B$5:$G$338,2,FALSE),"")</f>
        <v>48</v>
      </c>
      <c r="P117" s="10">
        <f>IFERROR(VLOOKUP($B117,関東スプリントセレ!$B$5:$G$338,5,FALSE)*VLOOKUP(N117,大会ごとのスコア!$D$19:$E$21,2,FALSE),"")</f>
        <v>50.626999999999995</v>
      </c>
      <c r="Q117" s="9" t="str">
        <f>IFERROR(VLOOKUP($B117,名椙大会2日目!$B$5:$G$338,6,FALSE),"")</f>
        <v/>
      </c>
      <c r="R117" s="10" t="str">
        <f>IFERROR(VLOOKUP($B117,名椙大会2日目!$B$5:$G$338,2,FALSE),"")</f>
        <v/>
      </c>
      <c r="S117" s="10" t="str">
        <f>IFERROR(VLOOKUP($B117,名椙大会2日目!$B$5:$G$338,5,FALSE)*VLOOKUP(Q117,大会ごとのスコア!$D$28:$E$31,2,FALSE),"")</f>
        <v/>
      </c>
      <c r="T117" s="9" t="str">
        <f>IFERROR(VLOOKUP($B117,インカレスプリント2018!$B$5:$G$400,6,FALSE),"")</f>
        <v>MUA2</v>
      </c>
      <c r="U117" s="10">
        <f>IFERROR(VLOOKUP($B117,インカレスプリント2018!$B$5:$G$400,2,FALSE),"")</f>
        <v>61</v>
      </c>
      <c r="V117" s="10">
        <f>IFERROR(VLOOKUP($B117,インカレスプリント2018!$B$5:$G$400,5,FALSE)*VLOOKUP(T117,大会ごとのスコア!$D$33:$E$36,2,FALSE),"")</f>
        <v>45.919999999999995</v>
      </c>
      <c r="W117" s="9" t="str">
        <f>IFERROR(VLOOKUP($B117,インカレロング2018!$B$5:$G$400,6,FALSE),"")</f>
        <v>MUL3</v>
      </c>
      <c r="X117" s="10">
        <f>IFERROR(VLOOKUP($B117,インカレロング2018!$B$5:$G$400,2,FALSE),"")</f>
        <v>78</v>
      </c>
      <c r="Y117" s="10">
        <f ca="1">IFERROR(VLOOKUP($B117,インカレロング2018!$B$5:$G$400,5,FALSE)*VLOOKUP(W117,大会ごとのスコア!$D$38:$E$42,2,FALSE),"")</f>
        <v>40.655000000000001</v>
      </c>
      <c r="Z117" s="9" t="str">
        <f>IFERROR(VLOOKUP($B117,クラブカップミドル!$B$4:$G$400,6,FALSE),"")</f>
        <v/>
      </c>
      <c r="AA117" s="10" t="str">
        <f>IFERROR(VLOOKUP($B117,クラブカップミドル!$B$4:$G$400,2,FALSE),"")</f>
        <v/>
      </c>
      <c r="AB117" s="10" t="str">
        <f>IFERROR(VLOOKUP($B117,クラブカップミドル!$B$4:$G$400,5,FALSE)*VLOOKUP(Z117,大会ごとのスコア!$D$44:$E$55,2,FALSE),"")</f>
        <v/>
      </c>
      <c r="AC117" s="9" t="str">
        <f>IFERROR(VLOOKUP($B117,全日本ミドル!$B$4:$G$400,6,FALSE),"")</f>
        <v/>
      </c>
      <c r="AD117" s="10" t="str">
        <f>IFERROR(VLOOKUP($B117,全日本ミドル!$B$4:$G$400,2,FALSE),"")</f>
        <v/>
      </c>
      <c r="AE117" s="10" t="str">
        <f>IFERROR(VLOOKUP($B117,全日本ミドル!$B$4:$G$400,5,FALSE)*VLOOKUP(AC117,大会ごとのスコア!$D$62:$E$69,2,FALSE),"")</f>
        <v/>
      </c>
      <c r="AF117" s="9" t="str">
        <f>IFERROR(VLOOKUP($B117,KOLC大会!$B$4:$G$400,6,FALSE),"")</f>
        <v/>
      </c>
      <c r="AG117" s="10" t="str">
        <f>IFERROR(VLOOKUP($B117,KOLC大会!$B$4:$G$400,2,FALSE),"")</f>
        <v/>
      </c>
      <c r="AH117" s="10" t="str">
        <f>IFERROR(VLOOKUP($B117,KOLC大会!$B$4:$G$400,5,FALSE)*VLOOKUP(AF117,大会ごとのスコア!$D$44:$E$55,2,FALSE),"")</f>
        <v/>
      </c>
      <c r="AI117" s="9" t="str">
        <f>IFERROR(VLOOKUP($B117,早大OC大会!$B$4:$G$400,6,FALSE),"")</f>
        <v/>
      </c>
      <c r="AJ117" s="10" t="str">
        <f>IFERROR(VLOOKUP($B117,早大OC大会!$B$4:$G$400,2,FALSE),"")</f>
        <v/>
      </c>
      <c r="AK117" s="10" t="str">
        <f>IFERROR(VLOOKUP($B117,早大OC大会!$B$4:$G$400,5,FALSE)*VLOOKUP(AI117,大会ごとのスコア!$D$44:$E$55,2,FALSE),"")</f>
        <v/>
      </c>
      <c r="AL117" s="9" t="str">
        <f>IFERROR(VLOOKUP($B117,京大京女大会!$B$4:$G$400,6,FALSE),"")</f>
        <v/>
      </c>
      <c r="AM117" s="10" t="str">
        <f>IFERROR(VLOOKUP($B117,京大京女大会!$B$4:$G$400,2,FALSE),"")</f>
        <v/>
      </c>
      <c r="AN117" s="10" t="str">
        <f>IFERROR(VLOOKUP($B117,京大京女大会!$B$4:$G$400,5,FALSE)*VLOOKUP(AL117,大会ごとのスコア!$D$44:$E$55,2,FALSE),"")</f>
        <v/>
      </c>
      <c r="AO117" s="9" t="str">
        <f>IFERROR(VLOOKUP($B117,東海ミドルセレ!$B$4:$G$400,6,FALSE),"")</f>
        <v/>
      </c>
      <c r="AP117" s="10" t="str">
        <f>IFERROR(VLOOKUP($B117,東海ミドルセレ!$B$4:$G$400,2,FALSE),"")</f>
        <v/>
      </c>
      <c r="AQ117" s="10" t="str">
        <f>IFERROR(VLOOKUP($B117,東海ミドルセレ!$B$4:$G$400,5,FALSE)*VLOOKUP(AO117,大会ごとのスコア!$D$44:$E$60,2,FALSE),"")</f>
        <v/>
      </c>
      <c r="AR117" s="10"/>
      <c r="AT117" s="9">
        <f t="array" aca="1" ref="AT117" ca="1">IFERROR(ROUNDUP(AVERAGE(LARGE(IF($A$3:$AS$3="スコア",$A117:$AS117,""),{1,2,3})),2),0)</f>
        <v>45.739999999999995</v>
      </c>
      <c r="AU117">
        <f t="array" aca="1" ref="AU117" ca="1">IFERROR(LARGE(IF($A$3:$AS$3="スコア",$A117:$AS117,""),1),"")</f>
        <v>50.626999999999995</v>
      </c>
      <c r="AV117" t="str">
        <f t="shared" ca="1" si="2"/>
        <v>関東SS</v>
      </c>
      <c r="AW117" t="str">
        <f t="shared" ca="1" si="3"/>
        <v>Ms1</v>
      </c>
    </row>
    <row r="118" spans="2:49" x14ac:dyDescent="0.15">
      <c r="B118" t="s">
        <v>721</v>
      </c>
      <c r="C118" t="s">
        <v>21</v>
      </c>
      <c r="E118" s="9" t="str">
        <f>IFERROR(VLOOKUP($B118,根ノ上高原!$B$5:$G$338,6,FALSE),"")</f>
        <v/>
      </c>
      <c r="F118" s="10" t="str">
        <f>IFERROR(VLOOKUP($B118,根ノ上高原!$B$5:$G$338,2,FALSE),"")</f>
        <v/>
      </c>
      <c r="G118" s="10" t="str">
        <f>IFERROR(VLOOKUP($B118,根ノ上高原!$B$5:$G$338,5,FALSE)*VLOOKUP(E118,大会ごとのスコア!$D$4:$E$5,2,FALSE),"")</f>
        <v/>
      </c>
      <c r="H118" s="9" t="str">
        <f>IFERROR(VLOOKUP($B118,東大OLK大会!$B$5:$G$338,6,FALSE),"")</f>
        <v/>
      </c>
      <c r="I118" s="10" t="str">
        <f>IFERROR(VLOOKUP($B118,東大OLK大会!$B$5:$G$338,2,FALSE),"")</f>
        <v/>
      </c>
      <c r="J118" s="10" t="str">
        <f>IFERROR(VLOOKUP($B118,東大OLK大会!$B$5:$G$338,5,FALSE)*VLOOKUP(H118,大会ごとのスコア!$D$7:$E$11,2,FALSE),"")</f>
        <v/>
      </c>
      <c r="K118" s="9" t="str">
        <f>IFERROR(VLOOKUP($B118,全日本ロング!$B$5:$G$338,6,FALSE),"")</f>
        <v/>
      </c>
      <c r="L118" s="10" t="str">
        <f>IFERROR(VLOOKUP($B118,全日本ロング!$B$5:$G$338,2,FALSE),"")</f>
        <v/>
      </c>
      <c r="M118" s="10" t="str">
        <f>IFERROR(VLOOKUP($B118,全日本ロング!$B$5:$G$338,5,FALSE)*VLOOKUP(K118,大会ごとのスコア!$D$12:$E$17,2,FALSE),"")</f>
        <v/>
      </c>
      <c r="N118" s="9" t="str">
        <f>IFERROR(VLOOKUP($B118,関東スプリントセレ!$B$5:$G$338,6,FALSE),"")</f>
        <v>Ms2</v>
      </c>
      <c r="O118" s="10">
        <f>IFERROR(VLOOKUP($B118,関東スプリントセレ!$B$5:$G$338,2,FALSE),"")</f>
        <v>57</v>
      </c>
      <c r="P118" s="10">
        <f>IFERROR(VLOOKUP($B118,関東スプリントセレ!$B$5:$G$338,5,FALSE)*VLOOKUP(N118,大会ごとのスコア!$D$19:$E$21,2,FALSE),"")</f>
        <v>46.358999999999995</v>
      </c>
      <c r="Q118" s="9" t="str">
        <f>IFERROR(VLOOKUP($B118,名椙大会2日目!$B$5:$G$338,6,FALSE),"")</f>
        <v/>
      </c>
      <c r="R118" s="10" t="str">
        <f>IFERROR(VLOOKUP($B118,名椙大会2日目!$B$5:$G$338,2,FALSE),"")</f>
        <v/>
      </c>
      <c r="S118" s="10" t="str">
        <f>IFERROR(VLOOKUP($B118,名椙大会2日目!$B$5:$G$338,5,FALSE)*VLOOKUP(Q118,大会ごとのスコア!$D$28:$E$31,2,FALSE),"")</f>
        <v/>
      </c>
      <c r="T118" s="9" t="str">
        <f>IFERROR(VLOOKUP($B118,インカレスプリント2018!$B$5:$G$400,6,FALSE),"")</f>
        <v>MUA2</v>
      </c>
      <c r="U118" s="10">
        <f>IFERROR(VLOOKUP($B118,インカレスプリント2018!$B$5:$G$400,2,FALSE),"")</f>
        <v>60</v>
      </c>
      <c r="V118" s="10">
        <f>IFERROR(VLOOKUP($B118,インカレスプリント2018!$B$5:$G$400,5,FALSE)*VLOOKUP(T118,大会ごとのスコア!$D$33:$E$36,2,FALSE),"")</f>
        <v>46.22</v>
      </c>
      <c r="W118" s="9" t="str">
        <f>IFERROR(VLOOKUP($B118,インカレロング2018!$B$5:$G$400,6,FALSE),"")</f>
        <v>MUL3</v>
      </c>
      <c r="X118" s="10">
        <f>IFERROR(VLOOKUP($B118,インカレロング2018!$B$5:$G$400,2,FALSE),"")</f>
        <v>69</v>
      </c>
      <c r="Y118" s="10">
        <f ca="1">IFERROR(VLOOKUP($B118,インカレロング2018!$B$5:$G$400,5,FALSE)*VLOOKUP(W118,大会ごとのスコア!$D$38:$E$42,2,FALSE),"")</f>
        <v>44.591999999999999</v>
      </c>
      <c r="Z118" s="9" t="str">
        <f>IFERROR(VLOOKUP($B118,クラブカップミドル!$B$4:$G$400,6,FALSE),"")</f>
        <v/>
      </c>
      <c r="AA118" s="10" t="str">
        <f>IFERROR(VLOOKUP($B118,クラブカップミドル!$B$4:$G$400,2,FALSE),"")</f>
        <v/>
      </c>
      <c r="AB118" s="10" t="str">
        <f>IFERROR(VLOOKUP($B118,クラブカップミドル!$B$4:$G$400,5,FALSE)*VLOOKUP(Z118,大会ごとのスコア!$D$44:$E$55,2,FALSE),"")</f>
        <v/>
      </c>
      <c r="AC118" s="9" t="str">
        <f>IFERROR(VLOOKUP($B118,全日本ミドル!$B$4:$G$400,6,FALSE),"")</f>
        <v/>
      </c>
      <c r="AD118" s="10" t="str">
        <f>IFERROR(VLOOKUP($B118,全日本ミドル!$B$4:$G$400,2,FALSE),"")</f>
        <v/>
      </c>
      <c r="AE118" s="10" t="str">
        <f>IFERROR(VLOOKUP($B118,全日本ミドル!$B$4:$G$400,5,FALSE)*VLOOKUP(AC118,大会ごとのスコア!$D$62:$E$69,2,FALSE),"")</f>
        <v/>
      </c>
      <c r="AF118" s="9" t="str">
        <f>IFERROR(VLOOKUP($B118,KOLC大会!$B$4:$G$400,6,FALSE),"")</f>
        <v/>
      </c>
      <c r="AG118" s="10" t="str">
        <f>IFERROR(VLOOKUP($B118,KOLC大会!$B$4:$G$400,2,FALSE),"")</f>
        <v/>
      </c>
      <c r="AH118" s="10" t="str">
        <f>IFERROR(VLOOKUP($B118,KOLC大会!$B$4:$G$400,5,FALSE)*VLOOKUP(AF118,大会ごとのスコア!$D$44:$E$55,2,FALSE),"")</f>
        <v/>
      </c>
      <c r="AI118" s="9" t="str">
        <f>IFERROR(VLOOKUP($B118,早大OC大会!$B$4:$G$400,6,FALSE),"")</f>
        <v/>
      </c>
      <c r="AJ118" s="10" t="str">
        <f>IFERROR(VLOOKUP($B118,早大OC大会!$B$4:$G$400,2,FALSE),"")</f>
        <v/>
      </c>
      <c r="AK118" s="10" t="str">
        <f>IFERROR(VLOOKUP($B118,早大OC大会!$B$4:$G$400,5,FALSE)*VLOOKUP(AI118,大会ごとのスコア!$D$44:$E$55,2,FALSE),"")</f>
        <v/>
      </c>
      <c r="AL118" s="9" t="str">
        <f>IFERROR(VLOOKUP($B118,京大京女大会!$B$4:$G$400,6,FALSE),"")</f>
        <v/>
      </c>
      <c r="AM118" s="10" t="str">
        <f>IFERROR(VLOOKUP($B118,京大京女大会!$B$4:$G$400,2,FALSE),"")</f>
        <v/>
      </c>
      <c r="AN118" s="10" t="str">
        <f>IFERROR(VLOOKUP($B118,京大京女大会!$B$4:$G$400,5,FALSE)*VLOOKUP(AL118,大会ごとのスコア!$D$44:$E$55,2,FALSE),"")</f>
        <v/>
      </c>
      <c r="AO118" s="9" t="str">
        <f>IFERROR(VLOOKUP($B118,東海ミドルセレ!$B$4:$G$400,6,FALSE),"")</f>
        <v/>
      </c>
      <c r="AP118" s="10" t="str">
        <f>IFERROR(VLOOKUP($B118,東海ミドルセレ!$B$4:$G$400,2,FALSE),"")</f>
        <v/>
      </c>
      <c r="AQ118" s="10" t="str">
        <f>IFERROR(VLOOKUP($B118,東海ミドルセレ!$B$4:$G$400,5,FALSE)*VLOOKUP(AO118,大会ごとのスコア!$D$44:$E$60,2,FALSE),"")</f>
        <v/>
      </c>
      <c r="AR118" s="10"/>
      <c r="AT118" s="9">
        <f t="array" aca="1" ref="AT118" ca="1">IFERROR(ROUNDUP(AVERAGE(LARGE(IF($A$3:$AS$3="スコア",$A118:$AS118,""),{1,2,3})),2),0)</f>
        <v>45.73</v>
      </c>
      <c r="AU118">
        <f t="array" aca="1" ref="AU118" ca="1">IFERROR(LARGE(IF($A$3:$AS$3="スコア",$A118:$AS118,""),1),"")</f>
        <v>46.358999999999995</v>
      </c>
      <c r="AV118" t="str">
        <f t="shared" ca="1" si="2"/>
        <v>関東SS</v>
      </c>
      <c r="AW118" t="str">
        <f t="shared" ca="1" si="3"/>
        <v>Ms2</v>
      </c>
    </row>
    <row r="119" spans="2:49" x14ac:dyDescent="0.15">
      <c r="B119" t="s">
        <v>973</v>
      </c>
      <c r="C119" t="s">
        <v>5</v>
      </c>
      <c r="E119" s="9" t="str">
        <f>IFERROR(VLOOKUP($B119,根ノ上高原!$B$5:$G$338,6,FALSE),"")</f>
        <v/>
      </c>
      <c r="F119" s="10" t="str">
        <f>IFERROR(VLOOKUP($B119,根ノ上高原!$B$5:$G$338,2,FALSE),"")</f>
        <v/>
      </c>
      <c r="G119" s="10" t="str">
        <f>IFERROR(VLOOKUP($B119,根ノ上高原!$B$5:$G$338,5,FALSE)*VLOOKUP(E119,大会ごとのスコア!$D$4:$E$5,2,FALSE),"")</f>
        <v/>
      </c>
      <c r="H119" s="9" t="str">
        <f>IFERROR(VLOOKUP($B119,東大OLK大会!$B$5:$G$338,6,FALSE),"")</f>
        <v/>
      </c>
      <c r="I119" s="10" t="str">
        <f>IFERROR(VLOOKUP($B119,東大OLK大会!$B$5:$G$338,2,FALSE),"")</f>
        <v/>
      </c>
      <c r="J119" s="10" t="str">
        <f>IFERROR(VLOOKUP($B119,東大OLK大会!$B$5:$G$338,5,FALSE)*VLOOKUP(H119,大会ごとのスコア!$D$7:$E$11,2,FALSE),"")</f>
        <v/>
      </c>
      <c r="K119" s="9" t="str">
        <f>IFERROR(VLOOKUP($B119,全日本ロング!$B$5:$G$338,6,FALSE),"")</f>
        <v/>
      </c>
      <c r="L119" s="10" t="str">
        <f>IFERROR(VLOOKUP($B119,全日本ロング!$B$5:$G$338,2,FALSE),"")</f>
        <v/>
      </c>
      <c r="M119" s="10" t="str">
        <f>IFERROR(VLOOKUP($B119,全日本ロング!$B$5:$G$338,5,FALSE)*VLOOKUP(K119,大会ごとのスコア!$D$12:$E$17,2,FALSE),"")</f>
        <v/>
      </c>
      <c r="N119" s="9" t="str">
        <f>IFERROR(VLOOKUP($B119,関東スプリントセレ!$B$5:$G$338,6,FALSE),"")</f>
        <v>M</v>
      </c>
      <c r="O119" s="10">
        <f>IFERROR(VLOOKUP($B119,関東スプリントセレ!$B$5:$G$338,2,FALSE),"")</f>
        <v>2</v>
      </c>
      <c r="P119" s="10">
        <f>IFERROR(VLOOKUP($B119,関東スプリントセレ!$B$5:$G$338,5,FALSE)*VLOOKUP(N119,大会ごとのスコア!$D$19:$E$21,2,FALSE),"")</f>
        <v>47.519200000000005</v>
      </c>
      <c r="Q119" s="9" t="str">
        <f>IFERROR(VLOOKUP($B119,名椙大会2日目!$B$5:$G$338,6,FALSE),"")</f>
        <v/>
      </c>
      <c r="R119" s="10" t="str">
        <f>IFERROR(VLOOKUP($B119,名椙大会2日目!$B$5:$G$338,2,FALSE),"")</f>
        <v/>
      </c>
      <c r="S119" s="10" t="str">
        <f>IFERROR(VLOOKUP($B119,名椙大会2日目!$B$5:$G$338,5,FALSE)*VLOOKUP(Q119,大会ごとのスコア!$D$28:$E$31,2,FALSE),"")</f>
        <v/>
      </c>
      <c r="T119" s="9" t="str">
        <f>IFERROR(VLOOKUP($B119,インカレスプリント2018!$B$5:$G$400,6,FALSE),"")</f>
        <v/>
      </c>
      <c r="U119" s="10" t="str">
        <f>IFERROR(VLOOKUP($B119,インカレスプリント2018!$B$5:$G$400,2,FALSE),"")</f>
        <v/>
      </c>
      <c r="V119" s="10" t="str">
        <f>IFERROR(VLOOKUP($B119,インカレスプリント2018!$B$5:$G$400,5,FALSE)*VLOOKUP(T119,大会ごとのスコア!$D$33:$E$36,2,FALSE),"")</f>
        <v/>
      </c>
      <c r="W119" s="9" t="str">
        <f>IFERROR(VLOOKUP($B119,インカレロング2018!$B$5:$G$400,6,FALSE),"")</f>
        <v/>
      </c>
      <c r="X119" s="10" t="str">
        <f>IFERROR(VLOOKUP($B119,インカレロング2018!$B$5:$G$400,2,FALSE),"")</f>
        <v/>
      </c>
      <c r="Y119" s="10" t="str">
        <f>IFERROR(VLOOKUP($B119,インカレロング2018!$B$5:$G$400,5,FALSE)*VLOOKUP(W119,大会ごとのスコア!$D$38:$E$42,2,FALSE),"")</f>
        <v/>
      </c>
      <c r="Z119" s="9" t="str">
        <f>IFERROR(VLOOKUP($B119,クラブカップミドル!$B$4:$G$400,6,FALSE),"")</f>
        <v/>
      </c>
      <c r="AA119" s="10" t="str">
        <f>IFERROR(VLOOKUP($B119,クラブカップミドル!$B$4:$G$400,2,FALSE),"")</f>
        <v/>
      </c>
      <c r="AB119" s="10" t="str">
        <f>IFERROR(VLOOKUP($B119,クラブカップミドル!$B$4:$G$400,5,FALSE)*VLOOKUP(Z119,大会ごとのスコア!$D$44:$E$55,2,FALSE),"")</f>
        <v/>
      </c>
      <c r="AC119" s="9" t="str">
        <f>IFERROR(VLOOKUP($B119,全日本ミドル!$B$4:$G$400,6,FALSE),"")</f>
        <v>M20E</v>
      </c>
      <c r="AD119" s="10">
        <f>IFERROR(VLOOKUP($B119,全日本ミドル!$B$4:$G$400,2,FALSE),"")</f>
        <v>0</v>
      </c>
      <c r="AE119" s="10">
        <f>IFERROR(VLOOKUP($B119,全日本ミドル!$B$4:$G$400,5,FALSE)*VLOOKUP(AC119,大会ごとのスコア!$D$62:$E$69,2,FALSE),"")</f>
        <v>25.052400000000002</v>
      </c>
      <c r="AF119" s="9" t="str">
        <f>IFERROR(VLOOKUP($B119,KOLC大会!$B$4:$G$400,6,FALSE),"")</f>
        <v>M20A</v>
      </c>
      <c r="AG119" s="10">
        <f>IFERROR(VLOOKUP($B119,KOLC大会!$B$4:$G$400,2,FALSE),"")</f>
        <v>5</v>
      </c>
      <c r="AH119" s="10">
        <f>IFERROR(VLOOKUP($B119,KOLC大会!$B$4:$G$400,5,FALSE)*VLOOKUP(AF119,大会ごとのスコア!$D$44:$E$55,2,FALSE),"")</f>
        <v>47.452799999999996</v>
      </c>
      <c r="AI119" s="9" t="str">
        <f>IFERROR(VLOOKUP($B119,早大OC大会!$B$4:$G$400,6,FALSE),"")</f>
        <v>M20A</v>
      </c>
      <c r="AJ119" s="10">
        <f>IFERROR(VLOOKUP($B119,早大OC大会!$B$4:$G$400,2,FALSE),"")</f>
        <v>14</v>
      </c>
      <c r="AK119" s="10">
        <f>IFERROR(VLOOKUP($B119,早大OC大会!$B$4:$G$400,5,FALSE)*VLOOKUP(AI119,大会ごとのスコア!$D$44:$E$55,2,FALSE),"")</f>
        <v>41.860800000000005</v>
      </c>
      <c r="AL119" s="9" t="str">
        <f>IFERROR(VLOOKUP($B119,京大京女大会!$B$4:$G$400,6,FALSE),"")</f>
        <v/>
      </c>
      <c r="AM119" s="10" t="str">
        <f>IFERROR(VLOOKUP($B119,京大京女大会!$B$4:$G$400,2,FALSE),"")</f>
        <v/>
      </c>
      <c r="AN119" s="10" t="str">
        <f>IFERROR(VLOOKUP($B119,京大京女大会!$B$4:$G$400,5,FALSE)*VLOOKUP(AL119,大会ごとのスコア!$D$44:$E$55,2,FALSE),"")</f>
        <v/>
      </c>
      <c r="AO119" s="9" t="str">
        <f>IFERROR(VLOOKUP($B119,東海ミドルセレ!$B$4:$G$400,6,FALSE),"")</f>
        <v/>
      </c>
      <c r="AP119" s="10" t="str">
        <f>IFERROR(VLOOKUP($B119,東海ミドルセレ!$B$4:$G$400,2,FALSE),"")</f>
        <v/>
      </c>
      <c r="AQ119" s="10" t="str">
        <f>IFERROR(VLOOKUP($B119,東海ミドルセレ!$B$4:$G$400,5,FALSE)*VLOOKUP(AO119,大会ごとのスコア!$D$44:$E$60,2,FALSE),"")</f>
        <v/>
      </c>
      <c r="AR119" s="10"/>
      <c r="AT119" s="9">
        <f t="array" ref="AT119">IFERROR(ROUNDUP(AVERAGE(LARGE(IF($A$3:$AS$3="スコア",$A119:$AS119,""),{1,2,3})),2),0)</f>
        <v>45.62</v>
      </c>
      <c r="AU119">
        <f t="array" ref="AU119">IFERROR(LARGE(IF($A$3:$AS$3="スコア",$A119:$AS119,""),1),"")</f>
        <v>47.519200000000005</v>
      </c>
      <c r="AV119" t="str">
        <f t="shared" si="2"/>
        <v>関東SS</v>
      </c>
      <c r="AW119" t="str">
        <f t="shared" si="3"/>
        <v>M</v>
      </c>
    </row>
    <row r="120" spans="2:49" x14ac:dyDescent="0.15">
      <c r="B120" t="s">
        <v>749</v>
      </c>
      <c r="C120" t="s">
        <v>745</v>
      </c>
      <c r="E120" s="9" t="str">
        <f>IFERROR(VLOOKUP($B120,根ノ上高原!$B$5:$G$338,6,FALSE),"")</f>
        <v/>
      </c>
      <c r="F120" s="10" t="str">
        <f>IFERROR(VLOOKUP($B120,根ノ上高原!$B$5:$G$338,2,FALSE),"")</f>
        <v/>
      </c>
      <c r="G120" s="10" t="str">
        <f>IFERROR(VLOOKUP($B120,根ノ上高原!$B$5:$G$338,5,FALSE)*VLOOKUP(E120,大会ごとのスコア!$D$4:$E$5,2,FALSE),"")</f>
        <v/>
      </c>
      <c r="H120" s="9" t="str">
        <f>IFERROR(VLOOKUP($B120,東大OLK大会!$B$5:$G$338,6,FALSE),"")</f>
        <v/>
      </c>
      <c r="I120" s="10" t="str">
        <f>IFERROR(VLOOKUP($B120,東大OLK大会!$B$5:$G$338,2,FALSE),"")</f>
        <v/>
      </c>
      <c r="J120" s="10" t="str">
        <f>IFERROR(VLOOKUP($B120,東大OLK大会!$B$5:$G$338,5,FALSE)*VLOOKUP(H120,大会ごとのスコア!$D$7:$E$11,2,FALSE),"")</f>
        <v/>
      </c>
      <c r="K120" s="9" t="str">
        <f>IFERROR(VLOOKUP($B120,全日本ロング!$B$5:$G$338,6,FALSE),"")</f>
        <v/>
      </c>
      <c r="L120" s="10" t="str">
        <f>IFERROR(VLOOKUP($B120,全日本ロング!$B$5:$G$338,2,FALSE),"")</f>
        <v/>
      </c>
      <c r="M120" s="10" t="str">
        <f>IFERROR(VLOOKUP($B120,全日本ロング!$B$5:$G$338,5,FALSE)*VLOOKUP(K120,大会ごとのスコア!$D$12:$E$17,2,FALSE),"")</f>
        <v/>
      </c>
      <c r="N120" s="9" t="str">
        <f>IFERROR(VLOOKUP($B120,関東スプリントセレ!$B$5:$G$338,6,FALSE),"")</f>
        <v>Ms1</v>
      </c>
      <c r="O120" s="10">
        <f>IFERROR(VLOOKUP($B120,関東スプリントセレ!$B$5:$G$338,2,FALSE),"")</f>
        <v>71</v>
      </c>
      <c r="P120" s="10">
        <f>IFERROR(VLOOKUP($B120,関東スプリントセレ!$B$5:$G$338,5,FALSE)*VLOOKUP(N120,大会ごとのスコア!$D$19:$E$21,2,FALSE),"")</f>
        <v>45.213000000000001</v>
      </c>
      <c r="Q120" s="9" t="str">
        <f>IFERROR(VLOOKUP($B120,名椙大会2日目!$B$5:$G$338,6,FALSE),"")</f>
        <v/>
      </c>
      <c r="R120" s="10" t="str">
        <f>IFERROR(VLOOKUP($B120,名椙大会2日目!$B$5:$G$338,2,FALSE),"")</f>
        <v/>
      </c>
      <c r="S120" s="10" t="str">
        <f>IFERROR(VLOOKUP($B120,名椙大会2日目!$B$5:$G$338,5,FALSE)*VLOOKUP(Q120,大会ごとのスコア!$D$28:$E$31,2,FALSE),"")</f>
        <v/>
      </c>
      <c r="T120" s="9" t="str">
        <f>IFERROR(VLOOKUP($B120,インカレスプリント2018!$B$5:$G$400,6,FALSE),"")</f>
        <v>MUA1</v>
      </c>
      <c r="U120" s="10">
        <f>IFERROR(VLOOKUP($B120,インカレスプリント2018!$B$5:$G$400,2,FALSE),"")</f>
        <v>0</v>
      </c>
      <c r="V120" s="10">
        <f>IFERROR(VLOOKUP($B120,インカレスプリント2018!$B$5:$G$400,5,FALSE)*VLOOKUP(T120,大会ごとのスコア!$D$33:$E$36,2,FALSE),"")</f>
        <v>0</v>
      </c>
      <c r="W120" s="9" t="str">
        <f>IFERROR(VLOOKUP($B120,インカレロング2018!$B$5:$G$400,6,FALSE),"")</f>
        <v>MUS</v>
      </c>
      <c r="X120" s="10">
        <f>IFERROR(VLOOKUP($B120,インカレロング2018!$B$5:$G$400,2,FALSE),"")</f>
        <v>7</v>
      </c>
      <c r="Y120" s="10">
        <f ca="1">IFERROR(VLOOKUP($B120,インカレロング2018!$B$5:$G$400,5,FALSE)*VLOOKUP(W120,大会ごとのスコア!$D$38:$E$42,2,FALSE),"")</f>
        <v>46.224000000000004</v>
      </c>
      <c r="Z120" s="9" t="str">
        <f>IFERROR(VLOOKUP($B120,クラブカップミドル!$B$4:$G$400,6,FALSE),"")</f>
        <v/>
      </c>
      <c r="AA120" s="10" t="str">
        <f>IFERROR(VLOOKUP($B120,クラブカップミドル!$B$4:$G$400,2,FALSE),"")</f>
        <v/>
      </c>
      <c r="AB120" s="10" t="str">
        <f>IFERROR(VLOOKUP($B120,クラブカップミドル!$B$4:$G$400,5,FALSE)*VLOOKUP(Z120,大会ごとのスコア!$D$44:$E$55,2,FALSE),"")</f>
        <v/>
      </c>
      <c r="AC120" s="9" t="str">
        <f>IFERROR(VLOOKUP($B120,全日本ミドル!$B$4:$G$400,6,FALSE),"")</f>
        <v>M20A</v>
      </c>
      <c r="AD120" s="10">
        <f>IFERROR(VLOOKUP($B120,全日本ミドル!$B$4:$G$400,2,FALSE),"")</f>
        <v>16</v>
      </c>
      <c r="AE120" s="10">
        <f>IFERROR(VLOOKUP($B120,全日本ミドル!$B$4:$G$400,5,FALSE)*VLOOKUP(AC120,大会ごとのスコア!$D$62:$E$69,2,FALSE),"")</f>
        <v>45.292000000000002</v>
      </c>
      <c r="AF120" s="9" t="str">
        <f>IFERROR(VLOOKUP($B120,KOLC大会!$B$4:$G$400,6,FALSE),"")</f>
        <v/>
      </c>
      <c r="AG120" s="10" t="str">
        <f>IFERROR(VLOOKUP($B120,KOLC大会!$B$4:$G$400,2,FALSE),"")</f>
        <v/>
      </c>
      <c r="AH120" s="10" t="str">
        <f>IFERROR(VLOOKUP($B120,KOLC大会!$B$4:$G$400,5,FALSE)*VLOOKUP(AF120,大会ごとのスコア!$D$44:$E$55,2,FALSE),"")</f>
        <v/>
      </c>
      <c r="AI120" s="9" t="str">
        <f>IFERROR(VLOOKUP($B120,早大OC大会!$B$4:$G$400,6,FALSE),"")</f>
        <v/>
      </c>
      <c r="AJ120" s="10" t="str">
        <f>IFERROR(VLOOKUP($B120,早大OC大会!$B$4:$G$400,2,FALSE),"")</f>
        <v/>
      </c>
      <c r="AK120" s="10" t="str">
        <f>IFERROR(VLOOKUP($B120,早大OC大会!$B$4:$G$400,5,FALSE)*VLOOKUP(AI120,大会ごとのスコア!$D$44:$E$55,2,FALSE),"")</f>
        <v/>
      </c>
      <c r="AL120" s="9" t="str">
        <f>IFERROR(VLOOKUP($B120,京大京女大会!$B$4:$G$400,6,FALSE),"")</f>
        <v/>
      </c>
      <c r="AM120" s="10" t="str">
        <f>IFERROR(VLOOKUP($B120,京大京女大会!$B$4:$G$400,2,FALSE),"")</f>
        <v/>
      </c>
      <c r="AN120" s="10" t="str">
        <f>IFERROR(VLOOKUP($B120,京大京女大会!$B$4:$G$400,5,FALSE)*VLOOKUP(AL120,大会ごとのスコア!$D$44:$E$55,2,FALSE),"")</f>
        <v/>
      </c>
      <c r="AO120" s="9" t="str">
        <f>IFERROR(VLOOKUP($B120,東海ミドルセレ!$B$4:$G$400,6,FALSE),"")</f>
        <v/>
      </c>
      <c r="AP120" s="10" t="str">
        <f>IFERROR(VLOOKUP($B120,東海ミドルセレ!$B$4:$G$400,2,FALSE),"")</f>
        <v/>
      </c>
      <c r="AQ120" s="10" t="str">
        <f>IFERROR(VLOOKUP($B120,東海ミドルセレ!$B$4:$G$400,5,FALSE)*VLOOKUP(AO120,大会ごとのスコア!$D$44:$E$60,2,FALSE),"")</f>
        <v/>
      </c>
      <c r="AR120" s="10"/>
      <c r="AT120" s="9">
        <f t="array" aca="1" ref="AT120" ca="1">IFERROR(ROUNDUP(AVERAGE(LARGE(IF($A$3:$AS$3="スコア",$A120:$AS120,""),{1,2,3})),2),0)</f>
        <v>45.58</v>
      </c>
      <c r="AU120">
        <f t="array" aca="1" ref="AU120" ca="1">IFERROR(LARGE(IF($A$3:$AS$3="スコア",$A120:$AS120,""),1),"")</f>
        <v>46.224000000000004</v>
      </c>
      <c r="AV120" t="str">
        <f t="shared" ca="1" si="2"/>
        <v>ICL</v>
      </c>
      <c r="AW120" t="str">
        <f t="shared" ca="1" si="3"/>
        <v>MUS</v>
      </c>
    </row>
    <row r="121" spans="2:49" x14ac:dyDescent="0.15">
      <c r="B121" t="s">
        <v>974</v>
      </c>
      <c r="C121" t="s">
        <v>20</v>
      </c>
      <c r="E121" s="9" t="str">
        <f>IFERROR(VLOOKUP($B121,根ノ上高原!$B$5:$G$338,6,FALSE),"")</f>
        <v/>
      </c>
      <c r="F121" s="10" t="str">
        <f>IFERROR(VLOOKUP($B121,根ノ上高原!$B$5:$G$338,2,FALSE),"")</f>
        <v/>
      </c>
      <c r="G121" s="10" t="str">
        <f>IFERROR(VLOOKUP($B121,根ノ上高原!$B$5:$G$338,5,FALSE)*VLOOKUP(E121,大会ごとのスコア!$D$4:$E$5,2,FALSE),"")</f>
        <v/>
      </c>
      <c r="H121" s="9" t="str">
        <f>IFERROR(VLOOKUP($B121,東大OLK大会!$B$5:$G$338,6,FALSE),"")</f>
        <v/>
      </c>
      <c r="I121" s="10" t="str">
        <f>IFERROR(VLOOKUP($B121,東大OLK大会!$B$5:$G$338,2,FALSE),"")</f>
        <v/>
      </c>
      <c r="J121" s="10" t="str">
        <f>IFERROR(VLOOKUP($B121,東大OLK大会!$B$5:$G$338,5,FALSE)*VLOOKUP(H121,大会ごとのスコア!$D$7:$E$11,2,FALSE),"")</f>
        <v/>
      </c>
      <c r="K121" s="9" t="str">
        <f>IFERROR(VLOOKUP($B121,全日本ロング!$B$5:$G$338,6,FALSE),"")</f>
        <v/>
      </c>
      <c r="L121" s="10" t="str">
        <f>IFERROR(VLOOKUP($B121,全日本ロング!$B$5:$G$338,2,FALSE),"")</f>
        <v/>
      </c>
      <c r="M121" s="10" t="str">
        <f>IFERROR(VLOOKUP($B121,全日本ロング!$B$5:$G$338,5,FALSE)*VLOOKUP(K121,大会ごとのスコア!$D$12:$E$17,2,FALSE),"")</f>
        <v/>
      </c>
      <c r="N121" s="9" t="str">
        <f>IFERROR(VLOOKUP($B121,関東スプリントセレ!$B$5:$G$338,6,FALSE),"")</f>
        <v>M</v>
      </c>
      <c r="O121" s="10">
        <f>IFERROR(VLOOKUP($B121,関東スプリントセレ!$B$5:$G$338,2,FALSE),"")</f>
        <v>3</v>
      </c>
      <c r="P121" s="10">
        <f>IFERROR(VLOOKUP($B121,関東スプリントセレ!$B$5:$G$338,5,FALSE)*VLOOKUP(N121,大会ごとのスコア!$D$19:$E$21,2,FALSE),"")</f>
        <v>47.485600000000005</v>
      </c>
      <c r="Q121" s="9" t="str">
        <f>IFERROR(VLOOKUP($B121,名椙大会2日目!$B$5:$G$338,6,FALSE),"")</f>
        <v/>
      </c>
      <c r="R121" s="10" t="str">
        <f>IFERROR(VLOOKUP($B121,名椙大会2日目!$B$5:$G$338,2,FALSE),"")</f>
        <v/>
      </c>
      <c r="S121" s="10" t="str">
        <f>IFERROR(VLOOKUP($B121,名椙大会2日目!$B$5:$G$338,5,FALSE)*VLOOKUP(Q121,大会ごとのスコア!$D$28:$E$31,2,FALSE),"")</f>
        <v/>
      </c>
      <c r="T121" s="9" t="str">
        <f>IFERROR(VLOOKUP($B121,インカレスプリント2018!$B$5:$G$400,6,FALSE),"")</f>
        <v/>
      </c>
      <c r="U121" s="10" t="str">
        <f>IFERROR(VLOOKUP($B121,インカレスプリント2018!$B$5:$G$400,2,FALSE),"")</f>
        <v/>
      </c>
      <c r="V121" s="10" t="str">
        <f>IFERROR(VLOOKUP($B121,インカレスプリント2018!$B$5:$G$400,5,FALSE)*VLOOKUP(T121,大会ごとのスコア!$D$33:$E$36,2,FALSE),"")</f>
        <v/>
      </c>
      <c r="W121" s="9" t="str">
        <f>IFERROR(VLOOKUP($B121,インカレロング2018!$B$5:$G$400,6,FALSE),"")</f>
        <v/>
      </c>
      <c r="X121" s="10" t="str">
        <f>IFERROR(VLOOKUP($B121,インカレロング2018!$B$5:$G$400,2,FALSE),"")</f>
        <v/>
      </c>
      <c r="Y121" s="10" t="str">
        <f>IFERROR(VLOOKUP($B121,インカレロング2018!$B$5:$G$400,5,FALSE)*VLOOKUP(W121,大会ごとのスコア!$D$38:$E$42,2,FALSE),"")</f>
        <v/>
      </c>
      <c r="Z121" s="9" t="str">
        <f>IFERROR(VLOOKUP($B121,クラブカップミドル!$B$4:$G$400,6,FALSE),"")</f>
        <v>MJ</v>
      </c>
      <c r="AA121" s="10">
        <f>IFERROR(VLOOKUP($B121,クラブカップミドル!$B$4:$G$400,2,FALSE),"")</f>
        <v>12</v>
      </c>
      <c r="AB121" s="10">
        <f>IFERROR(VLOOKUP($B121,クラブカップミドル!$B$4:$G$400,5,FALSE)*VLOOKUP(Z121,大会ごとのスコア!$D$44:$E$55,2,FALSE),"")</f>
        <v>42.924800000000005</v>
      </c>
      <c r="AC121" s="9" t="str">
        <f>IFERROR(VLOOKUP($B121,全日本ミドル!$B$4:$G$400,6,FALSE),"")</f>
        <v>M21A1</v>
      </c>
      <c r="AD121" s="10">
        <f>IFERROR(VLOOKUP($B121,全日本ミドル!$B$4:$G$400,2,FALSE),"")</f>
        <v>51</v>
      </c>
      <c r="AE121" s="10">
        <f>IFERROR(VLOOKUP($B121,全日本ミドル!$B$4:$G$400,5,FALSE)*VLOOKUP(AC121,大会ごとのスコア!$D$62:$E$69,2,FALSE),"")</f>
        <v>45.116</v>
      </c>
      <c r="AF121" s="9" t="str">
        <f>IFERROR(VLOOKUP($B121,KOLC大会!$B$4:$G$400,6,FALSE),"")</f>
        <v/>
      </c>
      <c r="AG121" s="10" t="str">
        <f>IFERROR(VLOOKUP($B121,KOLC大会!$B$4:$G$400,2,FALSE),"")</f>
        <v/>
      </c>
      <c r="AH121" s="10" t="str">
        <f>IFERROR(VLOOKUP($B121,KOLC大会!$B$4:$G$400,5,FALSE)*VLOOKUP(AF121,大会ごとのスコア!$D$44:$E$55,2,FALSE),"")</f>
        <v/>
      </c>
      <c r="AI121" s="9" t="str">
        <f>IFERROR(VLOOKUP($B121,早大OC大会!$B$4:$G$400,6,FALSE),"")</f>
        <v/>
      </c>
      <c r="AJ121" s="10" t="str">
        <f>IFERROR(VLOOKUP($B121,早大OC大会!$B$4:$G$400,2,FALSE),"")</f>
        <v/>
      </c>
      <c r="AK121" s="10" t="str">
        <f>IFERROR(VLOOKUP($B121,早大OC大会!$B$4:$G$400,5,FALSE)*VLOOKUP(AI121,大会ごとのスコア!$D$44:$E$55,2,FALSE),"")</f>
        <v/>
      </c>
      <c r="AL121" s="9" t="str">
        <f>IFERROR(VLOOKUP($B121,京大京女大会!$B$4:$G$400,6,FALSE),"")</f>
        <v/>
      </c>
      <c r="AM121" s="10" t="str">
        <f>IFERROR(VLOOKUP($B121,京大京女大会!$B$4:$G$400,2,FALSE),"")</f>
        <v/>
      </c>
      <c r="AN121" s="10" t="str">
        <f>IFERROR(VLOOKUP($B121,京大京女大会!$B$4:$G$400,5,FALSE)*VLOOKUP(AL121,大会ごとのスコア!$D$44:$E$55,2,FALSE),"")</f>
        <v/>
      </c>
      <c r="AO121" s="9" t="str">
        <f>IFERROR(VLOOKUP($B121,東海ミドルセレ!$B$4:$G$400,6,FALSE),"")</f>
        <v/>
      </c>
      <c r="AP121" s="10" t="str">
        <f>IFERROR(VLOOKUP($B121,東海ミドルセレ!$B$4:$G$400,2,FALSE),"")</f>
        <v/>
      </c>
      <c r="AQ121" s="10" t="str">
        <f>IFERROR(VLOOKUP($B121,東海ミドルセレ!$B$4:$G$400,5,FALSE)*VLOOKUP(AO121,大会ごとのスコア!$D$44:$E$60,2,FALSE),"")</f>
        <v/>
      </c>
      <c r="AR121" s="10"/>
      <c r="AT121" s="9">
        <f t="array" ref="AT121">IFERROR(ROUNDUP(AVERAGE(LARGE(IF($A$3:$AS$3="スコア",$A121:$AS121,""),{1,2,3})),2),0)</f>
        <v>45.18</v>
      </c>
      <c r="AU121">
        <f t="array" ref="AU121">IFERROR(LARGE(IF($A$3:$AS$3="スコア",$A121:$AS121,""),1),"")</f>
        <v>47.485600000000005</v>
      </c>
      <c r="AV121" t="str">
        <f t="shared" si="2"/>
        <v>関東SS</v>
      </c>
      <c r="AW121" t="str">
        <f t="shared" si="3"/>
        <v>M</v>
      </c>
    </row>
    <row r="122" spans="2:49" x14ac:dyDescent="0.15">
      <c r="B122" t="s">
        <v>676</v>
      </c>
      <c r="C122" t="s">
        <v>21</v>
      </c>
      <c r="E122" s="9" t="str">
        <f>IFERROR(VLOOKUP($B122,根ノ上高原!$B$5:$G$338,6,FALSE),"")</f>
        <v/>
      </c>
      <c r="F122" s="10" t="str">
        <f>IFERROR(VLOOKUP($B122,根ノ上高原!$B$5:$G$338,2,FALSE),"")</f>
        <v/>
      </c>
      <c r="G122" s="10" t="str">
        <f>IFERROR(VLOOKUP($B122,根ノ上高原!$B$5:$G$338,5,FALSE)*VLOOKUP(E122,大会ごとのスコア!$D$4:$E$5,2,FALSE),"")</f>
        <v/>
      </c>
      <c r="H122" s="9" t="str">
        <f>IFERROR(VLOOKUP($B122,東大OLK大会!$B$5:$G$338,6,FALSE),"")</f>
        <v/>
      </c>
      <c r="I122" s="10" t="str">
        <f>IFERROR(VLOOKUP($B122,東大OLK大会!$B$5:$G$338,2,FALSE),"")</f>
        <v/>
      </c>
      <c r="J122" s="10" t="str">
        <f>IFERROR(VLOOKUP($B122,東大OLK大会!$B$5:$G$338,5,FALSE)*VLOOKUP(H122,大会ごとのスコア!$D$7:$E$11,2,FALSE),"")</f>
        <v/>
      </c>
      <c r="K122" s="9" t="str">
        <f>IFERROR(VLOOKUP($B122,全日本ロング!$B$5:$G$338,6,FALSE),"")</f>
        <v/>
      </c>
      <c r="L122" s="10" t="str">
        <f>IFERROR(VLOOKUP($B122,全日本ロング!$B$5:$G$338,2,FALSE),"")</f>
        <v/>
      </c>
      <c r="M122" s="10" t="str">
        <f>IFERROR(VLOOKUP($B122,全日本ロング!$B$5:$G$338,5,FALSE)*VLOOKUP(K122,大会ごとのスコア!$D$12:$E$17,2,FALSE),"")</f>
        <v/>
      </c>
      <c r="N122" s="9" t="str">
        <f>IFERROR(VLOOKUP($B122,関東スプリントセレ!$B$5:$G$338,6,FALSE),"")</f>
        <v>Ms2</v>
      </c>
      <c r="O122" s="10">
        <f>IFERROR(VLOOKUP($B122,関東スプリントセレ!$B$5:$G$338,2,FALSE),"")</f>
        <v>50</v>
      </c>
      <c r="P122" s="10">
        <f>IFERROR(VLOOKUP($B122,関東スプリントセレ!$B$5:$G$338,5,FALSE)*VLOOKUP(N122,大会ごとのスコア!$D$19:$E$21,2,FALSE),"")</f>
        <v>49.603999999999999</v>
      </c>
      <c r="Q122" s="9" t="str">
        <f>IFERROR(VLOOKUP($B122,名椙大会2日目!$B$5:$G$338,6,FALSE),"")</f>
        <v/>
      </c>
      <c r="R122" s="10" t="str">
        <f>IFERROR(VLOOKUP($B122,名椙大会2日目!$B$5:$G$338,2,FALSE),"")</f>
        <v/>
      </c>
      <c r="S122" s="10" t="str">
        <f>IFERROR(VLOOKUP($B122,名椙大会2日目!$B$5:$G$338,5,FALSE)*VLOOKUP(Q122,大会ごとのスコア!$D$28:$E$31,2,FALSE),"")</f>
        <v/>
      </c>
      <c r="T122" s="9" t="str">
        <f>IFERROR(VLOOKUP($B122,インカレスプリント2018!$B$5:$G$400,6,FALSE),"")</f>
        <v>MUA3</v>
      </c>
      <c r="U122" s="10">
        <f>IFERROR(VLOOKUP($B122,インカレスプリント2018!$B$5:$G$400,2,FALSE),"")</f>
        <v>57</v>
      </c>
      <c r="V122" s="10">
        <f>IFERROR(VLOOKUP($B122,インカレスプリント2018!$B$5:$G$400,5,FALSE)*VLOOKUP(T122,大会ごとのスコア!$D$33:$E$36,2,FALSE),"")</f>
        <v>50.071999999999996</v>
      </c>
      <c r="W122" s="9" t="str">
        <f>IFERROR(VLOOKUP($B122,インカレロング2018!$B$5:$G$400,6,FALSE),"")</f>
        <v>MUL2</v>
      </c>
      <c r="X122" s="10">
        <f>IFERROR(VLOOKUP($B122,インカレロング2018!$B$5:$G$400,2,FALSE),"")</f>
        <v>83</v>
      </c>
      <c r="Y122" s="10">
        <f ca="1">IFERROR(VLOOKUP($B122,インカレロング2018!$B$5:$G$400,5,FALSE)*VLOOKUP(W122,大会ごとのスコア!$D$38:$E$42,2,FALSE),"")</f>
        <v>35.670999999999999</v>
      </c>
      <c r="Z122" s="9" t="str">
        <f>IFERROR(VLOOKUP($B122,クラブカップミドル!$B$4:$G$400,6,FALSE),"")</f>
        <v/>
      </c>
      <c r="AA122" s="10" t="str">
        <f>IFERROR(VLOOKUP($B122,クラブカップミドル!$B$4:$G$400,2,FALSE),"")</f>
        <v/>
      </c>
      <c r="AB122" s="10" t="str">
        <f>IFERROR(VLOOKUP($B122,クラブカップミドル!$B$4:$G$400,5,FALSE)*VLOOKUP(Z122,大会ごとのスコア!$D$44:$E$55,2,FALSE),"")</f>
        <v/>
      </c>
      <c r="AC122" s="9" t="str">
        <f>IFERROR(VLOOKUP($B122,全日本ミドル!$B$4:$G$400,6,FALSE),"")</f>
        <v/>
      </c>
      <c r="AD122" s="10" t="str">
        <f>IFERROR(VLOOKUP($B122,全日本ミドル!$B$4:$G$400,2,FALSE),"")</f>
        <v/>
      </c>
      <c r="AE122" s="10" t="str">
        <f>IFERROR(VLOOKUP($B122,全日本ミドル!$B$4:$G$400,5,FALSE)*VLOOKUP(AC122,大会ごとのスコア!$D$62:$E$69,2,FALSE),"")</f>
        <v/>
      </c>
      <c r="AF122" s="9" t="str">
        <f>IFERROR(VLOOKUP($B122,KOLC大会!$B$4:$G$400,6,FALSE),"")</f>
        <v/>
      </c>
      <c r="AG122" s="10" t="str">
        <f>IFERROR(VLOOKUP($B122,KOLC大会!$B$4:$G$400,2,FALSE),"")</f>
        <v/>
      </c>
      <c r="AH122" s="10" t="str">
        <f>IFERROR(VLOOKUP($B122,KOLC大会!$B$4:$G$400,5,FALSE)*VLOOKUP(AF122,大会ごとのスコア!$D$44:$E$55,2,FALSE),"")</f>
        <v/>
      </c>
      <c r="AI122" s="9" t="str">
        <f>IFERROR(VLOOKUP($B122,早大OC大会!$B$4:$G$400,6,FALSE),"")</f>
        <v/>
      </c>
      <c r="AJ122" s="10" t="str">
        <f>IFERROR(VLOOKUP($B122,早大OC大会!$B$4:$G$400,2,FALSE),"")</f>
        <v/>
      </c>
      <c r="AK122" s="10" t="str">
        <f>IFERROR(VLOOKUP($B122,早大OC大会!$B$4:$G$400,5,FALSE)*VLOOKUP(AI122,大会ごとのスコア!$D$44:$E$55,2,FALSE),"")</f>
        <v/>
      </c>
      <c r="AL122" s="9" t="str">
        <f>IFERROR(VLOOKUP($B122,京大京女大会!$B$4:$G$400,6,FALSE),"")</f>
        <v>M21A</v>
      </c>
      <c r="AM122" s="10">
        <f>IFERROR(VLOOKUP($B122,京大京女大会!$B$4:$G$400,2,FALSE),"")</f>
        <v>65</v>
      </c>
      <c r="AN122" s="10">
        <f>IFERROR(VLOOKUP($B122,京大京女大会!$B$4:$G$400,5,FALSE)*VLOOKUP(AL122,大会ごとのスコア!$D$44:$E$55,2,FALSE),"")</f>
        <v>14.911999999999999</v>
      </c>
      <c r="AO122" s="9" t="str">
        <f>IFERROR(VLOOKUP($B122,東海ミドルセレ!$B$4:$G$400,6,FALSE),"")</f>
        <v/>
      </c>
      <c r="AP122" s="10" t="str">
        <f>IFERROR(VLOOKUP($B122,東海ミドルセレ!$B$4:$G$400,2,FALSE),"")</f>
        <v/>
      </c>
      <c r="AQ122" s="10" t="str">
        <f>IFERROR(VLOOKUP($B122,東海ミドルセレ!$B$4:$G$400,5,FALSE)*VLOOKUP(AO122,大会ごとのスコア!$D$44:$E$60,2,FALSE),"")</f>
        <v/>
      </c>
      <c r="AR122" s="10"/>
      <c r="AT122" s="9">
        <f t="array" aca="1" ref="AT122" ca="1">IFERROR(ROUNDUP(AVERAGE(LARGE(IF($A$3:$AS$3="スコア",$A122:$AS122,""),{1,2,3})),2),0)</f>
        <v>45.12</v>
      </c>
      <c r="AU122">
        <f t="array" aca="1" ref="AU122" ca="1">IFERROR(LARGE(IF($A$3:$AS$3="スコア",$A122:$AS122,""),1),"")</f>
        <v>50.071999999999996</v>
      </c>
      <c r="AV122" t="str">
        <f t="shared" ca="1" si="2"/>
        <v>ICS</v>
      </c>
      <c r="AW122" t="str">
        <f t="shared" ca="1" si="3"/>
        <v>MUA3</v>
      </c>
    </row>
    <row r="123" spans="2:49" x14ac:dyDescent="0.15">
      <c r="B123" t="s">
        <v>946</v>
      </c>
      <c r="C123" t="s">
        <v>10</v>
      </c>
      <c r="E123" s="9" t="str">
        <f>IFERROR(VLOOKUP($B123,根ノ上高原!$B$5:$G$338,6,FALSE),"")</f>
        <v/>
      </c>
      <c r="F123" s="10" t="str">
        <f>IFERROR(VLOOKUP($B123,根ノ上高原!$B$5:$G$338,2,FALSE),"")</f>
        <v/>
      </c>
      <c r="G123" s="10" t="str">
        <f>IFERROR(VLOOKUP($B123,根ノ上高原!$B$5:$G$338,5,FALSE)*VLOOKUP(E123,大会ごとのスコア!$D$4:$E$5,2,FALSE),"")</f>
        <v/>
      </c>
      <c r="H123" s="9" t="str">
        <f>IFERROR(VLOOKUP($B123,東大OLK大会!$B$5:$G$338,6,FALSE),"")</f>
        <v/>
      </c>
      <c r="I123" s="10" t="str">
        <f>IFERROR(VLOOKUP($B123,東大OLK大会!$B$5:$G$338,2,FALSE),"")</f>
        <v/>
      </c>
      <c r="J123" s="10" t="str">
        <f>IFERROR(VLOOKUP($B123,東大OLK大会!$B$5:$G$338,5,FALSE)*VLOOKUP(H123,大会ごとのスコア!$D$7:$E$11,2,FALSE),"")</f>
        <v/>
      </c>
      <c r="K123" s="9" t="str">
        <f>IFERROR(VLOOKUP($B123,全日本ロング!$B$5:$G$338,6,FALSE),"")</f>
        <v/>
      </c>
      <c r="L123" s="10" t="str">
        <f>IFERROR(VLOOKUP($B123,全日本ロング!$B$5:$G$338,2,FALSE),"")</f>
        <v/>
      </c>
      <c r="M123" s="10" t="str">
        <f>IFERROR(VLOOKUP($B123,全日本ロング!$B$5:$G$338,5,FALSE)*VLOOKUP(K123,大会ごとのスコア!$D$12:$E$17,2,FALSE),"")</f>
        <v/>
      </c>
      <c r="N123" s="9" t="str">
        <f>IFERROR(VLOOKUP($B123,関東スプリントセレ!$B$5:$G$338,6,FALSE),"")</f>
        <v>Ms2</v>
      </c>
      <c r="O123" s="10">
        <f>IFERROR(VLOOKUP($B123,関東スプリントセレ!$B$5:$G$338,2,FALSE),"")</f>
        <v>59</v>
      </c>
      <c r="P123" s="10">
        <f>IFERROR(VLOOKUP($B123,関東スプリントセレ!$B$5:$G$338,5,FALSE)*VLOOKUP(N123,大会ごとのスコア!$D$19:$E$21,2,FALSE),"")</f>
        <v>45.056999999999995</v>
      </c>
      <c r="Q123" s="9" t="str">
        <f>IFERROR(VLOOKUP($B123,名椙大会2日目!$B$5:$G$338,6,FALSE),"")</f>
        <v/>
      </c>
      <c r="R123" s="10" t="str">
        <f>IFERROR(VLOOKUP($B123,名椙大会2日目!$B$5:$G$338,2,FALSE),"")</f>
        <v/>
      </c>
      <c r="S123" s="10" t="str">
        <f>IFERROR(VLOOKUP($B123,名椙大会2日目!$B$5:$G$338,5,FALSE)*VLOOKUP(Q123,大会ごとのスコア!$D$28:$E$31,2,FALSE),"")</f>
        <v/>
      </c>
      <c r="T123" s="9" t="str">
        <f>IFERROR(VLOOKUP($B123,インカレスプリント2018!$B$5:$G$400,6,FALSE),"")</f>
        <v/>
      </c>
      <c r="U123" s="10" t="str">
        <f>IFERROR(VLOOKUP($B123,インカレスプリント2018!$B$5:$G$400,2,FALSE),"")</f>
        <v/>
      </c>
      <c r="V123" s="10" t="str">
        <f>IFERROR(VLOOKUP($B123,インカレスプリント2018!$B$5:$G$400,5,FALSE)*VLOOKUP(T123,大会ごとのスコア!$D$33:$E$36,2,FALSE),"")</f>
        <v/>
      </c>
      <c r="W123" s="9" t="str">
        <f>IFERROR(VLOOKUP($B123,インカレロング2018!$B$5:$G$400,6,FALSE),"")</f>
        <v/>
      </c>
      <c r="X123" s="10" t="str">
        <f>IFERROR(VLOOKUP($B123,インカレロング2018!$B$5:$G$400,2,FALSE),"")</f>
        <v/>
      </c>
      <c r="Y123" s="10" t="str">
        <f>IFERROR(VLOOKUP($B123,インカレロング2018!$B$5:$G$400,5,FALSE)*VLOOKUP(W123,大会ごとのスコア!$D$38:$E$42,2,FALSE),"")</f>
        <v/>
      </c>
      <c r="Z123" s="9" t="str">
        <f>IFERROR(VLOOKUP($B123,クラブカップミドル!$B$4:$G$400,6,FALSE),"")</f>
        <v>MJ</v>
      </c>
      <c r="AA123" s="10">
        <f>IFERROR(VLOOKUP($B123,クラブカップミドル!$B$4:$G$400,2,FALSE),"")</f>
        <v>0</v>
      </c>
      <c r="AB123" s="10">
        <f>IFERROR(VLOOKUP($B123,クラブカップミドル!$B$4:$G$400,5,FALSE)*VLOOKUP(Z123,大会ごとのスコア!$D$44:$E$55,2,FALSE),"")</f>
        <v>35.216799999999999</v>
      </c>
      <c r="AC123" s="9" t="str">
        <f>IFERROR(VLOOKUP($B123,全日本ミドル!$B$4:$G$400,6,FALSE),"")</f>
        <v>M20A</v>
      </c>
      <c r="AD123" s="10">
        <f>IFERROR(VLOOKUP($B123,全日本ミドル!$B$4:$G$400,2,FALSE),"")</f>
        <v>9</v>
      </c>
      <c r="AE123" s="10">
        <f>IFERROR(VLOOKUP($B123,全日本ミドル!$B$4:$G$400,5,FALSE)*VLOOKUP(AC123,大会ごとのスコア!$D$62:$E$69,2,FALSE),"")</f>
        <v>47.188000000000002</v>
      </c>
      <c r="AF123" s="9" t="str">
        <f>IFERROR(VLOOKUP($B123,KOLC大会!$B$4:$G$400,6,FALSE),"")</f>
        <v>M20A</v>
      </c>
      <c r="AG123" s="10">
        <f>IFERROR(VLOOKUP($B123,KOLC大会!$B$4:$G$400,2,FALSE),"")</f>
        <v>11</v>
      </c>
      <c r="AH123" s="10">
        <f>IFERROR(VLOOKUP($B123,KOLC大会!$B$4:$G$400,5,FALSE)*VLOOKUP(AF123,大会ごとのスコア!$D$44:$E$55,2,FALSE),"")</f>
        <v>41.793599999999998</v>
      </c>
      <c r="AI123" s="9" t="str">
        <f>IFERROR(VLOOKUP($B123,早大OC大会!$B$4:$G$400,6,FALSE),"")</f>
        <v>M20A</v>
      </c>
      <c r="AJ123" s="10">
        <f>IFERROR(VLOOKUP($B123,早大OC大会!$B$4:$G$400,2,FALSE),"")</f>
        <v>13</v>
      </c>
      <c r="AK123" s="10">
        <f>IFERROR(VLOOKUP($B123,早大OC大会!$B$4:$G$400,5,FALSE)*VLOOKUP(AI123,大会ごとのスコア!$D$44:$E$55,2,FALSE),"")</f>
        <v>41.98</v>
      </c>
      <c r="AL123" s="9" t="str">
        <f>IFERROR(VLOOKUP($B123,京大京女大会!$B$4:$G$400,6,FALSE),"")</f>
        <v/>
      </c>
      <c r="AM123" s="10" t="str">
        <f>IFERROR(VLOOKUP($B123,京大京女大会!$B$4:$G$400,2,FALSE),"")</f>
        <v/>
      </c>
      <c r="AN123" s="10" t="str">
        <f>IFERROR(VLOOKUP($B123,京大京女大会!$B$4:$G$400,5,FALSE)*VLOOKUP(AL123,大会ごとのスコア!$D$44:$E$55,2,FALSE),"")</f>
        <v/>
      </c>
      <c r="AO123" s="9" t="str">
        <f>IFERROR(VLOOKUP($B123,東海ミドルセレ!$B$4:$G$400,6,FALSE),"")</f>
        <v/>
      </c>
      <c r="AP123" s="10" t="str">
        <f>IFERROR(VLOOKUP($B123,東海ミドルセレ!$B$4:$G$400,2,FALSE),"")</f>
        <v/>
      </c>
      <c r="AQ123" s="10" t="str">
        <f>IFERROR(VLOOKUP($B123,東海ミドルセレ!$B$4:$G$400,5,FALSE)*VLOOKUP(AO123,大会ごとのスコア!$D$44:$E$60,2,FALSE),"")</f>
        <v/>
      </c>
      <c r="AR123" s="10"/>
      <c r="AT123" s="9">
        <f t="array" ref="AT123">IFERROR(ROUNDUP(AVERAGE(LARGE(IF($A$3:$AS$3="スコア",$A123:$AS123,""),{1,2,3})),2),0)</f>
        <v>44.75</v>
      </c>
      <c r="AU123">
        <f t="array" ref="AU123">IFERROR(LARGE(IF($A$3:$AS$3="スコア",$A123:$AS123,""),1),"")</f>
        <v>47.188000000000002</v>
      </c>
      <c r="AV123" t="str">
        <f t="shared" si="2"/>
        <v>全日本ミドル</v>
      </c>
      <c r="AW123" t="str">
        <f t="shared" si="3"/>
        <v>M20A</v>
      </c>
    </row>
    <row r="124" spans="2:49" x14ac:dyDescent="0.15">
      <c r="B124" t="s">
        <v>609</v>
      </c>
      <c r="C124" t="s">
        <v>17</v>
      </c>
      <c r="E124" s="9" t="str">
        <f>IFERROR(VLOOKUP($B124,根ノ上高原!$B$5:$G$338,6,FALSE),"")</f>
        <v/>
      </c>
      <c r="F124" s="10" t="str">
        <f>IFERROR(VLOOKUP($B124,根ノ上高原!$B$5:$G$338,2,FALSE),"")</f>
        <v/>
      </c>
      <c r="G124" s="10" t="str">
        <f>IFERROR(VLOOKUP($B124,根ノ上高原!$B$5:$G$338,5,FALSE)*VLOOKUP(E124,大会ごとのスコア!$D$4:$E$5,2,FALSE),"")</f>
        <v/>
      </c>
      <c r="H124" s="9" t="str">
        <f>IFERROR(VLOOKUP($B124,東大OLK大会!$B$5:$G$338,6,FALSE),"")</f>
        <v/>
      </c>
      <c r="I124" s="10" t="str">
        <f>IFERROR(VLOOKUP($B124,東大OLK大会!$B$5:$G$338,2,FALSE),"")</f>
        <v/>
      </c>
      <c r="J124" s="10" t="str">
        <f>IFERROR(VLOOKUP($B124,東大OLK大会!$B$5:$G$338,5,FALSE)*VLOOKUP(H124,大会ごとのスコア!$D$7:$E$11,2,FALSE),"")</f>
        <v/>
      </c>
      <c r="K124" s="9" t="str">
        <f>IFERROR(VLOOKUP($B124,全日本ロング!$B$5:$G$338,6,FALSE),"")</f>
        <v/>
      </c>
      <c r="L124" s="10" t="str">
        <f>IFERROR(VLOOKUP($B124,全日本ロング!$B$5:$G$338,2,FALSE),"")</f>
        <v/>
      </c>
      <c r="M124" s="10" t="str">
        <f>IFERROR(VLOOKUP($B124,全日本ロング!$B$5:$G$338,5,FALSE)*VLOOKUP(K124,大会ごとのスコア!$D$12:$E$17,2,FALSE),"")</f>
        <v/>
      </c>
      <c r="N124" s="9" t="str">
        <f>IFERROR(VLOOKUP($B124,関東スプリントセレ!$B$5:$G$338,6,FALSE),"")</f>
        <v>Ms1</v>
      </c>
      <c r="O124" s="10">
        <f>IFERROR(VLOOKUP($B124,関東スプリントセレ!$B$5:$G$338,2,FALSE),"")</f>
        <v>34</v>
      </c>
      <c r="P124" s="10">
        <f>IFERROR(VLOOKUP($B124,関東スプリントセレ!$B$5:$G$338,5,FALSE)*VLOOKUP(N124,大会ごとのスコア!$D$19:$E$21,2,FALSE),"")</f>
        <v>55.580999999999996</v>
      </c>
      <c r="Q124" s="9" t="str">
        <f>IFERROR(VLOOKUP($B124,名椙大会2日目!$B$5:$G$338,6,FALSE),"")</f>
        <v/>
      </c>
      <c r="R124" s="10" t="str">
        <f>IFERROR(VLOOKUP($B124,名椙大会2日目!$B$5:$G$338,2,FALSE),"")</f>
        <v/>
      </c>
      <c r="S124" s="10" t="str">
        <f>IFERROR(VLOOKUP($B124,名椙大会2日目!$B$5:$G$338,5,FALSE)*VLOOKUP(Q124,大会ごとのスコア!$D$28:$E$31,2,FALSE),"")</f>
        <v/>
      </c>
      <c r="T124" s="9" t="str">
        <f>IFERROR(VLOOKUP($B124,インカレスプリント2018!$B$5:$G$400,6,FALSE),"")</f>
        <v>MUA1</v>
      </c>
      <c r="U124" s="10">
        <f>IFERROR(VLOOKUP($B124,インカレスプリント2018!$B$5:$G$400,2,FALSE),"")</f>
        <v>49</v>
      </c>
      <c r="V124" s="10">
        <f>IFERROR(VLOOKUP($B124,インカレスプリント2018!$B$5:$G$400,5,FALSE)*VLOOKUP(T124,大会ごとのスコア!$D$33:$E$36,2,FALSE),"")</f>
        <v>50.963000000000001</v>
      </c>
      <c r="W124" s="9" t="str">
        <f>IFERROR(VLOOKUP($B124,インカレロング2018!$B$5:$G$400,6,FALSE),"")</f>
        <v>MUL1</v>
      </c>
      <c r="X124" s="10">
        <f>IFERROR(VLOOKUP($B124,インカレロング2018!$B$5:$G$400,2,FALSE),"")</f>
        <v>90</v>
      </c>
      <c r="Y124" s="10">
        <f ca="1">IFERROR(VLOOKUP($B124,インカレロング2018!$B$5:$G$400,5,FALSE)*VLOOKUP(W124,大会ごとのスコア!$D$38:$E$42,2,FALSE),"")</f>
        <v>26.874000000000002</v>
      </c>
      <c r="Z124" s="9" t="str">
        <f>IFERROR(VLOOKUP($B124,クラブカップミドル!$B$4:$G$400,6,FALSE),"")</f>
        <v/>
      </c>
      <c r="AA124" s="10" t="str">
        <f>IFERROR(VLOOKUP($B124,クラブカップミドル!$B$4:$G$400,2,FALSE),"")</f>
        <v/>
      </c>
      <c r="AB124" s="10" t="str">
        <f>IFERROR(VLOOKUP($B124,クラブカップミドル!$B$4:$G$400,5,FALSE)*VLOOKUP(Z124,大会ごとのスコア!$D$44:$E$55,2,FALSE),"")</f>
        <v/>
      </c>
      <c r="AC124" s="9" t="str">
        <f>IFERROR(VLOOKUP($B124,全日本ミドル!$B$4:$G$400,6,FALSE),"")</f>
        <v/>
      </c>
      <c r="AD124" s="10" t="str">
        <f>IFERROR(VLOOKUP($B124,全日本ミドル!$B$4:$G$400,2,FALSE),"")</f>
        <v/>
      </c>
      <c r="AE124" s="10" t="str">
        <f>IFERROR(VLOOKUP($B124,全日本ミドル!$B$4:$G$400,5,FALSE)*VLOOKUP(AC124,大会ごとのスコア!$D$62:$E$69,2,FALSE),"")</f>
        <v/>
      </c>
      <c r="AF124" s="9" t="str">
        <f>IFERROR(VLOOKUP($B124,KOLC大会!$B$4:$G$400,6,FALSE),"")</f>
        <v/>
      </c>
      <c r="AG124" s="10" t="str">
        <f>IFERROR(VLOOKUP($B124,KOLC大会!$B$4:$G$400,2,FALSE),"")</f>
        <v/>
      </c>
      <c r="AH124" s="10" t="str">
        <f>IFERROR(VLOOKUP($B124,KOLC大会!$B$4:$G$400,5,FALSE)*VLOOKUP(AF124,大会ごとのスコア!$D$44:$E$55,2,FALSE),"")</f>
        <v/>
      </c>
      <c r="AI124" s="9" t="str">
        <f>IFERROR(VLOOKUP($B124,早大OC大会!$B$4:$G$400,6,FALSE),"")</f>
        <v/>
      </c>
      <c r="AJ124" s="10" t="str">
        <f>IFERROR(VLOOKUP($B124,早大OC大会!$B$4:$G$400,2,FALSE),"")</f>
        <v/>
      </c>
      <c r="AK124" s="10" t="str">
        <f>IFERROR(VLOOKUP($B124,早大OC大会!$B$4:$G$400,5,FALSE)*VLOOKUP(AI124,大会ごとのスコア!$D$44:$E$55,2,FALSE),"")</f>
        <v/>
      </c>
      <c r="AL124" s="9" t="str">
        <f>IFERROR(VLOOKUP($B124,京大京女大会!$B$4:$G$400,6,FALSE),"")</f>
        <v/>
      </c>
      <c r="AM124" s="10" t="str">
        <f>IFERROR(VLOOKUP($B124,京大京女大会!$B$4:$G$400,2,FALSE),"")</f>
        <v/>
      </c>
      <c r="AN124" s="10" t="str">
        <f>IFERROR(VLOOKUP($B124,京大京女大会!$B$4:$G$400,5,FALSE)*VLOOKUP(AL124,大会ごとのスコア!$D$44:$E$55,2,FALSE),"")</f>
        <v/>
      </c>
      <c r="AO124" s="9" t="str">
        <f>IFERROR(VLOOKUP($B124,東海ミドルセレ!$B$4:$G$400,6,FALSE),"")</f>
        <v/>
      </c>
      <c r="AP124" s="10" t="str">
        <f>IFERROR(VLOOKUP($B124,東海ミドルセレ!$B$4:$G$400,2,FALSE),"")</f>
        <v/>
      </c>
      <c r="AQ124" s="10" t="str">
        <f>IFERROR(VLOOKUP($B124,東海ミドルセレ!$B$4:$G$400,5,FALSE)*VLOOKUP(AO124,大会ごとのスコア!$D$44:$E$60,2,FALSE),"")</f>
        <v/>
      </c>
      <c r="AR124" s="10"/>
      <c r="AT124" s="9">
        <f t="array" aca="1" ref="AT124" ca="1">IFERROR(ROUNDUP(AVERAGE(LARGE(IF($A$3:$AS$3="スコア",$A124:$AS124,""),{1,2,3})),2),0)</f>
        <v>44.48</v>
      </c>
      <c r="AU124">
        <f t="array" aca="1" ref="AU124" ca="1">IFERROR(LARGE(IF($A$3:$AS$3="スコア",$A124:$AS124,""),1),"")</f>
        <v>55.580999999999996</v>
      </c>
      <c r="AV124" t="str">
        <f t="shared" ca="1" si="2"/>
        <v>関東SS</v>
      </c>
      <c r="AW124" t="str">
        <f t="shared" ca="1" si="3"/>
        <v>Ms1</v>
      </c>
    </row>
    <row r="125" spans="2:49" x14ac:dyDescent="0.15">
      <c r="B125" t="s">
        <v>414</v>
      </c>
      <c r="C125" t="s">
        <v>5</v>
      </c>
      <c r="E125" s="9" t="str">
        <f>IFERROR(VLOOKUP($B125,根ノ上高原!$B$5:$G$338,6,FALSE),"")</f>
        <v/>
      </c>
      <c r="F125" s="10" t="str">
        <f>IFERROR(VLOOKUP($B125,根ノ上高原!$B$5:$G$338,2,FALSE),"")</f>
        <v/>
      </c>
      <c r="G125" s="10" t="str">
        <f>IFERROR(VLOOKUP($B125,根ノ上高原!$B$5:$G$338,5,FALSE)*VLOOKUP(E125,大会ごとのスコア!$D$4:$E$5,2,FALSE),"")</f>
        <v/>
      </c>
      <c r="H125" s="9" t="str">
        <f>IFERROR(VLOOKUP($B125,東大OLK大会!$B$5:$G$338,6,FALSE),"")</f>
        <v/>
      </c>
      <c r="I125" s="10" t="str">
        <f>IFERROR(VLOOKUP($B125,東大OLK大会!$B$5:$G$338,2,FALSE),"")</f>
        <v/>
      </c>
      <c r="J125" s="10" t="str">
        <f>IFERROR(VLOOKUP($B125,東大OLK大会!$B$5:$G$338,5,FALSE)*VLOOKUP(H125,大会ごとのスコア!$D$7:$E$11,2,FALSE),"")</f>
        <v/>
      </c>
      <c r="K125" s="9" t="str">
        <f>IFERROR(VLOOKUP($B125,全日本ロング!$B$5:$G$338,6,FALSE),"")</f>
        <v>M20A</v>
      </c>
      <c r="L125" s="10">
        <f>IFERROR(VLOOKUP($B125,全日本ロング!$B$5:$G$338,2,FALSE),"")</f>
        <v>3</v>
      </c>
      <c r="M125" s="10">
        <f>IFERROR(VLOOKUP($B125,全日本ロング!$B$5:$G$338,5,FALSE)*VLOOKUP(K125,大会ごとのスコア!$D$12:$E$17,2,FALSE),"")</f>
        <v>47.288000000000004</v>
      </c>
      <c r="N125" s="9" t="str">
        <f>IFERROR(VLOOKUP($B125,関東スプリントセレ!$B$5:$G$338,6,FALSE),"")</f>
        <v>Ms2</v>
      </c>
      <c r="O125" s="10">
        <f>IFERROR(VLOOKUP($B125,関東スプリントセレ!$B$5:$G$338,2,FALSE),"")</f>
        <v>16</v>
      </c>
      <c r="P125" s="10">
        <f>IFERROR(VLOOKUP($B125,関東スプリントセレ!$B$5:$G$338,5,FALSE)*VLOOKUP(N125,大会ごとのスコア!$D$19:$E$21,2,FALSE),"")</f>
        <v>59.372999999999998</v>
      </c>
      <c r="Q125" s="9" t="str">
        <f>IFERROR(VLOOKUP($B125,名椙大会2日目!$B$5:$G$338,6,FALSE),"")</f>
        <v/>
      </c>
      <c r="R125" s="10" t="str">
        <f>IFERROR(VLOOKUP($B125,名椙大会2日目!$B$5:$G$338,2,FALSE),"")</f>
        <v/>
      </c>
      <c r="S125" s="10" t="str">
        <f>IFERROR(VLOOKUP($B125,名椙大会2日目!$B$5:$G$338,5,FALSE)*VLOOKUP(Q125,大会ごとのスコア!$D$28:$E$31,2,FALSE),"")</f>
        <v/>
      </c>
      <c r="T125" s="9" t="str">
        <f>IFERROR(VLOOKUP($B125,インカレスプリント2018!$B$5:$G$400,6,FALSE),"")</f>
        <v/>
      </c>
      <c r="U125" s="10" t="str">
        <f>IFERROR(VLOOKUP($B125,インカレスプリント2018!$B$5:$G$400,2,FALSE),"")</f>
        <v/>
      </c>
      <c r="V125" s="10" t="str">
        <f>IFERROR(VLOOKUP($B125,インカレスプリント2018!$B$5:$G$400,5,FALSE)*VLOOKUP(T125,大会ごとのスコア!$D$33:$E$36,2,FALSE),"")</f>
        <v/>
      </c>
      <c r="W125" s="9" t="str">
        <f>IFERROR(VLOOKUP($B125,インカレロング2018!$B$5:$G$400,6,FALSE),"")</f>
        <v/>
      </c>
      <c r="X125" s="10" t="str">
        <f>IFERROR(VLOOKUP($B125,インカレロング2018!$B$5:$G$400,2,FALSE),"")</f>
        <v/>
      </c>
      <c r="Y125" s="10" t="str">
        <f>IFERROR(VLOOKUP($B125,インカレロング2018!$B$5:$G$400,5,FALSE)*VLOOKUP(W125,大会ごとのスコア!$D$38:$E$42,2,FALSE),"")</f>
        <v/>
      </c>
      <c r="Z125" s="9" t="str">
        <f>IFERROR(VLOOKUP($B125,クラブカップミドル!$B$4:$G$400,6,FALSE),"")</f>
        <v>MJ</v>
      </c>
      <c r="AA125" s="10">
        <f>IFERROR(VLOOKUP($B125,クラブカップミドル!$B$4:$G$400,2,FALSE),"")</f>
        <v>0</v>
      </c>
      <c r="AB125" s="10">
        <f>IFERROR(VLOOKUP($B125,クラブカップミドル!$B$4:$G$400,5,FALSE)*VLOOKUP(Z125,大会ごとのスコア!$D$44:$E$55,2,FALSE),"")</f>
        <v>26.7136</v>
      </c>
      <c r="AC125" s="9" t="str">
        <f>IFERROR(VLOOKUP($B125,全日本ミドル!$B$4:$G$400,6,FALSE),"")</f>
        <v/>
      </c>
      <c r="AD125" s="10" t="str">
        <f>IFERROR(VLOOKUP($B125,全日本ミドル!$B$4:$G$400,2,FALSE),"")</f>
        <v/>
      </c>
      <c r="AE125" s="10" t="str">
        <f>IFERROR(VLOOKUP($B125,全日本ミドル!$B$4:$G$400,5,FALSE)*VLOOKUP(AC125,大会ごとのスコア!$D$62:$E$69,2,FALSE),"")</f>
        <v/>
      </c>
      <c r="AF125" s="9" t="str">
        <f>IFERROR(VLOOKUP($B125,KOLC大会!$B$4:$G$400,6,FALSE),"")</f>
        <v/>
      </c>
      <c r="AG125" s="10" t="str">
        <f>IFERROR(VLOOKUP($B125,KOLC大会!$B$4:$G$400,2,FALSE),"")</f>
        <v/>
      </c>
      <c r="AH125" s="10" t="str">
        <f>IFERROR(VLOOKUP($B125,KOLC大会!$B$4:$G$400,5,FALSE)*VLOOKUP(AF125,大会ごとのスコア!$D$44:$E$55,2,FALSE),"")</f>
        <v/>
      </c>
      <c r="AI125" s="9" t="str">
        <f>IFERROR(VLOOKUP($B125,早大OC大会!$B$4:$G$400,6,FALSE),"")</f>
        <v/>
      </c>
      <c r="AJ125" s="10" t="str">
        <f>IFERROR(VLOOKUP($B125,早大OC大会!$B$4:$G$400,2,FALSE),"")</f>
        <v/>
      </c>
      <c r="AK125" s="10" t="str">
        <f>IFERROR(VLOOKUP($B125,早大OC大会!$B$4:$G$400,5,FALSE)*VLOOKUP(AI125,大会ごとのスコア!$D$44:$E$55,2,FALSE),"")</f>
        <v/>
      </c>
      <c r="AL125" s="9" t="str">
        <f>IFERROR(VLOOKUP($B125,京大京女大会!$B$4:$G$400,6,FALSE),"")</f>
        <v/>
      </c>
      <c r="AM125" s="10" t="str">
        <f>IFERROR(VLOOKUP($B125,京大京女大会!$B$4:$G$400,2,FALSE),"")</f>
        <v/>
      </c>
      <c r="AN125" s="10" t="str">
        <f>IFERROR(VLOOKUP($B125,京大京女大会!$B$4:$G$400,5,FALSE)*VLOOKUP(AL125,大会ごとのスコア!$D$44:$E$55,2,FALSE),"")</f>
        <v/>
      </c>
      <c r="AO125" s="9" t="str">
        <f>IFERROR(VLOOKUP($B125,東海ミドルセレ!$B$4:$G$400,6,FALSE),"")</f>
        <v/>
      </c>
      <c r="AP125" s="10" t="str">
        <f>IFERROR(VLOOKUP($B125,東海ミドルセレ!$B$4:$G$400,2,FALSE),"")</f>
        <v/>
      </c>
      <c r="AQ125" s="10" t="str">
        <f>IFERROR(VLOOKUP($B125,東海ミドルセレ!$B$4:$G$400,5,FALSE)*VLOOKUP(AO125,大会ごとのスコア!$D$44:$E$60,2,FALSE),"")</f>
        <v/>
      </c>
      <c r="AR125" s="10"/>
      <c r="AT125" s="9">
        <f t="array" ref="AT125">IFERROR(ROUNDUP(AVERAGE(LARGE(IF($A$3:$AS$3="スコア",$A125:$AS125,""),{1,2,3})),2),0)</f>
        <v>44.46</v>
      </c>
      <c r="AU125">
        <f t="array" ref="AU125">IFERROR(LARGE(IF($A$3:$AS$3="スコア",$A125:$AS125,""),1),"")</f>
        <v>59.372999999999998</v>
      </c>
      <c r="AV125" t="str">
        <f t="shared" si="2"/>
        <v>関東SS</v>
      </c>
      <c r="AW125" t="str">
        <f t="shared" si="3"/>
        <v>Ms2</v>
      </c>
    </row>
    <row r="126" spans="2:49" x14ac:dyDescent="0.15">
      <c r="B126" t="s">
        <v>948</v>
      </c>
      <c r="C126" t="s">
        <v>10</v>
      </c>
      <c r="E126" s="9" t="str">
        <f>IFERROR(VLOOKUP($B126,根ノ上高原!$B$5:$G$338,6,FALSE),"")</f>
        <v/>
      </c>
      <c r="F126" s="10" t="str">
        <f>IFERROR(VLOOKUP($B126,根ノ上高原!$B$5:$G$338,2,FALSE),"")</f>
        <v/>
      </c>
      <c r="G126" s="10" t="str">
        <f>IFERROR(VLOOKUP($B126,根ノ上高原!$B$5:$G$338,5,FALSE)*VLOOKUP(E126,大会ごとのスコア!$D$4:$E$5,2,FALSE),"")</f>
        <v/>
      </c>
      <c r="H126" s="9" t="str">
        <f>IFERROR(VLOOKUP($B126,東大OLK大会!$B$5:$G$338,6,FALSE),"")</f>
        <v/>
      </c>
      <c r="I126" s="10" t="str">
        <f>IFERROR(VLOOKUP($B126,東大OLK大会!$B$5:$G$338,2,FALSE),"")</f>
        <v/>
      </c>
      <c r="J126" s="10" t="str">
        <f>IFERROR(VLOOKUP($B126,東大OLK大会!$B$5:$G$338,5,FALSE)*VLOOKUP(H126,大会ごとのスコア!$D$7:$E$11,2,FALSE),"")</f>
        <v/>
      </c>
      <c r="K126" s="9" t="str">
        <f>IFERROR(VLOOKUP($B126,全日本ロング!$B$5:$G$338,6,FALSE),"")</f>
        <v/>
      </c>
      <c r="L126" s="10" t="str">
        <f>IFERROR(VLOOKUP($B126,全日本ロング!$B$5:$G$338,2,FALSE),"")</f>
        <v/>
      </c>
      <c r="M126" s="10" t="str">
        <f>IFERROR(VLOOKUP($B126,全日本ロング!$B$5:$G$338,5,FALSE)*VLOOKUP(K126,大会ごとのスコア!$D$12:$E$17,2,FALSE),"")</f>
        <v/>
      </c>
      <c r="N126" s="9" t="str">
        <f>IFERROR(VLOOKUP($B126,関東スプリントセレ!$B$5:$G$338,6,FALSE),"")</f>
        <v>Ms2</v>
      </c>
      <c r="O126" s="10">
        <f>IFERROR(VLOOKUP($B126,関東スプリントセレ!$B$5:$G$338,2,FALSE),"")</f>
        <v>61</v>
      </c>
      <c r="P126" s="10">
        <f>IFERROR(VLOOKUP($B126,関東スプリントセレ!$B$5:$G$338,5,FALSE)*VLOOKUP(N126,大会ごとのスコア!$D$19:$E$21,2,FALSE),"")</f>
        <v>43.975999999999999</v>
      </c>
      <c r="Q126" s="9" t="str">
        <f>IFERROR(VLOOKUP($B126,名椙大会2日目!$B$5:$G$338,6,FALSE),"")</f>
        <v/>
      </c>
      <c r="R126" s="10" t="str">
        <f>IFERROR(VLOOKUP($B126,名椙大会2日目!$B$5:$G$338,2,FALSE),"")</f>
        <v/>
      </c>
      <c r="S126" s="10" t="str">
        <f>IFERROR(VLOOKUP($B126,名椙大会2日目!$B$5:$G$338,5,FALSE)*VLOOKUP(Q126,大会ごとのスコア!$D$28:$E$31,2,FALSE),"")</f>
        <v/>
      </c>
      <c r="T126" s="9" t="str">
        <f>IFERROR(VLOOKUP($B126,インカレスプリント2018!$B$5:$G$400,6,FALSE),"")</f>
        <v/>
      </c>
      <c r="U126" s="10" t="str">
        <f>IFERROR(VLOOKUP($B126,インカレスプリント2018!$B$5:$G$400,2,FALSE),"")</f>
        <v/>
      </c>
      <c r="V126" s="10" t="str">
        <f>IFERROR(VLOOKUP($B126,インカレスプリント2018!$B$5:$G$400,5,FALSE)*VLOOKUP(T126,大会ごとのスコア!$D$33:$E$36,2,FALSE),"")</f>
        <v/>
      </c>
      <c r="W126" s="9" t="str">
        <f>IFERROR(VLOOKUP($B126,インカレロング2018!$B$5:$G$400,6,FALSE),"")</f>
        <v/>
      </c>
      <c r="X126" s="10" t="str">
        <f>IFERROR(VLOOKUP($B126,インカレロング2018!$B$5:$G$400,2,FALSE),"")</f>
        <v/>
      </c>
      <c r="Y126" s="10" t="str">
        <f>IFERROR(VLOOKUP($B126,インカレロング2018!$B$5:$G$400,5,FALSE)*VLOOKUP(W126,大会ごとのスコア!$D$38:$E$42,2,FALSE),"")</f>
        <v/>
      </c>
      <c r="Z126" s="9" t="str">
        <f>IFERROR(VLOOKUP($B126,クラブカップミドル!$B$4:$G$400,6,FALSE),"")</f>
        <v/>
      </c>
      <c r="AA126" s="10" t="str">
        <f>IFERROR(VLOOKUP($B126,クラブカップミドル!$B$4:$G$400,2,FALSE),"")</f>
        <v/>
      </c>
      <c r="AB126" s="10" t="str">
        <f>IFERROR(VLOOKUP($B126,クラブカップミドル!$B$4:$G$400,5,FALSE)*VLOOKUP(Z126,大会ごとのスコア!$D$44:$E$55,2,FALSE),"")</f>
        <v/>
      </c>
      <c r="AC126" s="9" t="str">
        <f>IFERROR(VLOOKUP($B126,全日本ミドル!$B$4:$G$400,6,FALSE),"")</f>
        <v>M20A</v>
      </c>
      <c r="AD126" s="10">
        <f>IFERROR(VLOOKUP($B126,全日本ミドル!$B$4:$G$400,2,FALSE),"")</f>
        <v>14</v>
      </c>
      <c r="AE126" s="10">
        <f>IFERROR(VLOOKUP($B126,全日本ミドル!$B$4:$G$400,5,FALSE)*VLOOKUP(AC126,大会ごとのスコア!$D$62:$E$69,2,FALSE),"")</f>
        <v>45.324800000000003</v>
      </c>
      <c r="AF126" s="9" t="str">
        <f>IFERROR(VLOOKUP($B126,KOLC大会!$B$4:$G$400,6,FALSE),"")</f>
        <v>M20A</v>
      </c>
      <c r="AG126" s="10">
        <f>IFERROR(VLOOKUP($B126,KOLC大会!$B$4:$G$400,2,FALSE),"")</f>
        <v>9</v>
      </c>
      <c r="AH126" s="10">
        <f>IFERROR(VLOOKUP($B126,KOLC大会!$B$4:$G$400,5,FALSE)*VLOOKUP(AF126,大会ごとのスコア!$D$44:$E$55,2,FALSE),"")</f>
        <v>43.4024</v>
      </c>
      <c r="AI126" s="9" t="str">
        <f>IFERROR(VLOOKUP($B126,早大OC大会!$B$4:$G$400,6,FALSE),"")</f>
        <v>M20A</v>
      </c>
      <c r="AJ126" s="10">
        <f>IFERROR(VLOOKUP($B126,早大OC大会!$B$4:$G$400,2,FALSE),"")</f>
        <v>8</v>
      </c>
      <c r="AK126" s="10">
        <f>IFERROR(VLOOKUP($B126,早大OC大会!$B$4:$G$400,5,FALSE)*VLOOKUP(AI126,大会ごとのスコア!$D$44:$E$55,2,FALSE),"")</f>
        <v>43.551200000000001</v>
      </c>
      <c r="AL126" s="9" t="str">
        <f>IFERROR(VLOOKUP($B126,京大京女大会!$B$4:$G$400,6,FALSE),"")</f>
        <v/>
      </c>
      <c r="AM126" s="10" t="str">
        <f>IFERROR(VLOOKUP($B126,京大京女大会!$B$4:$G$400,2,FALSE),"")</f>
        <v/>
      </c>
      <c r="AN126" s="10" t="str">
        <f>IFERROR(VLOOKUP($B126,京大京女大会!$B$4:$G$400,5,FALSE)*VLOOKUP(AL126,大会ごとのスコア!$D$44:$E$55,2,FALSE),"")</f>
        <v/>
      </c>
      <c r="AO126" s="9" t="str">
        <f>IFERROR(VLOOKUP($B126,東海ミドルセレ!$B$4:$G$400,6,FALSE),"")</f>
        <v/>
      </c>
      <c r="AP126" s="10" t="str">
        <f>IFERROR(VLOOKUP($B126,東海ミドルセレ!$B$4:$G$400,2,FALSE),"")</f>
        <v/>
      </c>
      <c r="AQ126" s="10" t="str">
        <f>IFERROR(VLOOKUP($B126,東海ミドルセレ!$B$4:$G$400,5,FALSE)*VLOOKUP(AO126,大会ごとのスコア!$D$44:$E$60,2,FALSE),"")</f>
        <v/>
      </c>
      <c r="AR126" s="10"/>
      <c r="AT126" s="9">
        <f t="array" ref="AT126">IFERROR(ROUNDUP(AVERAGE(LARGE(IF($A$3:$AS$3="スコア",$A126:$AS126,""),{1,2,3})),2),0)</f>
        <v>44.29</v>
      </c>
      <c r="AU126">
        <f t="array" ref="AU126">IFERROR(LARGE(IF($A$3:$AS$3="スコア",$A126:$AS126,""),1),"")</f>
        <v>45.324800000000003</v>
      </c>
      <c r="AV126" t="str">
        <f t="shared" si="2"/>
        <v>全日本ミドル</v>
      </c>
      <c r="AW126" t="str">
        <f t="shared" si="3"/>
        <v>M20A</v>
      </c>
    </row>
    <row r="127" spans="2:49" x14ac:dyDescent="0.15">
      <c r="B127" t="s">
        <v>409</v>
      </c>
      <c r="C127" t="s">
        <v>14</v>
      </c>
      <c r="E127" s="9" t="str">
        <f>IFERROR(VLOOKUP($B127,根ノ上高原!$B$5:$G$338,6,FALSE),"")</f>
        <v/>
      </c>
      <c r="F127" s="10" t="str">
        <f>IFERROR(VLOOKUP($B127,根ノ上高原!$B$5:$G$338,2,FALSE),"")</f>
        <v/>
      </c>
      <c r="G127" s="10" t="str">
        <f>IFERROR(VLOOKUP($B127,根ノ上高原!$B$5:$G$338,5,FALSE)*VLOOKUP(E127,大会ごとのスコア!$D$4:$E$5,2,FALSE),"")</f>
        <v/>
      </c>
      <c r="H127" s="9" t="str">
        <f>IFERROR(VLOOKUP($B127,東大OLK大会!$B$5:$G$338,6,FALSE),"")</f>
        <v>M21A1</v>
      </c>
      <c r="I127" s="10">
        <f>IFERROR(VLOOKUP($B127,東大OLK大会!$B$5:$G$338,2,FALSE),"")</f>
        <v>0</v>
      </c>
      <c r="J127" s="10">
        <f>IFERROR(VLOOKUP($B127,東大OLK大会!$B$5:$G$338,5,FALSE)*VLOOKUP(H127,大会ごとのスコア!$D$7:$E$11,2,FALSE),"")</f>
        <v>0</v>
      </c>
      <c r="K127" s="9" t="str">
        <f>IFERROR(VLOOKUP($B127,全日本ロング!$B$5:$G$338,6,FALSE),"")</f>
        <v>M21A2</v>
      </c>
      <c r="L127" s="10">
        <f>IFERROR(VLOOKUP($B127,全日本ロング!$B$5:$G$338,2,FALSE),"")</f>
        <v>0</v>
      </c>
      <c r="M127" s="10">
        <f>IFERROR(VLOOKUP($B127,全日本ロング!$B$5:$G$338,5,FALSE)*VLOOKUP(K127,大会ごとのスコア!$D$12:$E$17,2,FALSE),"")</f>
        <v>0</v>
      </c>
      <c r="N127" s="9" t="str">
        <f>IFERROR(VLOOKUP($B127,関東スプリントセレ!$B$5:$G$338,6,FALSE),"")</f>
        <v>Ms1</v>
      </c>
      <c r="O127" s="10">
        <f>IFERROR(VLOOKUP($B127,関東スプリントセレ!$B$5:$G$338,2,FALSE),"")</f>
        <v>60</v>
      </c>
      <c r="P127" s="10">
        <f>IFERROR(VLOOKUP($B127,関東スプリントセレ!$B$5:$G$338,5,FALSE)*VLOOKUP(N127,大会ごとのスコア!$D$19:$E$21,2,FALSE),"")</f>
        <v>48.414999999999999</v>
      </c>
      <c r="Q127" s="9" t="str">
        <f>IFERROR(VLOOKUP($B127,名椙大会2日目!$B$5:$G$338,6,FALSE),"")</f>
        <v/>
      </c>
      <c r="R127" s="10" t="str">
        <f>IFERROR(VLOOKUP($B127,名椙大会2日目!$B$5:$G$338,2,FALSE),"")</f>
        <v/>
      </c>
      <c r="S127" s="10" t="str">
        <f>IFERROR(VLOOKUP($B127,名椙大会2日目!$B$5:$G$338,5,FALSE)*VLOOKUP(Q127,大会ごとのスコア!$D$28:$E$31,2,FALSE),"")</f>
        <v/>
      </c>
      <c r="T127" s="9" t="str">
        <f>IFERROR(VLOOKUP($B127,インカレスプリント2018!$B$5:$G$400,6,FALSE),"")</f>
        <v>MUA1</v>
      </c>
      <c r="U127" s="10">
        <f>IFERROR(VLOOKUP($B127,インカレスプリント2018!$B$5:$G$400,2,FALSE),"")</f>
        <v>66</v>
      </c>
      <c r="V127" s="10">
        <f>IFERROR(VLOOKUP($B127,インカレスプリント2018!$B$5:$G$400,5,FALSE)*VLOOKUP(T127,大会ごとのスコア!$D$33:$E$36,2,FALSE),"")</f>
        <v>46.845999999999997</v>
      </c>
      <c r="W127" s="9" t="str">
        <f>IFERROR(VLOOKUP($B127,インカレロング2018!$B$5:$G$400,6,FALSE),"")</f>
        <v>MUL2</v>
      </c>
      <c r="X127" s="10">
        <f>IFERROR(VLOOKUP($B127,インカレロング2018!$B$5:$G$400,2,FALSE),"")</f>
        <v>79</v>
      </c>
      <c r="Y127" s="10">
        <f ca="1">IFERROR(VLOOKUP($B127,インカレロング2018!$B$5:$G$400,5,FALSE)*VLOOKUP(W127,大会ごとのスコア!$D$38:$E$42,2,FALSE),"")</f>
        <v>36.896999999999998</v>
      </c>
      <c r="Z127" s="9" t="str">
        <f>IFERROR(VLOOKUP($B127,クラブカップミドル!$B$4:$G$400,6,FALSE),"")</f>
        <v/>
      </c>
      <c r="AA127" s="10" t="str">
        <f>IFERROR(VLOOKUP($B127,クラブカップミドル!$B$4:$G$400,2,FALSE),"")</f>
        <v/>
      </c>
      <c r="AB127" s="10" t="str">
        <f>IFERROR(VLOOKUP($B127,クラブカップミドル!$B$4:$G$400,5,FALSE)*VLOOKUP(Z127,大会ごとのスコア!$D$44:$E$55,2,FALSE),"")</f>
        <v/>
      </c>
      <c r="AC127" s="9" t="str">
        <f>IFERROR(VLOOKUP($B127,全日本ミドル!$B$4:$G$400,6,FALSE),"")</f>
        <v/>
      </c>
      <c r="AD127" s="10" t="str">
        <f>IFERROR(VLOOKUP($B127,全日本ミドル!$B$4:$G$400,2,FALSE),"")</f>
        <v/>
      </c>
      <c r="AE127" s="10" t="str">
        <f>IFERROR(VLOOKUP($B127,全日本ミドル!$B$4:$G$400,5,FALSE)*VLOOKUP(AC127,大会ごとのスコア!$D$62:$E$69,2,FALSE),"")</f>
        <v/>
      </c>
      <c r="AF127" s="9" t="str">
        <f>IFERROR(VLOOKUP($B127,KOLC大会!$B$4:$G$400,6,FALSE),"")</f>
        <v/>
      </c>
      <c r="AG127" s="10" t="str">
        <f>IFERROR(VLOOKUP($B127,KOLC大会!$B$4:$G$400,2,FALSE),"")</f>
        <v/>
      </c>
      <c r="AH127" s="10" t="str">
        <f>IFERROR(VLOOKUP($B127,KOLC大会!$B$4:$G$400,5,FALSE)*VLOOKUP(AF127,大会ごとのスコア!$D$44:$E$55,2,FALSE),"")</f>
        <v/>
      </c>
      <c r="AI127" s="9" t="str">
        <f>IFERROR(VLOOKUP($B127,早大OC大会!$B$4:$G$400,6,FALSE),"")</f>
        <v/>
      </c>
      <c r="AJ127" s="10" t="str">
        <f>IFERROR(VLOOKUP($B127,早大OC大会!$B$4:$G$400,2,FALSE),"")</f>
        <v/>
      </c>
      <c r="AK127" s="10" t="str">
        <f>IFERROR(VLOOKUP($B127,早大OC大会!$B$4:$G$400,5,FALSE)*VLOOKUP(AI127,大会ごとのスコア!$D$44:$E$55,2,FALSE),"")</f>
        <v/>
      </c>
      <c r="AL127" s="9" t="str">
        <f>IFERROR(VLOOKUP($B127,京大京女大会!$B$4:$G$400,6,FALSE),"")</f>
        <v/>
      </c>
      <c r="AM127" s="10" t="str">
        <f>IFERROR(VLOOKUP($B127,京大京女大会!$B$4:$G$400,2,FALSE),"")</f>
        <v/>
      </c>
      <c r="AN127" s="10" t="str">
        <f>IFERROR(VLOOKUP($B127,京大京女大会!$B$4:$G$400,5,FALSE)*VLOOKUP(AL127,大会ごとのスコア!$D$44:$E$55,2,FALSE),"")</f>
        <v/>
      </c>
      <c r="AO127" s="9" t="str">
        <f>IFERROR(VLOOKUP($B127,東海ミドルセレ!$B$4:$G$400,6,FALSE),"")</f>
        <v/>
      </c>
      <c r="AP127" s="10" t="str">
        <f>IFERROR(VLOOKUP($B127,東海ミドルセレ!$B$4:$G$400,2,FALSE),"")</f>
        <v/>
      </c>
      <c r="AQ127" s="10" t="str">
        <f>IFERROR(VLOOKUP($B127,東海ミドルセレ!$B$4:$G$400,5,FALSE)*VLOOKUP(AO127,大会ごとのスコア!$D$44:$E$60,2,FALSE),"")</f>
        <v/>
      </c>
      <c r="AR127" s="10"/>
      <c r="AT127" s="9">
        <f t="array" aca="1" ref="AT127" ca="1">IFERROR(ROUNDUP(AVERAGE(LARGE(IF($A$3:$AS$3="スコア",$A127:$AS127,""),{1,2,3})),2),0)</f>
        <v>44.059999999999995</v>
      </c>
      <c r="AU127">
        <f t="array" aca="1" ref="AU127" ca="1">IFERROR(LARGE(IF($A$3:$AS$3="スコア",$A127:$AS127,""),1),"")</f>
        <v>48.414999999999999</v>
      </c>
      <c r="AV127" t="str">
        <f t="shared" ca="1" si="2"/>
        <v>関東SS</v>
      </c>
      <c r="AW127" t="str">
        <f t="shared" ca="1" si="3"/>
        <v>Ms1</v>
      </c>
    </row>
    <row r="128" spans="2:49" x14ac:dyDescent="0.15">
      <c r="B128" t="s">
        <v>717</v>
      </c>
      <c r="C128" t="s">
        <v>21</v>
      </c>
      <c r="E128" s="9" t="str">
        <f>IFERROR(VLOOKUP($B128,根ノ上高原!$B$5:$G$338,6,FALSE),"")</f>
        <v/>
      </c>
      <c r="F128" s="10" t="str">
        <f>IFERROR(VLOOKUP($B128,根ノ上高原!$B$5:$G$338,2,FALSE),"")</f>
        <v/>
      </c>
      <c r="G128" s="10" t="str">
        <f>IFERROR(VLOOKUP($B128,根ノ上高原!$B$5:$G$338,5,FALSE)*VLOOKUP(E128,大会ごとのスコア!$D$4:$E$5,2,FALSE),"")</f>
        <v/>
      </c>
      <c r="H128" s="9" t="str">
        <f>IFERROR(VLOOKUP($B128,東大OLK大会!$B$5:$G$338,6,FALSE),"")</f>
        <v/>
      </c>
      <c r="I128" s="10" t="str">
        <f>IFERROR(VLOOKUP($B128,東大OLK大会!$B$5:$G$338,2,FALSE),"")</f>
        <v/>
      </c>
      <c r="J128" s="10" t="str">
        <f>IFERROR(VLOOKUP($B128,東大OLK大会!$B$5:$G$338,5,FALSE)*VLOOKUP(H128,大会ごとのスコア!$D$7:$E$11,2,FALSE),"")</f>
        <v/>
      </c>
      <c r="K128" s="9" t="str">
        <f>IFERROR(VLOOKUP($B128,全日本ロング!$B$5:$G$338,6,FALSE),"")</f>
        <v/>
      </c>
      <c r="L128" s="10" t="str">
        <f>IFERROR(VLOOKUP($B128,全日本ロング!$B$5:$G$338,2,FALSE),"")</f>
        <v/>
      </c>
      <c r="M128" s="10" t="str">
        <f>IFERROR(VLOOKUP($B128,全日本ロング!$B$5:$G$338,5,FALSE)*VLOOKUP(K128,大会ごとのスコア!$D$12:$E$17,2,FALSE),"")</f>
        <v/>
      </c>
      <c r="N128" s="9" t="str">
        <f>IFERROR(VLOOKUP($B128,関東スプリントセレ!$B$5:$G$338,6,FALSE),"")</f>
        <v>Ms2</v>
      </c>
      <c r="O128" s="10">
        <f>IFERROR(VLOOKUP($B128,関東スプリントセレ!$B$5:$G$338,2,FALSE),"")</f>
        <v>62</v>
      </c>
      <c r="P128" s="10">
        <f>IFERROR(VLOOKUP($B128,関東スプリントセレ!$B$5:$G$338,5,FALSE)*VLOOKUP(N128,大会ごとのスコア!$D$19:$E$21,2,FALSE),"")</f>
        <v>43.756</v>
      </c>
      <c r="Q128" s="9" t="str">
        <f>IFERROR(VLOOKUP($B128,名椙大会2日目!$B$5:$G$338,6,FALSE),"")</f>
        <v/>
      </c>
      <c r="R128" s="10" t="str">
        <f>IFERROR(VLOOKUP($B128,名椙大会2日目!$B$5:$G$338,2,FALSE),"")</f>
        <v/>
      </c>
      <c r="S128" s="10" t="str">
        <f>IFERROR(VLOOKUP($B128,名椙大会2日目!$B$5:$G$338,5,FALSE)*VLOOKUP(Q128,大会ごとのスコア!$D$28:$E$31,2,FALSE),"")</f>
        <v/>
      </c>
      <c r="T128" s="9" t="str">
        <f>IFERROR(VLOOKUP($B128,インカレスプリント2018!$B$5:$G$400,6,FALSE),"")</f>
        <v>MUA3</v>
      </c>
      <c r="U128" s="10">
        <f>IFERROR(VLOOKUP($B128,インカレスプリント2018!$B$5:$G$400,2,FALSE),"")</f>
        <v>80</v>
      </c>
      <c r="V128" s="10">
        <f>IFERROR(VLOOKUP($B128,インカレスプリント2018!$B$5:$G$400,5,FALSE)*VLOOKUP(T128,大会ごとのスコア!$D$33:$E$36,2,FALSE),"")</f>
        <v>39.997999999999998</v>
      </c>
      <c r="W128" s="9" t="str">
        <f>IFERROR(VLOOKUP($B128,インカレロング2018!$B$5:$G$400,6,FALSE),"")</f>
        <v>MUL3</v>
      </c>
      <c r="X128" s="10">
        <f>IFERROR(VLOOKUP($B128,インカレロング2018!$B$5:$G$400,2,FALSE),"")</f>
        <v>65</v>
      </c>
      <c r="Y128" s="10">
        <f ca="1">IFERROR(VLOOKUP($B128,インカレロング2018!$B$5:$G$400,5,FALSE)*VLOOKUP(W128,大会ごとのスコア!$D$38:$E$42,2,FALSE),"")</f>
        <v>46.896999999999998</v>
      </c>
      <c r="Z128" s="9" t="str">
        <f>IFERROR(VLOOKUP($B128,クラブカップミドル!$B$4:$G$400,6,FALSE),"")</f>
        <v/>
      </c>
      <c r="AA128" s="10" t="str">
        <f>IFERROR(VLOOKUP($B128,クラブカップミドル!$B$4:$G$400,2,FALSE),"")</f>
        <v/>
      </c>
      <c r="AB128" s="10" t="str">
        <f>IFERROR(VLOOKUP($B128,クラブカップミドル!$B$4:$G$400,5,FALSE)*VLOOKUP(Z128,大会ごとのスコア!$D$44:$E$55,2,FALSE),"")</f>
        <v/>
      </c>
      <c r="AC128" s="9" t="str">
        <f>IFERROR(VLOOKUP($B128,全日本ミドル!$B$4:$G$400,6,FALSE),"")</f>
        <v/>
      </c>
      <c r="AD128" s="10" t="str">
        <f>IFERROR(VLOOKUP($B128,全日本ミドル!$B$4:$G$400,2,FALSE),"")</f>
        <v/>
      </c>
      <c r="AE128" s="10" t="str">
        <f>IFERROR(VLOOKUP($B128,全日本ミドル!$B$4:$G$400,5,FALSE)*VLOOKUP(AC128,大会ごとのスコア!$D$62:$E$69,2,FALSE),"")</f>
        <v/>
      </c>
      <c r="AF128" s="9" t="str">
        <f>IFERROR(VLOOKUP($B128,KOLC大会!$B$4:$G$400,6,FALSE),"")</f>
        <v/>
      </c>
      <c r="AG128" s="10" t="str">
        <f>IFERROR(VLOOKUP($B128,KOLC大会!$B$4:$G$400,2,FALSE),"")</f>
        <v/>
      </c>
      <c r="AH128" s="10" t="str">
        <f>IFERROR(VLOOKUP($B128,KOLC大会!$B$4:$G$400,5,FALSE)*VLOOKUP(AF128,大会ごとのスコア!$D$44:$E$55,2,FALSE),"")</f>
        <v/>
      </c>
      <c r="AI128" s="9" t="str">
        <f>IFERROR(VLOOKUP($B128,早大OC大会!$B$4:$G$400,6,FALSE),"")</f>
        <v/>
      </c>
      <c r="AJ128" s="10" t="str">
        <f>IFERROR(VLOOKUP($B128,早大OC大会!$B$4:$G$400,2,FALSE),"")</f>
        <v/>
      </c>
      <c r="AK128" s="10" t="str">
        <f>IFERROR(VLOOKUP($B128,早大OC大会!$B$4:$G$400,5,FALSE)*VLOOKUP(AI128,大会ごとのスコア!$D$44:$E$55,2,FALSE),"")</f>
        <v/>
      </c>
      <c r="AL128" s="9" t="str">
        <f>IFERROR(VLOOKUP($B128,京大京女大会!$B$4:$G$400,6,FALSE),"")</f>
        <v/>
      </c>
      <c r="AM128" s="10" t="str">
        <f>IFERROR(VLOOKUP($B128,京大京女大会!$B$4:$G$400,2,FALSE),"")</f>
        <v/>
      </c>
      <c r="AN128" s="10" t="str">
        <f>IFERROR(VLOOKUP($B128,京大京女大会!$B$4:$G$400,5,FALSE)*VLOOKUP(AL128,大会ごとのスコア!$D$44:$E$55,2,FALSE),"")</f>
        <v/>
      </c>
      <c r="AO128" s="9" t="str">
        <f>IFERROR(VLOOKUP($B128,東海ミドルセレ!$B$4:$G$400,6,FALSE),"")</f>
        <v/>
      </c>
      <c r="AP128" s="10" t="str">
        <f>IFERROR(VLOOKUP($B128,東海ミドルセレ!$B$4:$G$400,2,FALSE),"")</f>
        <v/>
      </c>
      <c r="AQ128" s="10" t="str">
        <f>IFERROR(VLOOKUP($B128,東海ミドルセレ!$B$4:$G$400,5,FALSE)*VLOOKUP(AO128,大会ごとのスコア!$D$44:$E$60,2,FALSE),"")</f>
        <v/>
      </c>
      <c r="AR128" s="10"/>
      <c r="AT128" s="9">
        <f t="array" aca="1" ref="AT128" ca="1">IFERROR(ROUNDUP(AVERAGE(LARGE(IF($A$3:$AS$3="スコア",$A128:$AS128,""),{1,2,3})),2),0)</f>
        <v>43.559999999999995</v>
      </c>
      <c r="AU128">
        <f t="array" aca="1" ref="AU128" ca="1">IFERROR(LARGE(IF($A$3:$AS$3="スコア",$A128:$AS128,""),1),"")</f>
        <v>46.896999999999998</v>
      </c>
      <c r="AV128" t="str">
        <f t="shared" ca="1" si="2"/>
        <v>ICL</v>
      </c>
      <c r="AW128" t="str">
        <f t="shared" ca="1" si="3"/>
        <v>MUL3</v>
      </c>
    </row>
    <row r="129" spans="2:49" x14ac:dyDescent="0.15">
      <c r="B129" t="s">
        <v>720</v>
      </c>
      <c r="C129" t="s">
        <v>10</v>
      </c>
      <c r="E129" s="9" t="str">
        <f>IFERROR(VLOOKUP($B129,根ノ上高原!$B$5:$G$338,6,FALSE),"")</f>
        <v/>
      </c>
      <c r="F129" s="10" t="str">
        <f>IFERROR(VLOOKUP($B129,根ノ上高原!$B$5:$G$338,2,FALSE),"")</f>
        <v/>
      </c>
      <c r="G129" s="10" t="str">
        <f>IFERROR(VLOOKUP($B129,根ノ上高原!$B$5:$G$338,5,FALSE)*VLOOKUP(E129,大会ごとのスコア!$D$4:$E$5,2,FALSE),"")</f>
        <v/>
      </c>
      <c r="H129" s="9" t="str">
        <f>IFERROR(VLOOKUP($B129,東大OLK大会!$B$5:$G$338,6,FALSE),"")</f>
        <v>M20A</v>
      </c>
      <c r="I129" s="10">
        <f>IFERROR(VLOOKUP($B129,東大OLK大会!$B$5:$G$338,2,FALSE),"")</f>
        <v>19</v>
      </c>
      <c r="J129" s="10">
        <f>IFERROR(VLOOKUP($B129,東大OLK大会!$B$5:$G$338,5,FALSE)*VLOOKUP(H129,大会ごとのスコア!$D$7:$E$11,2,FALSE),"")</f>
        <v>35.347200000000001</v>
      </c>
      <c r="K129" s="9" t="str">
        <f>IFERROR(VLOOKUP($B129,全日本ロング!$B$5:$G$338,6,FALSE),"")</f>
        <v/>
      </c>
      <c r="L129" s="10" t="str">
        <f>IFERROR(VLOOKUP($B129,全日本ロング!$B$5:$G$338,2,FALSE),"")</f>
        <v/>
      </c>
      <c r="M129" s="10" t="str">
        <f>IFERROR(VLOOKUP($B129,全日本ロング!$B$5:$G$338,5,FALSE)*VLOOKUP(K129,大会ごとのスコア!$D$12:$E$17,2,FALSE),"")</f>
        <v/>
      </c>
      <c r="N129" s="9" t="str">
        <f>IFERROR(VLOOKUP($B129,関東スプリントセレ!$B$5:$G$338,6,FALSE),"")</f>
        <v>Ms1</v>
      </c>
      <c r="O129" s="10">
        <f>IFERROR(VLOOKUP($B129,関東スプリントセレ!$B$5:$G$338,2,FALSE),"")</f>
        <v>59</v>
      </c>
      <c r="P129" s="10">
        <f>IFERROR(VLOOKUP($B129,関東スプリントセレ!$B$5:$G$338,5,FALSE)*VLOOKUP(N129,大会ごとのスコア!$D$19:$E$21,2,FALSE),"")</f>
        <v>48.875999999999998</v>
      </c>
      <c r="Q129" s="9" t="str">
        <f>IFERROR(VLOOKUP($B129,名椙大会2日目!$B$5:$G$338,6,FALSE),"")</f>
        <v/>
      </c>
      <c r="R129" s="10" t="str">
        <f>IFERROR(VLOOKUP($B129,名椙大会2日目!$B$5:$G$338,2,FALSE),"")</f>
        <v/>
      </c>
      <c r="S129" s="10" t="str">
        <f>IFERROR(VLOOKUP($B129,名椙大会2日目!$B$5:$G$338,5,FALSE)*VLOOKUP(Q129,大会ごとのスコア!$D$28:$E$31,2,FALSE),"")</f>
        <v/>
      </c>
      <c r="T129" s="9" t="str">
        <f>IFERROR(VLOOKUP($B129,インカレスプリント2018!$B$5:$G$400,6,FALSE),"")</f>
        <v>MUA1</v>
      </c>
      <c r="U129" s="10">
        <f>IFERROR(VLOOKUP($B129,インカレスプリント2018!$B$5:$G$400,2,FALSE),"")</f>
        <v>0</v>
      </c>
      <c r="V129" s="10">
        <f>IFERROR(VLOOKUP($B129,インカレスプリント2018!$B$5:$G$400,5,FALSE)*VLOOKUP(T129,大会ごとのスコア!$D$33:$E$36,2,FALSE),"")</f>
        <v>0</v>
      </c>
      <c r="W129" s="9" t="str">
        <f>IFERROR(VLOOKUP($B129,インカレロング2018!$B$5:$G$400,6,FALSE),"")</f>
        <v>MUL3</v>
      </c>
      <c r="X129" s="10">
        <f>IFERROR(VLOOKUP($B129,インカレロング2018!$B$5:$G$400,2,FALSE),"")</f>
        <v>68</v>
      </c>
      <c r="Y129" s="10">
        <f ca="1">IFERROR(VLOOKUP($B129,インカレロング2018!$B$5:$G$400,5,FALSE)*VLOOKUP(W129,大会ごとのスコア!$D$38:$E$42,2,FALSE),"")</f>
        <v>45.762</v>
      </c>
      <c r="Z129" s="9" t="str">
        <f>IFERROR(VLOOKUP($B129,クラブカップミドル!$B$4:$G$400,6,FALSE),"")</f>
        <v/>
      </c>
      <c r="AA129" s="10" t="str">
        <f>IFERROR(VLOOKUP($B129,クラブカップミドル!$B$4:$G$400,2,FALSE),"")</f>
        <v/>
      </c>
      <c r="AB129" s="10" t="str">
        <f>IFERROR(VLOOKUP($B129,クラブカップミドル!$B$4:$G$400,5,FALSE)*VLOOKUP(Z129,大会ごとのスコア!$D$44:$E$55,2,FALSE),"")</f>
        <v/>
      </c>
      <c r="AC129" s="9" t="str">
        <f>IFERROR(VLOOKUP($B129,全日本ミドル!$B$4:$G$400,6,FALSE),"")</f>
        <v/>
      </c>
      <c r="AD129" s="10" t="str">
        <f>IFERROR(VLOOKUP($B129,全日本ミドル!$B$4:$G$400,2,FALSE),"")</f>
        <v/>
      </c>
      <c r="AE129" s="10" t="str">
        <f>IFERROR(VLOOKUP($B129,全日本ミドル!$B$4:$G$400,5,FALSE)*VLOOKUP(AC129,大会ごとのスコア!$D$62:$E$69,2,FALSE),"")</f>
        <v/>
      </c>
      <c r="AF129" s="9" t="str">
        <f>IFERROR(VLOOKUP($B129,KOLC大会!$B$4:$G$400,6,FALSE),"")</f>
        <v/>
      </c>
      <c r="AG129" s="10" t="str">
        <f>IFERROR(VLOOKUP($B129,KOLC大会!$B$4:$G$400,2,FALSE),"")</f>
        <v/>
      </c>
      <c r="AH129" s="10" t="str">
        <f>IFERROR(VLOOKUP($B129,KOLC大会!$B$4:$G$400,5,FALSE)*VLOOKUP(AF129,大会ごとのスコア!$D$44:$E$55,2,FALSE),"")</f>
        <v/>
      </c>
      <c r="AI129" s="9" t="str">
        <f>IFERROR(VLOOKUP($B129,早大OC大会!$B$4:$G$400,6,FALSE),"")</f>
        <v/>
      </c>
      <c r="AJ129" s="10" t="str">
        <f>IFERROR(VLOOKUP($B129,早大OC大会!$B$4:$G$400,2,FALSE),"")</f>
        <v/>
      </c>
      <c r="AK129" s="10" t="str">
        <f>IFERROR(VLOOKUP($B129,早大OC大会!$B$4:$G$400,5,FALSE)*VLOOKUP(AI129,大会ごとのスコア!$D$44:$E$55,2,FALSE),"")</f>
        <v/>
      </c>
      <c r="AL129" s="9" t="str">
        <f>IFERROR(VLOOKUP($B129,京大京女大会!$B$4:$G$400,6,FALSE),"")</f>
        <v/>
      </c>
      <c r="AM129" s="10" t="str">
        <f>IFERROR(VLOOKUP($B129,京大京女大会!$B$4:$G$400,2,FALSE),"")</f>
        <v/>
      </c>
      <c r="AN129" s="10" t="str">
        <f>IFERROR(VLOOKUP($B129,京大京女大会!$B$4:$G$400,5,FALSE)*VLOOKUP(AL129,大会ごとのスコア!$D$44:$E$55,2,FALSE),"")</f>
        <v/>
      </c>
      <c r="AO129" s="9" t="str">
        <f>IFERROR(VLOOKUP($B129,東海ミドルセレ!$B$4:$G$400,6,FALSE),"")</f>
        <v/>
      </c>
      <c r="AP129" s="10" t="str">
        <f>IFERROR(VLOOKUP($B129,東海ミドルセレ!$B$4:$G$400,2,FALSE),"")</f>
        <v/>
      </c>
      <c r="AQ129" s="10" t="str">
        <f>IFERROR(VLOOKUP($B129,東海ミドルセレ!$B$4:$G$400,5,FALSE)*VLOOKUP(AO129,大会ごとのスコア!$D$44:$E$60,2,FALSE),"")</f>
        <v/>
      </c>
      <c r="AR129" s="10"/>
      <c r="AT129" s="9">
        <f t="array" aca="1" ref="AT129" ca="1">IFERROR(ROUNDUP(AVERAGE(LARGE(IF($A$3:$AS$3="スコア",$A129:$AS129,""),{1,2,3})),2),0)</f>
        <v>43.33</v>
      </c>
      <c r="AU129">
        <f t="array" aca="1" ref="AU129" ca="1">IFERROR(LARGE(IF($A$3:$AS$3="スコア",$A129:$AS129,""),1),"")</f>
        <v>48.875999999999998</v>
      </c>
      <c r="AV129" t="str">
        <f t="shared" ca="1" si="2"/>
        <v>関東SS</v>
      </c>
      <c r="AW129" t="str">
        <f t="shared" ca="1" si="3"/>
        <v>Ms1</v>
      </c>
    </row>
    <row r="130" spans="2:49" x14ac:dyDescent="0.15">
      <c r="B130" t="s">
        <v>665</v>
      </c>
      <c r="C130" t="s">
        <v>242</v>
      </c>
      <c r="E130" s="9" t="str">
        <f>IFERROR(VLOOKUP($B130,根ノ上高原!$B$5:$G$338,6,FALSE),"")</f>
        <v/>
      </c>
      <c r="F130" s="10" t="str">
        <f>IFERROR(VLOOKUP($B130,根ノ上高原!$B$5:$G$338,2,FALSE),"")</f>
        <v/>
      </c>
      <c r="G130" s="10" t="str">
        <f>IFERROR(VLOOKUP($B130,根ノ上高原!$B$5:$G$338,5,FALSE)*VLOOKUP(E130,大会ごとのスコア!$D$4:$E$5,2,FALSE),"")</f>
        <v/>
      </c>
      <c r="H130" s="9" t="str">
        <f>IFERROR(VLOOKUP($B130,東大OLK大会!$B$5:$G$338,6,FALSE),"")</f>
        <v/>
      </c>
      <c r="I130" s="10" t="str">
        <f>IFERROR(VLOOKUP($B130,東大OLK大会!$B$5:$G$338,2,FALSE),"")</f>
        <v/>
      </c>
      <c r="J130" s="10" t="str">
        <f>IFERROR(VLOOKUP($B130,東大OLK大会!$B$5:$G$338,5,FALSE)*VLOOKUP(H130,大会ごとのスコア!$D$7:$E$11,2,FALSE),"")</f>
        <v/>
      </c>
      <c r="K130" s="9" t="str">
        <f>IFERROR(VLOOKUP($B130,全日本ロング!$B$5:$G$338,6,FALSE),"")</f>
        <v/>
      </c>
      <c r="L130" s="10" t="str">
        <f>IFERROR(VLOOKUP($B130,全日本ロング!$B$5:$G$338,2,FALSE),"")</f>
        <v/>
      </c>
      <c r="M130" s="10" t="str">
        <f>IFERROR(VLOOKUP($B130,全日本ロング!$B$5:$G$338,5,FALSE)*VLOOKUP(K130,大会ごとのスコア!$D$12:$E$17,2,FALSE),"")</f>
        <v/>
      </c>
      <c r="N130" s="9" t="str">
        <f>IFERROR(VLOOKUP($B130,関東スプリントセレ!$B$5:$G$338,6,FALSE),"")</f>
        <v>Ms1</v>
      </c>
      <c r="O130" s="10">
        <f>IFERROR(VLOOKUP($B130,関東スプリントセレ!$B$5:$G$338,2,FALSE),"")</f>
        <v>65</v>
      </c>
      <c r="P130" s="10">
        <f>IFERROR(VLOOKUP($B130,関東スプリントセレ!$B$5:$G$338,5,FALSE)*VLOOKUP(N130,大会ごとのスコア!$D$19:$E$21,2,FALSE),"")</f>
        <v>47.402000000000001</v>
      </c>
      <c r="Q130" s="9" t="str">
        <f>IFERROR(VLOOKUP($B130,名椙大会2日目!$B$5:$G$338,6,FALSE),"")</f>
        <v>M21A</v>
      </c>
      <c r="R130" s="10">
        <f>IFERROR(VLOOKUP($B130,名椙大会2日目!$B$5:$G$338,2,FALSE),"")</f>
        <v>0</v>
      </c>
      <c r="S130" s="10">
        <f>IFERROR(VLOOKUP($B130,名椙大会2日目!$B$5:$G$338,5,FALSE)*VLOOKUP(Q130,大会ごとのスコア!$D$28:$E$31,2,FALSE),"")</f>
        <v>0</v>
      </c>
      <c r="T130" s="9" t="str">
        <f>IFERROR(VLOOKUP($B130,インカレスプリント2018!$B$5:$G$400,6,FALSE),"")</f>
        <v>MUA3</v>
      </c>
      <c r="U130" s="10">
        <f>IFERROR(VLOOKUP($B130,インカレスプリント2018!$B$5:$G$400,2,FALSE),"")</f>
        <v>0</v>
      </c>
      <c r="V130" s="10">
        <f>IFERROR(VLOOKUP($B130,インカレスプリント2018!$B$5:$G$400,5,FALSE)*VLOOKUP(T130,大会ごとのスコア!$D$33:$E$36,2,FALSE),"")</f>
        <v>0</v>
      </c>
      <c r="W130" s="9" t="str">
        <f>IFERROR(VLOOKUP($B130,インカレロング2018!$B$5:$G$400,6,FALSE),"")</f>
        <v>MUL2</v>
      </c>
      <c r="X130" s="10">
        <f>IFERROR(VLOOKUP($B130,インカレロング2018!$B$5:$G$400,2,FALSE),"")</f>
        <v>70</v>
      </c>
      <c r="Y130" s="10">
        <f ca="1">IFERROR(VLOOKUP($B130,インカレロング2018!$B$5:$G$400,5,FALSE)*VLOOKUP(W130,大会ごとのスコア!$D$38:$E$42,2,FALSE),"")</f>
        <v>42.961999999999996</v>
      </c>
      <c r="Z130" s="9" t="str">
        <f>IFERROR(VLOOKUP($B130,クラブカップミドル!$B$4:$G$400,6,FALSE),"")</f>
        <v/>
      </c>
      <c r="AA130" s="10" t="str">
        <f>IFERROR(VLOOKUP($B130,クラブカップミドル!$B$4:$G$400,2,FALSE),"")</f>
        <v/>
      </c>
      <c r="AB130" s="10" t="str">
        <f>IFERROR(VLOOKUP($B130,クラブカップミドル!$B$4:$G$400,5,FALSE)*VLOOKUP(Z130,大会ごとのスコア!$D$44:$E$55,2,FALSE),"")</f>
        <v/>
      </c>
      <c r="AC130" s="9" t="str">
        <f>IFERROR(VLOOKUP($B130,全日本ミドル!$B$4:$G$400,6,FALSE),"")</f>
        <v/>
      </c>
      <c r="AD130" s="10" t="str">
        <f>IFERROR(VLOOKUP($B130,全日本ミドル!$B$4:$G$400,2,FALSE),"")</f>
        <v/>
      </c>
      <c r="AE130" s="10" t="str">
        <f>IFERROR(VLOOKUP($B130,全日本ミドル!$B$4:$G$400,5,FALSE)*VLOOKUP(AC130,大会ごとのスコア!$D$62:$E$69,2,FALSE),"")</f>
        <v/>
      </c>
      <c r="AF130" s="9" t="str">
        <f>IFERROR(VLOOKUP($B130,KOLC大会!$B$4:$G$400,6,FALSE),"")</f>
        <v/>
      </c>
      <c r="AG130" s="10" t="str">
        <f>IFERROR(VLOOKUP($B130,KOLC大会!$B$4:$G$400,2,FALSE),"")</f>
        <v/>
      </c>
      <c r="AH130" s="10" t="str">
        <f>IFERROR(VLOOKUP($B130,KOLC大会!$B$4:$G$400,5,FALSE)*VLOOKUP(AF130,大会ごとのスコア!$D$44:$E$55,2,FALSE),"")</f>
        <v/>
      </c>
      <c r="AI130" s="9" t="str">
        <f>IFERROR(VLOOKUP($B130,早大OC大会!$B$4:$G$400,6,FALSE),"")</f>
        <v>M21A1</v>
      </c>
      <c r="AJ130" s="10">
        <f>IFERROR(VLOOKUP($B130,早大OC大会!$B$4:$G$400,2,FALSE),"")</f>
        <v>62</v>
      </c>
      <c r="AK130" s="10">
        <f>IFERROR(VLOOKUP($B130,早大OC大会!$B$4:$G$400,5,FALSE)*VLOOKUP(AI130,大会ごとのスコア!$D$44:$E$55,2,FALSE),"")</f>
        <v>37.963000000000001</v>
      </c>
      <c r="AL130" s="9" t="str">
        <f>IFERROR(VLOOKUP($B130,京大京女大会!$B$4:$G$400,6,FALSE),"")</f>
        <v>M21A</v>
      </c>
      <c r="AM130" s="10">
        <f>IFERROR(VLOOKUP($B130,京大京女大会!$B$4:$G$400,2,FALSE),"")</f>
        <v>62</v>
      </c>
      <c r="AN130" s="10">
        <f>IFERROR(VLOOKUP($B130,京大京女大会!$B$4:$G$400,5,FALSE)*VLOOKUP(AL130,大会ごとのスコア!$D$44:$E$55,2,FALSE),"")</f>
        <v>30.878</v>
      </c>
      <c r="AO130" s="9" t="str">
        <f>IFERROR(VLOOKUP($B130,東海ミドルセレ!$B$4:$G$400,6,FALSE),"")</f>
        <v/>
      </c>
      <c r="AP130" s="10" t="str">
        <f>IFERROR(VLOOKUP($B130,東海ミドルセレ!$B$4:$G$400,2,FALSE),"")</f>
        <v/>
      </c>
      <c r="AQ130" s="10" t="str">
        <f>IFERROR(VLOOKUP($B130,東海ミドルセレ!$B$4:$G$400,5,FALSE)*VLOOKUP(AO130,大会ごとのスコア!$D$44:$E$60,2,FALSE),"")</f>
        <v/>
      </c>
      <c r="AR130" s="10"/>
      <c r="AT130" s="9">
        <f t="array" aca="1" ref="AT130" ca="1">IFERROR(ROUNDUP(AVERAGE(LARGE(IF($A$3:$AS$3="スコア",$A130:$AS130,""),{1,2,3})),2),0)</f>
        <v>42.78</v>
      </c>
      <c r="AU130">
        <f t="array" aca="1" ref="AU130" ca="1">IFERROR(LARGE(IF($A$3:$AS$3="スコア",$A130:$AS130,""),1),"")</f>
        <v>47.402000000000001</v>
      </c>
      <c r="AV130" t="str">
        <f t="shared" ca="1" si="2"/>
        <v>関東SS</v>
      </c>
      <c r="AW130" t="str">
        <f t="shared" ca="1" si="3"/>
        <v>Ms1</v>
      </c>
    </row>
    <row r="131" spans="2:49" x14ac:dyDescent="0.15">
      <c r="B131" t="s">
        <v>605</v>
      </c>
      <c r="C131" t="s">
        <v>10</v>
      </c>
      <c r="E131" s="9" t="str">
        <f>IFERROR(VLOOKUP($B131,根ノ上高原!$B$5:$G$338,6,FALSE),"")</f>
        <v/>
      </c>
      <c r="F131" s="10" t="str">
        <f>IFERROR(VLOOKUP($B131,根ノ上高原!$B$5:$G$338,2,FALSE),"")</f>
        <v/>
      </c>
      <c r="G131" s="10" t="str">
        <f>IFERROR(VLOOKUP($B131,根ノ上高原!$B$5:$G$338,5,FALSE)*VLOOKUP(E131,大会ごとのスコア!$D$4:$E$5,2,FALSE),"")</f>
        <v/>
      </c>
      <c r="H131" s="9" t="str">
        <f>IFERROR(VLOOKUP($B131,東大OLK大会!$B$5:$G$338,6,FALSE),"")</f>
        <v/>
      </c>
      <c r="I131" s="10" t="str">
        <f>IFERROR(VLOOKUP($B131,東大OLK大会!$B$5:$G$338,2,FALSE),"")</f>
        <v/>
      </c>
      <c r="J131" s="10" t="str">
        <f>IFERROR(VLOOKUP($B131,東大OLK大会!$B$5:$G$338,5,FALSE)*VLOOKUP(H131,大会ごとのスコア!$D$7:$E$11,2,FALSE),"")</f>
        <v/>
      </c>
      <c r="K131" s="9" t="str">
        <f>IFERROR(VLOOKUP($B131,全日本ロング!$B$5:$G$338,6,FALSE),"")</f>
        <v/>
      </c>
      <c r="L131" s="10" t="str">
        <f>IFERROR(VLOOKUP($B131,全日本ロング!$B$5:$G$338,2,FALSE),"")</f>
        <v/>
      </c>
      <c r="M131" s="10" t="str">
        <f>IFERROR(VLOOKUP($B131,全日本ロング!$B$5:$G$338,5,FALSE)*VLOOKUP(K131,大会ごとのスコア!$D$12:$E$17,2,FALSE),"")</f>
        <v/>
      </c>
      <c r="N131" s="9" t="str">
        <f>IFERROR(VLOOKUP($B131,関東スプリントセレ!$B$5:$G$338,6,FALSE),"")</f>
        <v>Ms2</v>
      </c>
      <c r="O131" s="10">
        <f>IFERROR(VLOOKUP($B131,関東スプリントセレ!$B$5:$G$338,2,FALSE),"")</f>
        <v>52</v>
      </c>
      <c r="P131" s="10">
        <f>IFERROR(VLOOKUP($B131,関東スプリントセレ!$B$5:$G$338,5,FALSE)*VLOOKUP(N131,大会ごとのスコア!$D$19:$E$21,2,FALSE),"")</f>
        <v>48.082999999999998</v>
      </c>
      <c r="Q131" s="9" t="str">
        <f>IFERROR(VLOOKUP($B131,名椙大会2日目!$B$5:$G$338,6,FALSE),"")</f>
        <v/>
      </c>
      <c r="R131" s="10" t="str">
        <f>IFERROR(VLOOKUP($B131,名椙大会2日目!$B$5:$G$338,2,FALSE),"")</f>
        <v/>
      </c>
      <c r="S131" s="10" t="str">
        <f>IFERROR(VLOOKUP($B131,名椙大会2日目!$B$5:$G$338,5,FALSE)*VLOOKUP(Q131,大会ごとのスコア!$D$28:$E$31,2,FALSE),"")</f>
        <v/>
      </c>
      <c r="T131" s="9" t="str">
        <f>IFERROR(VLOOKUP($B131,インカレスプリント2018!$B$5:$G$400,6,FALSE),"")</f>
        <v>MUA2</v>
      </c>
      <c r="U131" s="10">
        <f>IFERROR(VLOOKUP($B131,インカレスプリント2018!$B$5:$G$400,2,FALSE),"")</f>
        <v>70</v>
      </c>
      <c r="V131" s="10">
        <f>IFERROR(VLOOKUP($B131,インカレスプリント2018!$B$5:$G$400,5,FALSE)*VLOOKUP(T131,大会ごとのスコア!$D$33:$E$36,2,FALSE),"")</f>
        <v>44.208999999999996</v>
      </c>
      <c r="W131" s="9" t="str">
        <f>IFERROR(VLOOKUP($B131,インカレロング2018!$B$5:$G$400,6,FALSE),"")</f>
        <v>MUL1</v>
      </c>
      <c r="X131" s="10">
        <f>IFERROR(VLOOKUP($B131,インカレロング2018!$B$5:$G$400,2,FALSE),"")</f>
        <v>86</v>
      </c>
      <c r="Y131" s="10">
        <f ca="1">IFERROR(VLOOKUP($B131,インカレロング2018!$B$5:$G$400,5,FALSE)*VLOOKUP(W131,大会ごとのスコア!$D$38:$E$42,2,FALSE),"")</f>
        <v>34.083999999999996</v>
      </c>
      <c r="Z131" s="9" t="str">
        <f>IFERROR(VLOOKUP($B131,クラブカップミドル!$B$4:$G$400,6,FALSE),"")</f>
        <v/>
      </c>
      <c r="AA131" s="10" t="str">
        <f>IFERROR(VLOOKUP($B131,クラブカップミドル!$B$4:$G$400,2,FALSE),"")</f>
        <v/>
      </c>
      <c r="AB131" s="10" t="str">
        <f>IFERROR(VLOOKUP($B131,クラブカップミドル!$B$4:$G$400,5,FALSE)*VLOOKUP(Z131,大会ごとのスコア!$D$44:$E$55,2,FALSE),"")</f>
        <v/>
      </c>
      <c r="AC131" s="9" t="str">
        <f>IFERROR(VLOOKUP($B131,全日本ミドル!$B$4:$G$400,6,FALSE),"")</f>
        <v/>
      </c>
      <c r="AD131" s="10" t="str">
        <f>IFERROR(VLOOKUP($B131,全日本ミドル!$B$4:$G$400,2,FALSE),"")</f>
        <v/>
      </c>
      <c r="AE131" s="10" t="str">
        <f>IFERROR(VLOOKUP($B131,全日本ミドル!$B$4:$G$400,5,FALSE)*VLOOKUP(AC131,大会ごとのスコア!$D$62:$E$69,2,FALSE),"")</f>
        <v/>
      </c>
      <c r="AF131" s="9" t="str">
        <f>IFERROR(VLOOKUP($B131,KOLC大会!$B$4:$G$400,6,FALSE),"")</f>
        <v/>
      </c>
      <c r="AG131" s="10" t="str">
        <f>IFERROR(VLOOKUP($B131,KOLC大会!$B$4:$G$400,2,FALSE),"")</f>
        <v/>
      </c>
      <c r="AH131" s="10" t="str">
        <f>IFERROR(VLOOKUP($B131,KOLC大会!$B$4:$G$400,5,FALSE)*VLOOKUP(AF131,大会ごとのスコア!$D$44:$E$55,2,FALSE),"")</f>
        <v/>
      </c>
      <c r="AI131" s="9" t="str">
        <f>IFERROR(VLOOKUP($B131,早大OC大会!$B$4:$G$400,6,FALSE),"")</f>
        <v/>
      </c>
      <c r="AJ131" s="10" t="str">
        <f>IFERROR(VLOOKUP($B131,早大OC大会!$B$4:$G$400,2,FALSE),"")</f>
        <v/>
      </c>
      <c r="AK131" s="10" t="str">
        <f>IFERROR(VLOOKUP($B131,早大OC大会!$B$4:$G$400,5,FALSE)*VLOOKUP(AI131,大会ごとのスコア!$D$44:$E$55,2,FALSE),"")</f>
        <v/>
      </c>
      <c r="AL131" s="9" t="str">
        <f>IFERROR(VLOOKUP($B131,京大京女大会!$B$4:$G$400,6,FALSE),"")</f>
        <v/>
      </c>
      <c r="AM131" s="10" t="str">
        <f>IFERROR(VLOOKUP($B131,京大京女大会!$B$4:$G$400,2,FALSE),"")</f>
        <v/>
      </c>
      <c r="AN131" s="10" t="str">
        <f>IFERROR(VLOOKUP($B131,京大京女大会!$B$4:$G$400,5,FALSE)*VLOOKUP(AL131,大会ごとのスコア!$D$44:$E$55,2,FALSE),"")</f>
        <v/>
      </c>
      <c r="AO131" s="9" t="str">
        <f>IFERROR(VLOOKUP($B131,東海ミドルセレ!$B$4:$G$400,6,FALSE),"")</f>
        <v/>
      </c>
      <c r="AP131" s="10" t="str">
        <f>IFERROR(VLOOKUP($B131,東海ミドルセレ!$B$4:$G$400,2,FALSE),"")</f>
        <v/>
      </c>
      <c r="AQ131" s="10" t="str">
        <f>IFERROR(VLOOKUP($B131,東海ミドルセレ!$B$4:$G$400,5,FALSE)*VLOOKUP(AO131,大会ごとのスコア!$D$44:$E$60,2,FALSE),"")</f>
        <v/>
      </c>
      <c r="AR131" s="10"/>
      <c r="AT131" s="9">
        <f t="array" aca="1" ref="AT131" ca="1">IFERROR(ROUNDUP(AVERAGE(LARGE(IF($A$3:$AS$3="スコア",$A131:$AS131,""),{1,2,3})),2),0)</f>
        <v>42.129999999999995</v>
      </c>
      <c r="AU131">
        <f t="array" aca="1" ref="AU131" ca="1">IFERROR(LARGE(IF($A$3:$AS$3="スコア",$A131:$AS131,""),1),"")</f>
        <v>48.082999999999998</v>
      </c>
      <c r="AV131" t="str">
        <f t="shared" ca="1" si="2"/>
        <v>関東SS</v>
      </c>
      <c r="AW131" t="str">
        <f t="shared" ca="1" si="3"/>
        <v>Ms2</v>
      </c>
    </row>
    <row r="132" spans="2:49" x14ac:dyDescent="0.15">
      <c r="B132" t="s">
        <v>187</v>
      </c>
      <c r="C132" t="s">
        <v>4</v>
      </c>
      <c r="E132" s="9" t="str">
        <f>IFERROR(VLOOKUP($B132,根ノ上高原!$B$5:$G$338,6,FALSE),"")</f>
        <v/>
      </c>
      <c r="F132" s="10" t="str">
        <f>IFERROR(VLOOKUP($B132,根ノ上高原!$B$5:$G$338,2,FALSE),"")</f>
        <v/>
      </c>
      <c r="G132" s="10" t="str">
        <f>IFERROR(VLOOKUP($B132,根ノ上高原!$B$5:$G$338,5,FALSE)*VLOOKUP(E132,大会ごとのスコア!$D$4:$E$5,2,FALSE),"")</f>
        <v/>
      </c>
      <c r="H132" s="9" t="str">
        <f>IFERROR(VLOOKUP($B132,東大OLK大会!$B$5:$G$338,6,FALSE),"")</f>
        <v/>
      </c>
      <c r="I132" s="10" t="str">
        <f>IFERROR(VLOOKUP($B132,東大OLK大会!$B$5:$G$338,2,FALSE),"")</f>
        <v/>
      </c>
      <c r="J132" s="10" t="str">
        <f>IFERROR(VLOOKUP($B132,東大OLK大会!$B$5:$G$338,5,FALSE)*VLOOKUP(H132,大会ごとのスコア!$D$7:$E$11,2,FALSE),"")</f>
        <v/>
      </c>
      <c r="K132" s="9" t="str">
        <f>IFERROR(VLOOKUP($B132,全日本ロング!$B$5:$G$338,6,FALSE),"")</f>
        <v/>
      </c>
      <c r="L132" s="10" t="str">
        <f>IFERROR(VLOOKUP($B132,全日本ロング!$B$5:$G$338,2,FALSE),"")</f>
        <v/>
      </c>
      <c r="M132" s="10" t="str">
        <f>IFERROR(VLOOKUP($B132,全日本ロング!$B$5:$G$338,5,FALSE)*VLOOKUP(K132,大会ごとのスコア!$D$12:$E$17,2,FALSE),"")</f>
        <v/>
      </c>
      <c r="N132" s="9" t="str">
        <f>IFERROR(VLOOKUP($B132,関東スプリントセレ!$B$5:$G$338,6,FALSE),"")</f>
        <v>Ms1</v>
      </c>
      <c r="O132" s="10">
        <f>IFERROR(VLOOKUP($B132,関東スプリントセレ!$B$5:$G$338,2,FALSE),"")</f>
        <v>4</v>
      </c>
      <c r="P132" s="10">
        <f>IFERROR(VLOOKUP($B132,関東スプリントセレ!$B$5:$G$338,5,FALSE)*VLOOKUP(N132,大会ごとのスコア!$D$19:$E$21,2,FALSE),"")</f>
        <v>62.769999999999996</v>
      </c>
      <c r="Q132" s="9" t="str">
        <f>IFERROR(VLOOKUP($B132,名椙大会2日目!$B$5:$G$338,6,FALSE),"")</f>
        <v/>
      </c>
      <c r="R132" s="10" t="str">
        <f>IFERROR(VLOOKUP($B132,名椙大会2日目!$B$5:$G$338,2,FALSE),"")</f>
        <v/>
      </c>
      <c r="S132" s="10" t="str">
        <f>IFERROR(VLOOKUP($B132,名椙大会2日目!$B$5:$G$338,5,FALSE)*VLOOKUP(Q132,大会ごとのスコア!$D$28:$E$31,2,FALSE),"")</f>
        <v/>
      </c>
      <c r="T132" s="9" t="str">
        <f>IFERROR(VLOOKUP($B132,インカレスプリント2018!$B$5:$G$400,6,FALSE),"")</f>
        <v>ME</v>
      </c>
      <c r="U132" s="10">
        <f>IFERROR(VLOOKUP($B132,インカレスプリント2018!$B$5:$G$400,2,FALSE),"")</f>
        <v>0</v>
      </c>
      <c r="V132" s="10">
        <f>IFERROR(VLOOKUP($B132,インカレスプリント2018!$B$5:$G$400,5,FALSE)*VLOOKUP(T132,大会ごとのスコア!$D$33:$E$36,2,FALSE),"")</f>
        <v>0</v>
      </c>
      <c r="W132" s="9" t="str">
        <f>IFERROR(VLOOKUP($B132,インカレロング2018!$B$5:$G$400,6,FALSE),"")</f>
        <v>ME</v>
      </c>
      <c r="X132" s="10">
        <f>IFERROR(VLOOKUP($B132,インカレロング2018!$B$5:$G$400,2,FALSE),"")</f>
        <v>37</v>
      </c>
      <c r="Y132" s="10">
        <f ca="1">IFERROR(VLOOKUP($B132,インカレロング2018!$B$5:$G$400,5,FALSE)*VLOOKUP(W132,大会ごとのスコア!$D$38:$E$42,2,FALSE),"")</f>
        <v>61.234799999999993</v>
      </c>
      <c r="Z132" s="9" t="str">
        <f>IFERROR(VLOOKUP($B132,クラブカップミドル!$B$4:$G$400,6,FALSE),"")</f>
        <v/>
      </c>
      <c r="AA132" s="10" t="str">
        <f>IFERROR(VLOOKUP($B132,クラブカップミドル!$B$4:$G$400,2,FALSE),"")</f>
        <v/>
      </c>
      <c r="AB132" s="10" t="str">
        <f>IFERROR(VLOOKUP($B132,クラブカップミドル!$B$4:$G$400,5,FALSE)*VLOOKUP(Z132,大会ごとのスコア!$D$44:$E$55,2,FALSE),"")</f>
        <v/>
      </c>
      <c r="AC132" s="9" t="str">
        <f>IFERROR(VLOOKUP($B132,全日本ミドル!$B$4:$G$400,6,FALSE),"")</f>
        <v/>
      </c>
      <c r="AD132" s="10" t="str">
        <f>IFERROR(VLOOKUP($B132,全日本ミドル!$B$4:$G$400,2,FALSE),"")</f>
        <v/>
      </c>
      <c r="AE132" s="10" t="str">
        <f>IFERROR(VLOOKUP($B132,全日本ミドル!$B$4:$G$400,5,FALSE)*VLOOKUP(AC132,大会ごとのスコア!$D$62:$E$69,2,FALSE),"")</f>
        <v/>
      </c>
      <c r="AF132" s="9" t="str">
        <f>IFERROR(VLOOKUP($B132,KOLC大会!$B$4:$G$400,6,FALSE),"")</f>
        <v/>
      </c>
      <c r="AG132" s="10" t="str">
        <f>IFERROR(VLOOKUP($B132,KOLC大会!$B$4:$G$400,2,FALSE),"")</f>
        <v/>
      </c>
      <c r="AH132" s="10" t="str">
        <f>IFERROR(VLOOKUP($B132,KOLC大会!$B$4:$G$400,5,FALSE)*VLOOKUP(AF132,大会ごとのスコア!$D$44:$E$55,2,FALSE),"")</f>
        <v/>
      </c>
      <c r="AI132" s="9" t="str">
        <f>IFERROR(VLOOKUP($B132,早大OC大会!$B$4:$G$400,6,FALSE),"")</f>
        <v/>
      </c>
      <c r="AJ132" s="10" t="str">
        <f>IFERROR(VLOOKUP($B132,早大OC大会!$B$4:$G$400,2,FALSE),"")</f>
        <v/>
      </c>
      <c r="AK132" s="10" t="str">
        <f>IFERROR(VLOOKUP($B132,早大OC大会!$B$4:$G$400,5,FALSE)*VLOOKUP(AI132,大会ごとのスコア!$D$44:$E$55,2,FALSE),"")</f>
        <v/>
      </c>
      <c r="AL132" s="9" t="str">
        <f>IFERROR(VLOOKUP($B132,京大京女大会!$B$4:$G$400,6,FALSE),"")</f>
        <v>M21A</v>
      </c>
      <c r="AM132" s="10">
        <f>IFERROR(VLOOKUP($B132,京大京女大会!$B$4:$G$400,2,FALSE),"")</f>
        <v>5</v>
      </c>
      <c r="AN132" s="10">
        <f>IFERROR(VLOOKUP($B132,京大京女大会!$B$4:$G$400,5,FALSE)*VLOOKUP(AL132,大会ごとのスコア!$D$44:$E$55,2,FALSE),"")</f>
        <v>61.012999999999998</v>
      </c>
      <c r="AO132" s="9" t="str">
        <f>IFERROR(VLOOKUP($B132,東海ミドルセレ!$B$4:$G$400,6,FALSE),"")</f>
        <v/>
      </c>
      <c r="AP132" s="10" t="str">
        <f>IFERROR(VLOOKUP($B132,東海ミドルセレ!$B$4:$G$400,2,FALSE),"")</f>
        <v/>
      </c>
      <c r="AQ132" s="10" t="str">
        <f>IFERROR(VLOOKUP($B132,東海ミドルセレ!$B$4:$G$400,5,FALSE)*VLOOKUP(AO132,大会ごとのスコア!$D$44:$E$60,2,FALSE),"")</f>
        <v/>
      </c>
      <c r="AR132" s="10"/>
      <c r="AT132" s="9">
        <f t="array" aca="1" ref="AT132" ca="1">IFERROR(ROUNDUP(AVERAGE(LARGE(IF($A$3:$AS$3="スコア",$A132:$AS132,""),{1,2,3})),2),0)</f>
        <v>61.68</v>
      </c>
      <c r="AU132">
        <f t="array" aca="1" ref="AU132" ca="1">IFERROR(LARGE(IF($A$3:$AS$3="スコア",$A132:$AS132,""),1),"")</f>
        <v>62.769999999999996</v>
      </c>
      <c r="AV132" t="str">
        <f t="shared" ref="AV132:AV195" ca="1" si="4">IFERROR(INDEX($B$2:$AS$3,1,MATCH(AU132,B132:AS132,0)),"")</f>
        <v>関東SS</v>
      </c>
      <c r="AW132" t="str">
        <f t="shared" ref="AW132:AW195" ca="1" si="5">IFERROR(INDEX($A132:$AU132,1,-2+MATCH(AU132,A132:AS132,0)),"")</f>
        <v>Ms1</v>
      </c>
    </row>
    <row r="133" spans="2:49" x14ac:dyDescent="0.15">
      <c r="B133" t="s">
        <v>922</v>
      </c>
      <c r="C133" t="s">
        <v>6</v>
      </c>
      <c r="E133" s="9" t="str">
        <f>IFERROR(VLOOKUP($B133,根ノ上高原!$B$5:$G$338,6,FALSE),"")</f>
        <v/>
      </c>
      <c r="F133" s="10" t="str">
        <f>IFERROR(VLOOKUP($B133,根ノ上高原!$B$5:$G$338,2,FALSE),"")</f>
        <v/>
      </c>
      <c r="G133" s="10" t="str">
        <f>IFERROR(VLOOKUP($B133,根ノ上高原!$B$5:$G$338,5,FALSE)*VLOOKUP(E133,大会ごとのスコア!$D$4:$E$5,2,FALSE),"")</f>
        <v/>
      </c>
      <c r="H133" s="9" t="str">
        <f>IFERROR(VLOOKUP($B133,東大OLK大会!$B$5:$G$338,6,FALSE),"")</f>
        <v/>
      </c>
      <c r="I133" s="10" t="str">
        <f>IFERROR(VLOOKUP($B133,東大OLK大会!$B$5:$G$338,2,FALSE),"")</f>
        <v/>
      </c>
      <c r="J133" s="10" t="str">
        <f>IFERROR(VLOOKUP($B133,東大OLK大会!$B$5:$G$338,5,FALSE)*VLOOKUP(H133,大会ごとのスコア!$D$7:$E$11,2,FALSE),"")</f>
        <v/>
      </c>
      <c r="K133" s="9" t="str">
        <f>IFERROR(VLOOKUP($B133,全日本ロング!$B$5:$G$338,6,FALSE),"")</f>
        <v/>
      </c>
      <c r="L133" s="10" t="str">
        <f>IFERROR(VLOOKUP($B133,全日本ロング!$B$5:$G$338,2,FALSE),"")</f>
        <v/>
      </c>
      <c r="M133" s="10" t="str">
        <f>IFERROR(VLOOKUP($B133,全日本ロング!$B$5:$G$338,5,FALSE)*VLOOKUP(K133,大会ごとのスコア!$D$12:$E$17,2,FALSE),"")</f>
        <v/>
      </c>
      <c r="N133" s="9" t="str">
        <f>IFERROR(VLOOKUP($B133,関東スプリントセレ!$B$5:$G$338,6,FALSE),"")</f>
        <v>Ms1</v>
      </c>
      <c r="O133" s="10">
        <f>IFERROR(VLOOKUP($B133,関東スプリントセレ!$B$5:$G$338,2,FALSE),"")</f>
        <v>87</v>
      </c>
      <c r="P133" s="10">
        <f>IFERROR(VLOOKUP($B133,関東スプリントセレ!$B$5:$G$338,5,FALSE)*VLOOKUP(N133,大会ごとのスコア!$D$19:$E$21,2,FALSE),"")</f>
        <v>31.757000000000001</v>
      </c>
      <c r="Q133" s="9" t="str">
        <f>IFERROR(VLOOKUP($B133,名椙大会2日目!$B$5:$G$338,6,FALSE),"")</f>
        <v/>
      </c>
      <c r="R133" s="10" t="str">
        <f>IFERROR(VLOOKUP($B133,名椙大会2日目!$B$5:$G$338,2,FALSE),"")</f>
        <v/>
      </c>
      <c r="S133" s="10" t="str">
        <f>IFERROR(VLOOKUP($B133,名椙大会2日目!$B$5:$G$338,5,FALSE)*VLOOKUP(Q133,大会ごとのスコア!$D$28:$E$31,2,FALSE),"")</f>
        <v/>
      </c>
      <c r="T133" s="9" t="str">
        <f>IFERROR(VLOOKUP($B133,インカレスプリント2018!$B$5:$G$400,6,FALSE),"")</f>
        <v/>
      </c>
      <c r="U133" s="10" t="str">
        <f>IFERROR(VLOOKUP($B133,インカレスプリント2018!$B$5:$G$400,2,FALSE),"")</f>
        <v/>
      </c>
      <c r="V133" s="10" t="str">
        <f>IFERROR(VLOOKUP($B133,インカレスプリント2018!$B$5:$G$400,5,FALSE)*VLOOKUP(T133,大会ごとのスコア!$D$33:$E$36,2,FALSE),"")</f>
        <v/>
      </c>
      <c r="W133" s="9" t="str">
        <f>IFERROR(VLOOKUP($B133,インカレロング2018!$B$5:$G$400,6,FALSE),"")</f>
        <v/>
      </c>
      <c r="X133" s="10" t="str">
        <f>IFERROR(VLOOKUP($B133,インカレロング2018!$B$5:$G$400,2,FALSE),"")</f>
        <v/>
      </c>
      <c r="Y133" s="10" t="str">
        <f>IFERROR(VLOOKUP($B133,インカレロング2018!$B$5:$G$400,5,FALSE)*VLOOKUP(W133,大会ごとのスコア!$D$38:$E$42,2,FALSE),"")</f>
        <v/>
      </c>
      <c r="Z133" s="9" t="str">
        <f>IFERROR(VLOOKUP($B133,クラブカップミドル!$B$4:$G$400,6,FALSE),"")</f>
        <v/>
      </c>
      <c r="AA133" s="10" t="str">
        <f>IFERROR(VLOOKUP($B133,クラブカップミドル!$B$4:$G$400,2,FALSE),"")</f>
        <v/>
      </c>
      <c r="AB133" s="10" t="str">
        <f>IFERROR(VLOOKUP($B133,クラブカップミドル!$B$4:$G$400,5,FALSE)*VLOOKUP(Z133,大会ごとのスコア!$D$44:$E$55,2,FALSE),"")</f>
        <v/>
      </c>
      <c r="AC133" s="9" t="str">
        <f>IFERROR(VLOOKUP($B133,全日本ミドル!$B$4:$G$400,6,FALSE),"")</f>
        <v>M20A</v>
      </c>
      <c r="AD133" s="10">
        <f>IFERROR(VLOOKUP($B133,全日本ミドル!$B$4:$G$400,2,FALSE),"")</f>
        <v>15</v>
      </c>
      <c r="AE133" s="10">
        <f>IFERROR(VLOOKUP($B133,全日本ミドル!$B$4:$G$400,5,FALSE)*VLOOKUP(AC133,大会ごとのスコア!$D$62:$E$69,2,FALSE),"")</f>
        <v>45.300800000000002</v>
      </c>
      <c r="AF133" s="9" t="str">
        <f>IFERROR(VLOOKUP($B133,KOLC大会!$B$4:$G$400,6,FALSE),"")</f>
        <v/>
      </c>
      <c r="AG133" s="10" t="str">
        <f>IFERROR(VLOOKUP($B133,KOLC大会!$B$4:$G$400,2,FALSE),"")</f>
        <v/>
      </c>
      <c r="AH133" s="10" t="str">
        <f>IFERROR(VLOOKUP($B133,KOLC大会!$B$4:$G$400,5,FALSE)*VLOOKUP(AF133,大会ごとのスコア!$D$44:$E$55,2,FALSE),"")</f>
        <v/>
      </c>
      <c r="AI133" s="9" t="str">
        <f>IFERROR(VLOOKUP($B133,早大OC大会!$B$4:$G$400,6,FALSE),"")</f>
        <v>M20A</v>
      </c>
      <c r="AJ133" s="10">
        <f>IFERROR(VLOOKUP($B133,早大OC大会!$B$4:$G$400,2,FALSE),"")</f>
        <v>6</v>
      </c>
      <c r="AK133" s="10">
        <f>IFERROR(VLOOKUP($B133,早大OC大会!$B$4:$G$400,5,FALSE)*VLOOKUP(AI133,大会ごとのスコア!$D$44:$E$55,2,FALSE),"")</f>
        <v>46.938400000000001</v>
      </c>
      <c r="AL133" s="9" t="str">
        <f>IFERROR(VLOOKUP($B133,京大京女大会!$B$4:$G$400,6,FALSE),"")</f>
        <v/>
      </c>
      <c r="AM133" s="10" t="str">
        <f>IFERROR(VLOOKUP($B133,京大京女大会!$B$4:$G$400,2,FALSE),"")</f>
        <v/>
      </c>
      <c r="AN133" s="10" t="str">
        <f>IFERROR(VLOOKUP($B133,京大京女大会!$B$4:$G$400,5,FALSE)*VLOOKUP(AL133,大会ごとのスコア!$D$44:$E$55,2,FALSE),"")</f>
        <v/>
      </c>
      <c r="AO133" s="9" t="str">
        <f>IFERROR(VLOOKUP($B133,東海ミドルセレ!$B$4:$G$400,6,FALSE),"")</f>
        <v/>
      </c>
      <c r="AP133" s="10" t="str">
        <f>IFERROR(VLOOKUP($B133,東海ミドルセレ!$B$4:$G$400,2,FALSE),"")</f>
        <v/>
      </c>
      <c r="AQ133" s="10" t="str">
        <f>IFERROR(VLOOKUP($B133,東海ミドルセレ!$B$4:$G$400,5,FALSE)*VLOOKUP(AO133,大会ごとのスコア!$D$44:$E$60,2,FALSE),"")</f>
        <v/>
      </c>
      <c r="AR133" s="10"/>
      <c r="AT133" s="9">
        <f t="array" ref="AT133">IFERROR(ROUNDUP(AVERAGE(LARGE(IF($A$3:$AS$3="スコア",$A133:$AS133,""),{1,2,3})),2),0)</f>
        <v>41.339999999999996</v>
      </c>
      <c r="AU133">
        <f t="array" ref="AU133">IFERROR(LARGE(IF($A$3:$AS$3="スコア",$A133:$AS133,""),1),"")</f>
        <v>46.938400000000001</v>
      </c>
      <c r="AV133" t="str">
        <f t="shared" si="4"/>
        <v>早大OC大会</v>
      </c>
      <c r="AW133" t="str">
        <f t="shared" si="5"/>
        <v>M20A</v>
      </c>
    </row>
    <row r="134" spans="2:49" x14ac:dyDescent="0.15">
      <c r="B134" t="s">
        <v>977</v>
      </c>
      <c r="C134" t="s">
        <v>20</v>
      </c>
      <c r="E134" s="9" t="str">
        <f>IFERROR(VLOOKUP($B134,根ノ上高原!$B$5:$G$338,6,FALSE),"")</f>
        <v/>
      </c>
      <c r="F134" s="10" t="str">
        <f>IFERROR(VLOOKUP($B134,根ノ上高原!$B$5:$G$338,2,FALSE),"")</f>
        <v/>
      </c>
      <c r="G134" s="10" t="str">
        <f>IFERROR(VLOOKUP($B134,根ノ上高原!$B$5:$G$338,5,FALSE)*VLOOKUP(E134,大会ごとのスコア!$D$4:$E$5,2,FALSE),"")</f>
        <v/>
      </c>
      <c r="H134" s="9" t="str">
        <f>IFERROR(VLOOKUP($B134,東大OLK大会!$B$5:$G$338,6,FALSE),"")</f>
        <v/>
      </c>
      <c r="I134" s="10" t="str">
        <f>IFERROR(VLOOKUP($B134,東大OLK大会!$B$5:$G$338,2,FALSE),"")</f>
        <v/>
      </c>
      <c r="J134" s="10" t="str">
        <f>IFERROR(VLOOKUP($B134,東大OLK大会!$B$5:$G$338,5,FALSE)*VLOOKUP(H134,大会ごとのスコア!$D$7:$E$11,2,FALSE),"")</f>
        <v/>
      </c>
      <c r="K134" s="9" t="str">
        <f>IFERROR(VLOOKUP($B134,全日本ロング!$B$5:$G$338,6,FALSE),"")</f>
        <v/>
      </c>
      <c r="L134" s="10" t="str">
        <f>IFERROR(VLOOKUP($B134,全日本ロング!$B$5:$G$338,2,FALSE),"")</f>
        <v/>
      </c>
      <c r="M134" s="10" t="str">
        <f>IFERROR(VLOOKUP($B134,全日本ロング!$B$5:$G$338,5,FALSE)*VLOOKUP(K134,大会ごとのスコア!$D$12:$E$17,2,FALSE),"")</f>
        <v/>
      </c>
      <c r="N134" s="9" t="str">
        <f>IFERROR(VLOOKUP($B134,関東スプリントセレ!$B$5:$G$338,6,FALSE),"")</f>
        <v>M</v>
      </c>
      <c r="O134" s="10">
        <f>IFERROR(VLOOKUP($B134,関東スプリントセレ!$B$5:$G$338,2,FALSE),"")</f>
        <v>6</v>
      </c>
      <c r="P134" s="10">
        <f>IFERROR(VLOOKUP($B134,関東スプリントセレ!$B$5:$G$338,5,FALSE)*VLOOKUP(N134,大会ごとのスコア!$D$19:$E$21,2,FALSE),"")</f>
        <v>45.816800000000001</v>
      </c>
      <c r="Q134" s="9" t="str">
        <f>IFERROR(VLOOKUP($B134,名椙大会2日目!$B$5:$G$338,6,FALSE),"")</f>
        <v/>
      </c>
      <c r="R134" s="10" t="str">
        <f>IFERROR(VLOOKUP($B134,名椙大会2日目!$B$5:$G$338,2,FALSE),"")</f>
        <v/>
      </c>
      <c r="S134" s="10" t="str">
        <f>IFERROR(VLOOKUP($B134,名椙大会2日目!$B$5:$G$338,5,FALSE)*VLOOKUP(Q134,大会ごとのスコア!$D$28:$E$31,2,FALSE),"")</f>
        <v/>
      </c>
      <c r="T134" s="9" t="str">
        <f>IFERROR(VLOOKUP($B134,インカレスプリント2018!$B$5:$G$400,6,FALSE),"")</f>
        <v/>
      </c>
      <c r="U134" s="10" t="str">
        <f>IFERROR(VLOOKUP($B134,インカレスプリント2018!$B$5:$G$400,2,FALSE),"")</f>
        <v/>
      </c>
      <c r="V134" s="10" t="str">
        <f>IFERROR(VLOOKUP($B134,インカレスプリント2018!$B$5:$G$400,5,FALSE)*VLOOKUP(T134,大会ごとのスコア!$D$33:$E$36,2,FALSE),"")</f>
        <v/>
      </c>
      <c r="W134" s="9" t="str">
        <f>IFERROR(VLOOKUP($B134,インカレロング2018!$B$5:$G$400,6,FALSE),"")</f>
        <v/>
      </c>
      <c r="X134" s="10" t="str">
        <f>IFERROR(VLOOKUP($B134,インカレロング2018!$B$5:$G$400,2,FALSE),"")</f>
        <v/>
      </c>
      <c r="Y134" s="10" t="str">
        <f>IFERROR(VLOOKUP($B134,インカレロング2018!$B$5:$G$400,5,FALSE)*VLOOKUP(W134,大会ごとのスコア!$D$38:$E$42,2,FALSE),"")</f>
        <v/>
      </c>
      <c r="Z134" s="9" t="str">
        <f>IFERROR(VLOOKUP($B134,クラブカップミドル!$B$4:$G$400,6,FALSE),"")</f>
        <v>MA-1</v>
      </c>
      <c r="AA134" s="10">
        <f>IFERROR(VLOOKUP($B134,クラブカップミドル!$B$4:$G$400,2,FALSE),"")</f>
        <v>0</v>
      </c>
      <c r="AB134" s="10">
        <f>IFERROR(VLOOKUP($B134,クラブカップミドル!$B$4:$G$400,5,FALSE)*VLOOKUP(Z134,大会ごとのスコア!$D$44:$E$55,2,FALSE),"")</f>
        <v>28.349</v>
      </c>
      <c r="AC134" s="9" t="str">
        <f>IFERROR(VLOOKUP($B134,全日本ミドル!$B$4:$G$400,6,FALSE),"")</f>
        <v>M21A1</v>
      </c>
      <c r="AD134" s="10">
        <f>IFERROR(VLOOKUP($B134,全日本ミドル!$B$4:$G$400,2,FALSE),"")</f>
        <v>48</v>
      </c>
      <c r="AE134" s="10">
        <f>IFERROR(VLOOKUP($B134,全日本ミドル!$B$4:$G$400,5,FALSE)*VLOOKUP(AC134,大会ごとのスコア!$D$62:$E$69,2,FALSE),"")</f>
        <v>47.293999999999997</v>
      </c>
      <c r="AF134" s="9" t="str">
        <f>IFERROR(VLOOKUP($B134,KOLC大会!$B$4:$G$400,6,FALSE),"")</f>
        <v/>
      </c>
      <c r="AG134" s="10" t="str">
        <f>IFERROR(VLOOKUP($B134,KOLC大会!$B$4:$G$400,2,FALSE),"")</f>
        <v/>
      </c>
      <c r="AH134" s="10" t="str">
        <f>IFERROR(VLOOKUP($B134,KOLC大会!$B$4:$G$400,5,FALSE)*VLOOKUP(AF134,大会ごとのスコア!$D$44:$E$55,2,FALSE),"")</f>
        <v/>
      </c>
      <c r="AI134" s="9" t="str">
        <f>IFERROR(VLOOKUP($B134,早大OC大会!$B$4:$G$400,6,FALSE),"")</f>
        <v/>
      </c>
      <c r="AJ134" s="10" t="str">
        <f>IFERROR(VLOOKUP($B134,早大OC大会!$B$4:$G$400,2,FALSE),"")</f>
        <v/>
      </c>
      <c r="AK134" s="10" t="str">
        <f>IFERROR(VLOOKUP($B134,早大OC大会!$B$4:$G$400,5,FALSE)*VLOOKUP(AI134,大会ごとのスコア!$D$44:$E$55,2,FALSE),"")</f>
        <v/>
      </c>
      <c r="AL134" s="9" t="str">
        <f>IFERROR(VLOOKUP($B134,京大京女大会!$B$4:$G$400,6,FALSE),"")</f>
        <v/>
      </c>
      <c r="AM134" s="10" t="str">
        <f>IFERROR(VLOOKUP($B134,京大京女大会!$B$4:$G$400,2,FALSE),"")</f>
        <v/>
      </c>
      <c r="AN134" s="10" t="str">
        <f>IFERROR(VLOOKUP($B134,京大京女大会!$B$4:$G$400,5,FALSE)*VLOOKUP(AL134,大会ごとのスコア!$D$44:$E$55,2,FALSE),"")</f>
        <v/>
      </c>
      <c r="AO134" s="9" t="str">
        <f>IFERROR(VLOOKUP($B134,東海ミドルセレ!$B$4:$G$400,6,FALSE),"")</f>
        <v/>
      </c>
      <c r="AP134" s="10" t="str">
        <f>IFERROR(VLOOKUP($B134,東海ミドルセレ!$B$4:$G$400,2,FALSE),"")</f>
        <v/>
      </c>
      <c r="AQ134" s="10" t="str">
        <f>IFERROR(VLOOKUP($B134,東海ミドルセレ!$B$4:$G$400,5,FALSE)*VLOOKUP(AO134,大会ごとのスコア!$D$44:$E$60,2,FALSE),"")</f>
        <v/>
      </c>
      <c r="AR134" s="10"/>
      <c r="AT134" s="9">
        <f t="array" ref="AT134">IFERROR(ROUNDUP(AVERAGE(LARGE(IF($A$3:$AS$3="スコア",$A134:$AS134,""),{1,2,3})),2),0)</f>
        <v>40.489999999999995</v>
      </c>
      <c r="AU134">
        <f t="array" ref="AU134">IFERROR(LARGE(IF($A$3:$AS$3="スコア",$A134:$AS134,""),1),"")</f>
        <v>47.293999999999997</v>
      </c>
      <c r="AV134" t="str">
        <f t="shared" si="4"/>
        <v>全日本ミドル</v>
      </c>
      <c r="AW134" t="str">
        <f t="shared" si="5"/>
        <v>M21A1</v>
      </c>
    </row>
    <row r="135" spans="2:49" x14ac:dyDescent="0.15">
      <c r="B135" t="s">
        <v>624</v>
      </c>
      <c r="C135" t="s">
        <v>20</v>
      </c>
      <c r="E135" s="9" t="str">
        <f>IFERROR(VLOOKUP($B135,根ノ上高原!$B$5:$G$338,6,FALSE),"")</f>
        <v/>
      </c>
      <c r="F135" s="10" t="str">
        <f>IFERROR(VLOOKUP($B135,根ノ上高原!$B$5:$G$338,2,FALSE),"")</f>
        <v/>
      </c>
      <c r="G135" s="10" t="str">
        <f>IFERROR(VLOOKUP($B135,根ノ上高原!$B$5:$G$338,5,FALSE)*VLOOKUP(E135,大会ごとのスコア!$D$4:$E$5,2,FALSE),"")</f>
        <v/>
      </c>
      <c r="H135" s="9" t="str">
        <f>IFERROR(VLOOKUP($B135,東大OLK大会!$B$5:$G$338,6,FALSE),"")</f>
        <v/>
      </c>
      <c r="I135" s="10" t="str">
        <f>IFERROR(VLOOKUP($B135,東大OLK大会!$B$5:$G$338,2,FALSE),"")</f>
        <v/>
      </c>
      <c r="J135" s="10" t="str">
        <f>IFERROR(VLOOKUP($B135,東大OLK大会!$B$5:$G$338,5,FALSE)*VLOOKUP(H135,大会ごとのスコア!$D$7:$E$11,2,FALSE),"")</f>
        <v/>
      </c>
      <c r="K135" s="9" t="str">
        <f>IFERROR(VLOOKUP($B135,全日本ロング!$B$5:$G$338,6,FALSE),"")</f>
        <v/>
      </c>
      <c r="L135" s="10" t="str">
        <f>IFERROR(VLOOKUP($B135,全日本ロング!$B$5:$G$338,2,FALSE),"")</f>
        <v/>
      </c>
      <c r="M135" s="10" t="str">
        <f>IFERROR(VLOOKUP($B135,全日本ロング!$B$5:$G$338,5,FALSE)*VLOOKUP(K135,大会ごとのスコア!$D$12:$E$17,2,FALSE),"")</f>
        <v/>
      </c>
      <c r="N135" s="9" t="str">
        <f>IFERROR(VLOOKUP($B135,関東スプリントセレ!$B$5:$G$338,6,FALSE),"")</f>
        <v>Ms2</v>
      </c>
      <c r="O135" s="10">
        <f>IFERROR(VLOOKUP($B135,関東スプリントセレ!$B$5:$G$338,2,FALSE),"")</f>
        <v>0</v>
      </c>
      <c r="P135" s="10">
        <f>IFERROR(VLOOKUP($B135,関東スプリントセレ!$B$5:$G$338,5,FALSE)*VLOOKUP(N135,大会ごとのスコア!$D$19:$E$21,2,FALSE),"")</f>
        <v>0</v>
      </c>
      <c r="Q135" s="9" t="str">
        <f>IFERROR(VLOOKUP($B135,名椙大会2日目!$B$5:$G$338,6,FALSE),"")</f>
        <v/>
      </c>
      <c r="R135" s="10" t="str">
        <f>IFERROR(VLOOKUP($B135,名椙大会2日目!$B$5:$G$338,2,FALSE),"")</f>
        <v/>
      </c>
      <c r="S135" s="10" t="str">
        <f>IFERROR(VLOOKUP($B135,名椙大会2日目!$B$5:$G$338,5,FALSE)*VLOOKUP(Q135,大会ごとのスコア!$D$28:$E$31,2,FALSE),"")</f>
        <v/>
      </c>
      <c r="T135" s="9" t="str">
        <f>IFERROR(VLOOKUP($B135,インカレスプリント2018!$B$5:$G$400,6,FALSE),"")</f>
        <v>MUA1</v>
      </c>
      <c r="U135" s="10">
        <f>IFERROR(VLOOKUP($B135,インカレスプリント2018!$B$5:$G$400,2,FALSE),"")</f>
        <v>13</v>
      </c>
      <c r="V135" s="10">
        <f>IFERROR(VLOOKUP($B135,インカレスプリント2018!$B$5:$G$400,5,FALSE)*VLOOKUP(T135,大会ごとのスコア!$D$33:$E$36,2,FALSE),"")</f>
        <v>58.872999999999998</v>
      </c>
      <c r="W135" s="9" t="str">
        <f>IFERROR(VLOOKUP($B135,インカレロング2018!$B$5:$G$400,6,FALSE),"")</f>
        <v>MUL2</v>
      </c>
      <c r="X135" s="10">
        <f>IFERROR(VLOOKUP($B135,インカレロング2018!$B$5:$G$400,2,FALSE),"")</f>
        <v>11</v>
      </c>
      <c r="Y135" s="10">
        <f ca="1">IFERROR(VLOOKUP($B135,インカレロング2018!$B$5:$G$400,5,FALSE)*VLOOKUP(W135,大会ごとのスコア!$D$38:$E$42,2,FALSE),"")</f>
        <v>59.756999999999998</v>
      </c>
      <c r="Z135" s="9" t="str">
        <f>IFERROR(VLOOKUP($B135,クラブカップミドル!$B$4:$G$400,6,FALSE),"")</f>
        <v>MA-1</v>
      </c>
      <c r="AA135" s="10">
        <f>IFERROR(VLOOKUP($B135,クラブカップミドル!$B$4:$G$400,2,FALSE),"")</f>
        <v>0</v>
      </c>
      <c r="AB135" s="10">
        <f>IFERROR(VLOOKUP($B135,クラブカップミドル!$B$4:$G$400,5,FALSE)*VLOOKUP(Z135,大会ごとのスコア!$D$44:$E$55,2,FALSE),"")</f>
        <v>0</v>
      </c>
      <c r="AC135" s="9" t="str">
        <f>IFERROR(VLOOKUP($B135,全日本ミドル!$B$4:$G$400,6,FALSE),"")</f>
        <v/>
      </c>
      <c r="AD135" s="10" t="str">
        <f>IFERROR(VLOOKUP($B135,全日本ミドル!$B$4:$G$400,2,FALSE),"")</f>
        <v/>
      </c>
      <c r="AE135" s="10" t="str">
        <f>IFERROR(VLOOKUP($B135,全日本ミドル!$B$4:$G$400,5,FALSE)*VLOOKUP(AC135,大会ごとのスコア!$D$62:$E$69,2,FALSE),"")</f>
        <v/>
      </c>
      <c r="AF135" s="9" t="str">
        <f>IFERROR(VLOOKUP($B135,KOLC大会!$B$4:$G$400,6,FALSE),"")</f>
        <v/>
      </c>
      <c r="AG135" s="10" t="str">
        <f>IFERROR(VLOOKUP($B135,KOLC大会!$B$4:$G$400,2,FALSE),"")</f>
        <v/>
      </c>
      <c r="AH135" s="10" t="str">
        <f>IFERROR(VLOOKUP($B135,KOLC大会!$B$4:$G$400,5,FALSE)*VLOOKUP(AF135,大会ごとのスコア!$D$44:$E$55,2,FALSE),"")</f>
        <v/>
      </c>
      <c r="AI135" s="9" t="str">
        <f>IFERROR(VLOOKUP($B135,早大OC大会!$B$4:$G$400,6,FALSE),"")</f>
        <v/>
      </c>
      <c r="AJ135" s="10" t="str">
        <f>IFERROR(VLOOKUP($B135,早大OC大会!$B$4:$G$400,2,FALSE),"")</f>
        <v/>
      </c>
      <c r="AK135" s="10" t="str">
        <f>IFERROR(VLOOKUP($B135,早大OC大会!$B$4:$G$400,5,FALSE)*VLOOKUP(AI135,大会ごとのスコア!$D$44:$E$55,2,FALSE),"")</f>
        <v/>
      </c>
      <c r="AL135" s="9" t="str">
        <f>IFERROR(VLOOKUP($B135,京大京女大会!$B$4:$G$400,6,FALSE),"")</f>
        <v/>
      </c>
      <c r="AM135" s="10" t="str">
        <f>IFERROR(VLOOKUP($B135,京大京女大会!$B$4:$G$400,2,FALSE),"")</f>
        <v/>
      </c>
      <c r="AN135" s="10" t="str">
        <f>IFERROR(VLOOKUP($B135,京大京女大会!$B$4:$G$400,5,FALSE)*VLOOKUP(AL135,大会ごとのスコア!$D$44:$E$55,2,FALSE),"")</f>
        <v/>
      </c>
      <c r="AO135" s="9" t="str">
        <f>IFERROR(VLOOKUP($B135,東海ミドルセレ!$B$4:$G$400,6,FALSE),"")</f>
        <v/>
      </c>
      <c r="AP135" s="10" t="str">
        <f>IFERROR(VLOOKUP($B135,東海ミドルセレ!$B$4:$G$400,2,FALSE),"")</f>
        <v/>
      </c>
      <c r="AQ135" s="10" t="str">
        <f>IFERROR(VLOOKUP($B135,東海ミドルセレ!$B$4:$G$400,5,FALSE)*VLOOKUP(AO135,大会ごとのスコア!$D$44:$E$60,2,FALSE),"")</f>
        <v/>
      </c>
      <c r="AR135" s="10"/>
      <c r="AT135" s="9">
        <f t="array" aca="1" ref="AT135" ca="1">IFERROR(ROUNDUP(AVERAGE(LARGE(IF($A$3:$AS$3="スコア",$A135:$AS135,""),{1,2,3})),2),0)</f>
        <v>39.549999999999997</v>
      </c>
      <c r="AU135">
        <f t="array" aca="1" ref="AU135" ca="1">IFERROR(LARGE(IF($A$3:$AS$3="スコア",$A135:$AS135,""),1),"")</f>
        <v>59.756999999999998</v>
      </c>
      <c r="AV135" t="str">
        <f t="shared" ca="1" si="4"/>
        <v>ICL</v>
      </c>
      <c r="AW135" t="str">
        <f t="shared" ca="1" si="5"/>
        <v>MUL2</v>
      </c>
    </row>
    <row r="136" spans="2:49" x14ac:dyDescent="0.15">
      <c r="B136" t="s">
        <v>674</v>
      </c>
      <c r="C136" t="s">
        <v>21</v>
      </c>
      <c r="E136" s="9" t="str">
        <f>IFERROR(VLOOKUP($B136,根ノ上高原!$B$5:$G$338,6,FALSE),"")</f>
        <v/>
      </c>
      <c r="F136" s="10" t="str">
        <f>IFERROR(VLOOKUP($B136,根ノ上高原!$B$5:$G$338,2,FALSE),"")</f>
        <v/>
      </c>
      <c r="G136" s="10" t="str">
        <f>IFERROR(VLOOKUP($B136,根ノ上高原!$B$5:$G$338,5,FALSE)*VLOOKUP(E136,大会ごとのスコア!$D$4:$E$5,2,FALSE),"")</f>
        <v/>
      </c>
      <c r="H136" s="9" t="str">
        <f>IFERROR(VLOOKUP($B136,東大OLK大会!$B$5:$G$338,6,FALSE),"")</f>
        <v>M20A</v>
      </c>
      <c r="I136" s="10">
        <f>IFERROR(VLOOKUP($B136,東大OLK大会!$B$5:$G$338,2,FALSE),"")</f>
        <v>24</v>
      </c>
      <c r="J136" s="10">
        <f>IFERROR(VLOOKUP($B136,東大OLK大会!$B$5:$G$338,5,FALSE)*VLOOKUP(H136,大会ごとのスコア!$D$7:$E$11,2,FALSE),"")</f>
        <v>29.568000000000001</v>
      </c>
      <c r="K136" s="9" t="str">
        <f>IFERROR(VLOOKUP($B136,全日本ロング!$B$5:$G$338,6,FALSE),"")</f>
        <v/>
      </c>
      <c r="L136" s="10" t="str">
        <f>IFERROR(VLOOKUP($B136,全日本ロング!$B$5:$G$338,2,FALSE),"")</f>
        <v/>
      </c>
      <c r="M136" s="10" t="str">
        <f>IFERROR(VLOOKUP($B136,全日本ロング!$B$5:$G$338,5,FALSE)*VLOOKUP(K136,大会ごとのスコア!$D$12:$E$17,2,FALSE),"")</f>
        <v/>
      </c>
      <c r="N136" s="9" t="str">
        <f>IFERROR(VLOOKUP($B136,関東スプリントセレ!$B$5:$G$338,6,FALSE),"")</f>
        <v>Ms2</v>
      </c>
      <c r="O136" s="10">
        <f>IFERROR(VLOOKUP($B136,関東スプリントセレ!$B$5:$G$338,2,FALSE),"")</f>
        <v>76</v>
      </c>
      <c r="P136" s="10">
        <f>IFERROR(VLOOKUP($B136,関東スプリントセレ!$B$5:$G$338,5,FALSE)*VLOOKUP(N136,大会ごとのスコア!$D$19:$E$21,2,FALSE),"")</f>
        <v>35.677</v>
      </c>
      <c r="Q136" s="9" t="str">
        <f>IFERROR(VLOOKUP($B136,名椙大会2日目!$B$5:$G$338,6,FALSE),"")</f>
        <v/>
      </c>
      <c r="R136" s="10" t="str">
        <f>IFERROR(VLOOKUP($B136,名椙大会2日目!$B$5:$G$338,2,FALSE),"")</f>
        <v/>
      </c>
      <c r="S136" s="10" t="str">
        <f>IFERROR(VLOOKUP($B136,名椙大会2日目!$B$5:$G$338,5,FALSE)*VLOOKUP(Q136,大会ごとのスコア!$D$28:$E$31,2,FALSE),"")</f>
        <v/>
      </c>
      <c r="T136" s="9" t="str">
        <f>IFERROR(VLOOKUP($B136,インカレスプリント2018!$B$5:$G$400,6,FALSE),"")</f>
        <v>MUA1</v>
      </c>
      <c r="U136" s="10">
        <f>IFERROR(VLOOKUP($B136,インカレスプリント2018!$B$5:$G$400,2,FALSE),"")</f>
        <v>67</v>
      </c>
      <c r="V136" s="10">
        <f>IFERROR(VLOOKUP($B136,インカレスプリント2018!$B$5:$G$400,5,FALSE)*VLOOKUP(T136,大会ごとのスコア!$D$33:$E$36,2,FALSE),"")</f>
        <v>46.724999999999994</v>
      </c>
      <c r="W136" s="9" t="str">
        <f>IFERROR(VLOOKUP($B136,インカレロング2018!$B$5:$G$400,6,FALSE),"")</f>
        <v>MUL2</v>
      </c>
      <c r="X136" s="10">
        <f>IFERROR(VLOOKUP($B136,インカレロング2018!$B$5:$G$400,2,FALSE),"")</f>
        <v>81</v>
      </c>
      <c r="Y136" s="10">
        <f ca="1">IFERROR(VLOOKUP($B136,インカレロング2018!$B$5:$G$400,5,FALSE)*VLOOKUP(W136,大会ごとのスコア!$D$38:$E$42,2,FALSE),"")</f>
        <v>36.147999999999996</v>
      </c>
      <c r="Z136" s="9" t="str">
        <f>IFERROR(VLOOKUP($B136,クラブカップミドル!$B$4:$G$400,6,FALSE),"")</f>
        <v/>
      </c>
      <c r="AA136" s="10" t="str">
        <f>IFERROR(VLOOKUP($B136,クラブカップミドル!$B$4:$G$400,2,FALSE),"")</f>
        <v/>
      </c>
      <c r="AB136" s="10" t="str">
        <f>IFERROR(VLOOKUP($B136,クラブカップミドル!$B$4:$G$400,5,FALSE)*VLOOKUP(Z136,大会ごとのスコア!$D$44:$E$55,2,FALSE),"")</f>
        <v/>
      </c>
      <c r="AC136" s="9" t="str">
        <f>IFERROR(VLOOKUP($B136,全日本ミドル!$B$4:$G$400,6,FALSE),"")</f>
        <v/>
      </c>
      <c r="AD136" s="10" t="str">
        <f>IFERROR(VLOOKUP($B136,全日本ミドル!$B$4:$G$400,2,FALSE),"")</f>
        <v/>
      </c>
      <c r="AE136" s="10" t="str">
        <f>IFERROR(VLOOKUP($B136,全日本ミドル!$B$4:$G$400,5,FALSE)*VLOOKUP(AC136,大会ごとのスコア!$D$62:$E$69,2,FALSE),"")</f>
        <v/>
      </c>
      <c r="AF136" s="9" t="str">
        <f>IFERROR(VLOOKUP($B136,KOLC大会!$B$4:$G$400,6,FALSE),"")</f>
        <v/>
      </c>
      <c r="AG136" s="10" t="str">
        <f>IFERROR(VLOOKUP($B136,KOLC大会!$B$4:$G$400,2,FALSE),"")</f>
        <v/>
      </c>
      <c r="AH136" s="10" t="str">
        <f>IFERROR(VLOOKUP($B136,KOLC大会!$B$4:$G$400,5,FALSE)*VLOOKUP(AF136,大会ごとのスコア!$D$44:$E$55,2,FALSE),"")</f>
        <v/>
      </c>
      <c r="AI136" s="9" t="str">
        <f>IFERROR(VLOOKUP($B136,早大OC大会!$B$4:$G$400,6,FALSE),"")</f>
        <v/>
      </c>
      <c r="AJ136" s="10" t="str">
        <f>IFERROR(VLOOKUP($B136,早大OC大会!$B$4:$G$400,2,FALSE),"")</f>
        <v/>
      </c>
      <c r="AK136" s="10" t="str">
        <f>IFERROR(VLOOKUP($B136,早大OC大会!$B$4:$G$400,5,FALSE)*VLOOKUP(AI136,大会ごとのスコア!$D$44:$E$55,2,FALSE),"")</f>
        <v/>
      </c>
      <c r="AL136" s="9" t="str">
        <f>IFERROR(VLOOKUP($B136,京大京女大会!$B$4:$G$400,6,FALSE),"")</f>
        <v>M21A</v>
      </c>
      <c r="AM136" s="10">
        <f>IFERROR(VLOOKUP($B136,京大京女大会!$B$4:$G$400,2,FALSE),"")</f>
        <v>59</v>
      </c>
      <c r="AN136" s="10">
        <f>IFERROR(VLOOKUP($B136,京大京女大会!$B$4:$G$400,5,FALSE)*VLOOKUP(AL136,大会ごとのスコア!$D$44:$E$55,2,FALSE),"")</f>
        <v>38.491</v>
      </c>
      <c r="AO136" s="9" t="str">
        <f>IFERROR(VLOOKUP($B136,東海ミドルセレ!$B$4:$G$400,6,FALSE),"")</f>
        <v/>
      </c>
      <c r="AP136" s="10" t="str">
        <f>IFERROR(VLOOKUP($B136,東海ミドルセレ!$B$4:$G$400,2,FALSE),"")</f>
        <v/>
      </c>
      <c r="AQ136" s="10" t="str">
        <f>IFERROR(VLOOKUP($B136,東海ミドルセレ!$B$4:$G$400,5,FALSE)*VLOOKUP(AO136,大会ごとのスコア!$D$44:$E$60,2,FALSE),"")</f>
        <v/>
      </c>
      <c r="AR136" s="10"/>
      <c r="AT136" s="9">
        <f t="array" aca="1" ref="AT136" ca="1">IFERROR(ROUNDUP(AVERAGE(LARGE(IF($A$3:$AS$3="スコア",$A136:$AS136,""),{1,2,3})),2),0)</f>
        <v>40.46</v>
      </c>
      <c r="AU136">
        <f t="array" aca="1" ref="AU136" ca="1">IFERROR(LARGE(IF($A$3:$AS$3="スコア",$A136:$AS136,""),1),"")</f>
        <v>46.724999999999994</v>
      </c>
      <c r="AV136" t="str">
        <f t="shared" ca="1" si="4"/>
        <v>ICS</v>
      </c>
      <c r="AW136" t="str">
        <f t="shared" ca="1" si="5"/>
        <v>MUA1</v>
      </c>
    </row>
    <row r="137" spans="2:49" x14ac:dyDescent="0.15">
      <c r="B137" t="s">
        <v>951</v>
      </c>
      <c r="C137" t="s">
        <v>683</v>
      </c>
      <c r="E137" s="9" t="str">
        <f>IFERROR(VLOOKUP($B137,根ノ上高原!$B$5:$G$338,6,FALSE),"")</f>
        <v/>
      </c>
      <c r="F137" s="10" t="str">
        <f>IFERROR(VLOOKUP($B137,根ノ上高原!$B$5:$G$338,2,FALSE),"")</f>
        <v/>
      </c>
      <c r="G137" s="10" t="str">
        <f>IFERROR(VLOOKUP($B137,根ノ上高原!$B$5:$G$338,5,FALSE)*VLOOKUP(E137,大会ごとのスコア!$D$4:$E$5,2,FALSE),"")</f>
        <v/>
      </c>
      <c r="H137" s="9" t="str">
        <f>IFERROR(VLOOKUP($B137,東大OLK大会!$B$5:$G$338,6,FALSE),"")</f>
        <v/>
      </c>
      <c r="I137" s="10" t="str">
        <f>IFERROR(VLOOKUP($B137,東大OLK大会!$B$5:$G$338,2,FALSE),"")</f>
        <v/>
      </c>
      <c r="J137" s="10" t="str">
        <f>IFERROR(VLOOKUP($B137,東大OLK大会!$B$5:$G$338,5,FALSE)*VLOOKUP(H137,大会ごとのスコア!$D$7:$E$11,2,FALSE),"")</f>
        <v/>
      </c>
      <c r="K137" s="9" t="str">
        <f>IFERROR(VLOOKUP($B137,全日本ロング!$B$5:$G$338,6,FALSE),"")</f>
        <v/>
      </c>
      <c r="L137" s="10" t="str">
        <f>IFERROR(VLOOKUP($B137,全日本ロング!$B$5:$G$338,2,FALSE),"")</f>
        <v/>
      </c>
      <c r="M137" s="10" t="str">
        <f>IFERROR(VLOOKUP($B137,全日本ロング!$B$5:$G$338,5,FALSE)*VLOOKUP(K137,大会ごとのスコア!$D$12:$E$17,2,FALSE),"")</f>
        <v/>
      </c>
      <c r="N137" s="9" t="str">
        <f>IFERROR(VLOOKUP($B137,関東スプリントセレ!$B$5:$G$338,6,FALSE),"")</f>
        <v>Ms2</v>
      </c>
      <c r="O137" s="10">
        <f>IFERROR(VLOOKUP($B137,関東スプリントセレ!$B$5:$G$338,2,FALSE),"")</f>
        <v>67</v>
      </c>
      <c r="P137" s="10">
        <f>IFERROR(VLOOKUP($B137,関東スプリントセレ!$B$5:$G$338,5,FALSE)*VLOOKUP(N137,大会ごとのスコア!$D$19:$E$21,2,FALSE),"")</f>
        <v>41.829000000000001</v>
      </c>
      <c r="Q137" s="9" t="str">
        <f>IFERROR(VLOOKUP($B137,名椙大会2日目!$B$5:$G$338,6,FALSE),"")</f>
        <v/>
      </c>
      <c r="R137" s="10" t="str">
        <f>IFERROR(VLOOKUP($B137,名椙大会2日目!$B$5:$G$338,2,FALSE),"")</f>
        <v/>
      </c>
      <c r="S137" s="10" t="str">
        <f>IFERROR(VLOOKUP($B137,名椙大会2日目!$B$5:$G$338,5,FALSE)*VLOOKUP(Q137,大会ごとのスコア!$D$28:$E$31,2,FALSE),"")</f>
        <v/>
      </c>
      <c r="T137" s="9" t="str">
        <f>IFERROR(VLOOKUP($B137,インカレスプリント2018!$B$5:$G$400,6,FALSE),"")</f>
        <v/>
      </c>
      <c r="U137" s="10" t="str">
        <f>IFERROR(VLOOKUP($B137,インカレスプリント2018!$B$5:$G$400,2,FALSE),"")</f>
        <v/>
      </c>
      <c r="V137" s="10" t="str">
        <f>IFERROR(VLOOKUP($B137,インカレスプリント2018!$B$5:$G$400,5,FALSE)*VLOOKUP(T137,大会ごとのスコア!$D$33:$E$36,2,FALSE),"")</f>
        <v/>
      </c>
      <c r="W137" s="9" t="str">
        <f>IFERROR(VLOOKUP($B137,インカレロング2018!$B$5:$G$400,6,FALSE),"")</f>
        <v/>
      </c>
      <c r="X137" s="10" t="str">
        <f>IFERROR(VLOOKUP($B137,インカレロング2018!$B$5:$G$400,2,FALSE),"")</f>
        <v/>
      </c>
      <c r="Y137" s="10" t="str">
        <f>IFERROR(VLOOKUP($B137,インカレロング2018!$B$5:$G$400,5,FALSE)*VLOOKUP(W137,大会ごとのスコア!$D$38:$E$42,2,FALSE),"")</f>
        <v/>
      </c>
      <c r="Z137" s="9" t="str">
        <f>IFERROR(VLOOKUP($B137,クラブカップミドル!$B$4:$G$400,6,FALSE),"")</f>
        <v>MJ</v>
      </c>
      <c r="AA137" s="10">
        <f>IFERROR(VLOOKUP($B137,クラブカップミドル!$B$4:$G$400,2,FALSE),"")</f>
        <v>0</v>
      </c>
      <c r="AB137" s="10">
        <f>IFERROR(VLOOKUP($B137,クラブカップミドル!$B$4:$G$400,5,FALSE)*VLOOKUP(Z137,大会ごとのスコア!$D$44:$E$55,2,FALSE),"")</f>
        <v>38.590400000000002</v>
      </c>
      <c r="AC137" s="9" t="str">
        <f>IFERROR(VLOOKUP($B137,全日本ミドル!$B$4:$G$400,6,FALSE),"")</f>
        <v/>
      </c>
      <c r="AD137" s="10" t="str">
        <f>IFERROR(VLOOKUP($B137,全日本ミドル!$B$4:$G$400,2,FALSE),"")</f>
        <v/>
      </c>
      <c r="AE137" s="10" t="str">
        <f>IFERROR(VLOOKUP($B137,全日本ミドル!$B$4:$G$400,5,FALSE)*VLOOKUP(AC137,大会ごとのスコア!$D$62:$E$69,2,FALSE),"")</f>
        <v/>
      </c>
      <c r="AF137" s="9" t="str">
        <f>IFERROR(VLOOKUP($B137,KOLC大会!$B$4:$G$400,6,FALSE),"")</f>
        <v/>
      </c>
      <c r="AG137" s="10" t="str">
        <f>IFERROR(VLOOKUP($B137,KOLC大会!$B$4:$G$400,2,FALSE),"")</f>
        <v/>
      </c>
      <c r="AH137" s="10" t="str">
        <f>IFERROR(VLOOKUP($B137,KOLC大会!$B$4:$G$400,5,FALSE)*VLOOKUP(AF137,大会ごとのスコア!$D$44:$E$55,2,FALSE),"")</f>
        <v/>
      </c>
      <c r="AI137" s="9" t="str">
        <f>IFERROR(VLOOKUP($B137,早大OC大会!$B$4:$G$400,6,FALSE),"")</f>
        <v>M20A</v>
      </c>
      <c r="AJ137" s="10">
        <f>IFERROR(VLOOKUP($B137,早大OC大会!$B$4:$G$400,2,FALSE),"")</f>
        <v>22</v>
      </c>
      <c r="AK137" s="10">
        <f>IFERROR(VLOOKUP($B137,早大OC大会!$B$4:$G$400,5,FALSE)*VLOOKUP(AI137,大会ごとのスコア!$D$44:$E$55,2,FALSE),"")</f>
        <v>36.6952</v>
      </c>
      <c r="AL137" s="9" t="str">
        <f>IFERROR(VLOOKUP($B137,京大京女大会!$B$4:$G$400,6,FALSE),"")</f>
        <v/>
      </c>
      <c r="AM137" s="10" t="str">
        <f>IFERROR(VLOOKUP($B137,京大京女大会!$B$4:$G$400,2,FALSE),"")</f>
        <v/>
      </c>
      <c r="AN137" s="10" t="str">
        <f>IFERROR(VLOOKUP($B137,京大京女大会!$B$4:$G$400,5,FALSE)*VLOOKUP(AL137,大会ごとのスコア!$D$44:$E$55,2,FALSE),"")</f>
        <v/>
      </c>
      <c r="AO137" s="9" t="str">
        <f>IFERROR(VLOOKUP($B137,東海ミドルセレ!$B$4:$G$400,6,FALSE),"")</f>
        <v/>
      </c>
      <c r="AP137" s="10" t="str">
        <f>IFERROR(VLOOKUP($B137,東海ミドルセレ!$B$4:$G$400,2,FALSE),"")</f>
        <v/>
      </c>
      <c r="AQ137" s="10" t="str">
        <f>IFERROR(VLOOKUP($B137,東海ミドルセレ!$B$4:$G$400,5,FALSE)*VLOOKUP(AO137,大会ごとのスコア!$D$44:$E$60,2,FALSE),"")</f>
        <v/>
      </c>
      <c r="AR137" s="10"/>
      <c r="AT137" s="9">
        <f t="array" ref="AT137">IFERROR(ROUNDUP(AVERAGE(LARGE(IF($A$3:$AS$3="スコア",$A137:$AS137,""),{1,2,3})),2),0)</f>
        <v>39.04</v>
      </c>
      <c r="AU137">
        <f t="array" ref="AU137">IFERROR(LARGE(IF($A$3:$AS$3="スコア",$A137:$AS137,""),1),"")</f>
        <v>41.829000000000001</v>
      </c>
      <c r="AV137" t="str">
        <f t="shared" si="4"/>
        <v>関東SS</v>
      </c>
      <c r="AW137" t="str">
        <f t="shared" si="5"/>
        <v>Ms2</v>
      </c>
    </row>
    <row r="138" spans="2:49" x14ac:dyDescent="0.15">
      <c r="B138" t="s">
        <v>975</v>
      </c>
      <c r="C138" t="s">
        <v>21</v>
      </c>
      <c r="E138" s="9" t="str">
        <f>IFERROR(VLOOKUP($B138,根ノ上高原!$B$5:$G$338,6,FALSE),"")</f>
        <v/>
      </c>
      <c r="F138" s="10" t="str">
        <f>IFERROR(VLOOKUP($B138,根ノ上高原!$B$5:$G$338,2,FALSE),"")</f>
        <v/>
      </c>
      <c r="G138" s="10" t="str">
        <f>IFERROR(VLOOKUP($B138,根ノ上高原!$B$5:$G$338,5,FALSE)*VLOOKUP(E138,大会ごとのスコア!$D$4:$E$5,2,FALSE),"")</f>
        <v/>
      </c>
      <c r="H138" s="9" t="str">
        <f>IFERROR(VLOOKUP($B138,東大OLK大会!$B$5:$G$338,6,FALSE),"")</f>
        <v/>
      </c>
      <c r="I138" s="10" t="str">
        <f>IFERROR(VLOOKUP($B138,東大OLK大会!$B$5:$G$338,2,FALSE),"")</f>
        <v/>
      </c>
      <c r="J138" s="10" t="str">
        <f>IFERROR(VLOOKUP($B138,東大OLK大会!$B$5:$G$338,5,FALSE)*VLOOKUP(H138,大会ごとのスコア!$D$7:$E$11,2,FALSE),"")</f>
        <v/>
      </c>
      <c r="K138" s="9" t="str">
        <f>IFERROR(VLOOKUP($B138,全日本ロング!$B$5:$G$338,6,FALSE),"")</f>
        <v/>
      </c>
      <c r="L138" s="10" t="str">
        <f>IFERROR(VLOOKUP($B138,全日本ロング!$B$5:$G$338,2,FALSE),"")</f>
        <v/>
      </c>
      <c r="M138" s="10" t="str">
        <f>IFERROR(VLOOKUP($B138,全日本ロング!$B$5:$G$338,5,FALSE)*VLOOKUP(K138,大会ごとのスコア!$D$12:$E$17,2,FALSE),"")</f>
        <v/>
      </c>
      <c r="N138" s="9" t="str">
        <f>IFERROR(VLOOKUP($B138,関東スプリントセレ!$B$5:$G$338,6,FALSE),"")</f>
        <v>M</v>
      </c>
      <c r="O138" s="10">
        <f>IFERROR(VLOOKUP($B138,関東スプリントセレ!$B$5:$G$338,2,FALSE),"")</f>
        <v>4</v>
      </c>
      <c r="P138" s="10">
        <f>IFERROR(VLOOKUP($B138,関東スプリントセレ!$B$5:$G$338,5,FALSE)*VLOOKUP(N138,大会ごとのスコア!$D$19:$E$21,2,FALSE),"")</f>
        <v>46.288800000000002</v>
      </c>
      <c r="Q138" s="9" t="str">
        <f>IFERROR(VLOOKUP($B138,名椙大会2日目!$B$5:$G$338,6,FALSE),"")</f>
        <v/>
      </c>
      <c r="R138" s="10" t="str">
        <f>IFERROR(VLOOKUP($B138,名椙大会2日目!$B$5:$G$338,2,FALSE),"")</f>
        <v/>
      </c>
      <c r="S138" s="10" t="str">
        <f>IFERROR(VLOOKUP($B138,名椙大会2日目!$B$5:$G$338,5,FALSE)*VLOOKUP(Q138,大会ごとのスコア!$D$28:$E$31,2,FALSE),"")</f>
        <v/>
      </c>
      <c r="T138" s="9" t="str">
        <f>IFERROR(VLOOKUP($B138,インカレスプリント2018!$B$5:$G$400,6,FALSE),"")</f>
        <v/>
      </c>
      <c r="U138" s="10" t="str">
        <f>IFERROR(VLOOKUP($B138,インカレスプリント2018!$B$5:$G$400,2,FALSE),"")</f>
        <v/>
      </c>
      <c r="V138" s="10" t="str">
        <f>IFERROR(VLOOKUP($B138,インカレスプリント2018!$B$5:$G$400,5,FALSE)*VLOOKUP(T138,大会ごとのスコア!$D$33:$E$36,2,FALSE),"")</f>
        <v/>
      </c>
      <c r="W138" s="9" t="str">
        <f>IFERROR(VLOOKUP($B138,インカレロング2018!$B$5:$G$400,6,FALSE),"")</f>
        <v/>
      </c>
      <c r="X138" s="10" t="str">
        <f>IFERROR(VLOOKUP($B138,インカレロング2018!$B$5:$G$400,2,FALSE),"")</f>
        <v/>
      </c>
      <c r="Y138" s="10" t="str">
        <f>IFERROR(VLOOKUP($B138,インカレロング2018!$B$5:$G$400,5,FALSE)*VLOOKUP(W138,大会ごとのスコア!$D$38:$E$42,2,FALSE),"")</f>
        <v/>
      </c>
      <c r="Z138" s="9" t="str">
        <f>IFERROR(VLOOKUP($B138,クラブカップミドル!$B$4:$G$400,6,FALSE),"")</f>
        <v/>
      </c>
      <c r="AA138" s="10" t="str">
        <f>IFERROR(VLOOKUP($B138,クラブカップミドル!$B$4:$G$400,2,FALSE),"")</f>
        <v/>
      </c>
      <c r="AB138" s="10" t="str">
        <f>IFERROR(VLOOKUP($B138,クラブカップミドル!$B$4:$G$400,5,FALSE)*VLOOKUP(Z138,大会ごとのスコア!$D$44:$E$55,2,FALSE),"")</f>
        <v/>
      </c>
      <c r="AC138" s="9" t="str">
        <f>IFERROR(VLOOKUP($B138,全日本ミドル!$B$4:$G$400,6,FALSE),"")</f>
        <v/>
      </c>
      <c r="AD138" s="10" t="str">
        <f>IFERROR(VLOOKUP($B138,全日本ミドル!$B$4:$G$400,2,FALSE),"")</f>
        <v/>
      </c>
      <c r="AE138" s="10" t="str">
        <f>IFERROR(VLOOKUP($B138,全日本ミドル!$B$4:$G$400,5,FALSE)*VLOOKUP(AC138,大会ごとのスコア!$D$62:$E$69,2,FALSE),"")</f>
        <v/>
      </c>
      <c r="AF138" s="9" t="str">
        <f>IFERROR(VLOOKUP($B138,KOLC大会!$B$4:$G$400,6,FALSE),"")</f>
        <v>M21A1</v>
      </c>
      <c r="AG138" s="10">
        <f>IFERROR(VLOOKUP($B138,KOLC大会!$B$4:$G$400,2,FALSE),"")</f>
        <v>59</v>
      </c>
      <c r="AH138" s="10">
        <f>IFERROR(VLOOKUP($B138,KOLC大会!$B$4:$G$400,5,FALSE)*VLOOKUP(AF138,大会ごとのスコア!$D$44:$E$55,2,FALSE),"")</f>
        <v>23.18</v>
      </c>
      <c r="AI138" s="9" t="str">
        <f>IFERROR(VLOOKUP($B138,早大OC大会!$B$4:$G$400,6,FALSE),"")</f>
        <v>M21A1</v>
      </c>
      <c r="AJ138" s="10">
        <f>IFERROR(VLOOKUP($B138,早大OC大会!$B$4:$G$400,2,FALSE),"")</f>
        <v>47</v>
      </c>
      <c r="AK138" s="10">
        <f>IFERROR(VLOOKUP($B138,早大OC大会!$B$4:$G$400,5,FALSE)*VLOOKUP(AI138,大会ごとのスコア!$D$44:$E$55,2,FALSE),"")</f>
        <v>46.939</v>
      </c>
      <c r="AL138" s="9" t="str">
        <f>IFERROR(VLOOKUP($B138,京大京女大会!$B$4:$G$400,6,FALSE),"")</f>
        <v/>
      </c>
      <c r="AM138" s="10" t="str">
        <f>IFERROR(VLOOKUP($B138,京大京女大会!$B$4:$G$400,2,FALSE),"")</f>
        <v/>
      </c>
      <c r="AN138" s="10" t="str">
        <f>IFERROR(VLOOKUP($B138,京大京女大会!$B$4:$G$400,5,FALSE)*VLOOKUP(AL138,大会ごとのスコア!$D$44:$E$55,2,FALSE),"")</f>
        <v/>
      </c>
      <c r="AO138" s="9" t="str">
        <f>IFERROR(VLOOKUP($B138,東海ミドルセレ!$B$4:$G$400,6,FALSE),"")</f>
        <v/>
      </c>
      <c r="AP138" s="10" t="str">
        <f>IFERROR(VLOOKUP($B138,東海ミドルセレ!$B$4:$G$400,2,FALSE),"")</f>
        <v/>
      </c>
      <c r="AQ138" s="10" t="str">
        <f>IFERROR(VLOOKUP($B138,東海ミドルセレ!$B$4:$G$400,5,FALSE)*VLOOKUP(AO138,大会ごとのスコア!$D$44:$E$60,2,FALSE),"")</f>
        <v/>
      </c>
      <c r="AR138" s="10"/>
      <c r="AT138" s="9">
        <f t="array" ref="AT138">IFERROR(ROUNDUP(AVERAGE(LARGE(IF($A$3:$AS$3="スコア",$A138:$AS138,""),{1,2,3})),2),0)</f>
        <v>38.809999999999995</v>
      </c>
      <c r="AU138">
        <f t="array" ref="AU138">IFERROR(LARGE(IF($A$3:$AS$3="スコア",$A138:$AS138,""),1),"")</f>
        <v>46.939</v>
      </c>
      <c r="AV138" t="str">
        <f t="shared" si="4"/>
        <v>早大OC大会</v>
      </c>
      <c r="AW138" t="str">
        <f t="shared" si="5"/>
        <v>M21A1</v>
      </c>
    </row>
    <row r="139" spans="2:49" x14ac:dyDescent="0.15">
      <c r="B139" t="s">
        <v>598</v>
      </c>
      <c r="C139" t="s">
        <v>14</v>
      </c>
      <c r="E139" s="9" t="str">
        <f>IFERROR(VLOOKUP($B139,根ノ上高原!$B$5:$G$338,6,FALSE),"")</f>
        <v/>
      </c>
      <c r="F139" s="10" t="str">
        <f>IFERROR(VLOOKUP($B139,根ノ上高原!$B$5:$G$338,2,FALSE),"")</f>
        <v/>
      </c>
      <c r="G139" s="10" t="str">
        <f>IFERROR(VLOOKUP($B139,根ノ上高原!$B$5:$G$338,5,FALSE)*VLOOKUP(E139,大会ごとのスコア!$D$4:$E$5,2,FALSE),"")</f>
        <v/>
      </c>
      <c r="H139" s="9" t="str">
        <f>IFERROR(VLOOKUP($B139,東大OLK大会!$B$5:$G$338,6,FALSE),"")</f>
        <v/>
      </c>
      <c r="I139" s="10" t="str">
        <f>IFERROR(VLOOKUP($B139,東大OLK大会!$B$5:$G$338,2,FALSE),"")</f>
        <v/>
      </c>
      <c r="J139" s="10" t="str">
        <f>IFERROR(VLOOKUP($B139,東大OLK大会!$B$5:$G$338,5,FALSE)*VLOOKUP(H139,大会ごとのスコア!$D$7:$E$11,2,FALSE),"")</f>
        <v/>
      </c>
      <c r="K139" s="9" t="str">
        <f>IFERROR(VLOOKUP($B139,全日本ロング!$B$5:$G$338,6,FALSE),"")</f>
        <v/>
      </c>
      <c r="L139" s="10" t="str">
        <f>IFERROR(VLOOKUP($B139,全日本ロング!$B$5:$G$338,2,FALSE),"")</f>
        <v/>
      </c>
      <c r="M139" s="10" t="str">
        <f>IFERROR(VLOOKUP($B139,全日本ロング!$B$5:$G$338,5,FALSE)*VLOOKUP(K139,大会ごとのスコア!$D$12:$E$17,2,FALSE),"")</f>
        <v/>
      </c>
      <c r="N139" s="9" t="str">
        <f>IFERROR(VLOOKUP($B139,関東スプリントセレ!$B$5:$G$338,6,FALSE),"")</f>
        <v>Ms1</v>
      </c>
      <c r="O139" s="10">
        <f>IFERROR(VLOOKUP($B139,関東スプリントセレ!$B$5:$G$338,2,FALSE),"")</f>
        <v>72</v>
      </c>
      <c r="P139" s="10">
        <f>IFERROR(VLOOKUP($B139,関東スプリントセレ!$B$5:$G$338,5,FALSE)*VLOOKUP(N139,大会ごとのスコア!$D$19:$E$21,2,FALSE),"")</f>
        <v>45.074999999999996</v>
      </c>
      <c r="Q139" s="9" t="str">
        <f>IFERROR(VLOOKUP($B139,名椙大会2日目!$B$5:$G$338,6,FALSE),"")</f>
        <v/>
      </c>
      <c r="R139" s="10" t="str">
        <f>IFERROR(VLOOKUP($B139,名椙大会2日目!$B$5:$G$338,2,FALSE),"")</f>
        <v/>
      </c>
      <c r="S139" s="10" t="str">
        <f>IFERROR(VLOOKUP($B139,名椙大会2日目!$B$5:$G$338,5,FALSE)*VLOOKUP(Q139,大会ごとのスコア!$D$28:$E$31,2,FALSE),"")</f>
        <v/>
      </c>
      <c r="T139" s="9" t="str">
        <f>IFERROR(VLOOKUP($B139,インカレスプリント2018!$B$5:$G$400,6,FALSE),"")</f>
        <v>MUA3</v>
      </c>
      <c r="U139" s="10">
        <f>IFERROR(VLOOKUP($B139,インカレスプリント2018!$B$5:$G$400,2,FALSE),"")</f>
        <v>93</v>
      </c>
      <c r="V139" s="10">
        <f>IFERROR(VLOOKUP($B139,インカレスプリント2018!$B$5:$G$400,5,FALSE)*VLOOKUP(T139,大会ごとのスコア!$D$33:$E$36,2,FALSE),"")</f>
        <v>20.873000000000001</v>
      </c>
      <c r="W139" s="9" t="str">
        <f>IFERROR(VLOOKUP($B139,インカレロング2018!$B$5:$G$400,6,FALSE),"")</f>
        <v>MUL1</v>
      </c>
      <c r="X139" s="10">
        <f>IFERROR(VLOOKUP($B139,インカレロング2018!$B$5:$G$400,2,FALSE),"")</f>
        <v>74</v>
      </c>
      <c r="Y139" s="10">
        <f ca="1">IFERROR(VLOOKUP($B139,インカレロング2018!$B$5:$G$400,5,FALSE)*VLOOKUP(W139,大会ごとのスコア!$D$38:$E$42,2,FALSE),"")</f>
        <v>44.519999999999996</v>
      </c>
      <c r="Z139" s="9" t="str">
        <f>IFERROR(VLOOKUP($B139,クラブカップミドル!$B$4:$G$400,6,FALSE),"")</f>
        <v/>
      </c>
      <c r="AA139" s="10" t="str">
        <f>IFERROR(VLOOKUP($B139,クラブカップミドル!$B$4:$G$400,2,FALSE),"")</f>
        <v/>
      </c>
      <c r="AB139" s="10" t="str">
        <f>IFERROR(VLOOKUP($B139,クラブカップミドル!$B$4:$G$400,5,FALSE)*VLOOKUP(Z139,大会ごとのスコア!$D$44:$E$55,2,FALSE),"")</f>
        <v/>
      </c>
      <c r="AC139" s="9" t="str">
        <f>IFERROR(VLOOKUP($B139,全日本ミドル!$B$4:$G$400,6,FALSE),"")</f>
        <v/>
      </c>
      <c r="AD139" s="10" t="str">
        <f>IFERROR(VLOOKUP($B139,全日本ミドル!$B$4:$G$400,2,FALSE),"")</f>
        <v/>
      </c>
      <c r="AE139" s="10" t="str">
        <f>IFERROR(VLOOKUP($B139,全日本ミドル!$B$4:$G$400,5,FALSE)*VLOOKUP(AC139,大会ごとのスコア!$D$62:$E$69,2,FALSE),"")</f>
        <v/>
      </c>
      <c r="AF139" s="9" t="str">
        <f>IFERROR(VLOOKUP($B139,KOLC大会!$B$4:$G$400,6,FALSE),"")</f>
        <v/>
      </c>
      <c r="AG139" s="10" t="str">
        <f>IFERROR(VLOOKUP($B139,KOLC大会!$B$4:$G$400,2,FALSE),"")</f>
        <v/>
      </c>
      <c r="AH139" s="10" t="str">
        <f>IFERROR(VLOOKUP($B139,KOLC大会!$B$4:$G$400,5,FALSE)*VLOOKUP(AF139,大会ごとのスコア!$D$44:$E$55,2,FALSE),"")</f>
        <v/>
      </c>
      <c r="AI139" s="9" t="str">
        <f>IFERROR(VLOOKUP($B139,早大OC大会!$B$4:$G$400,6,FALSE),"")</f>
        <v/>
      </c>
      <c r="AJ139" s="10" t="str">
        <f>IFERROR(VLOOKUP($B139,早大OC大会!$B$4:$G$400,2,FALSE),"")</f>
        <v/>
      </c>
      <c r="AK139" s="10" t="str">
        <f>IFERROR(VLOOKUP($B139,早大OC大会!$B$4:$G$400,5,FALSE)*VLOOKUP(AI139,大会ごとのスコア!$D$44:$E$55,2,FALSE),"")</f>
        <v/>
      </c>
      <c r="AL139" s="9" t="str">
        <f>IFERROR(VLOOKUP($B139,京大京女大会!$B$4:$G$400,6,FALSE),"")</f>
        <v/>
      </c>
      <c r="AM139" s="10" t="str">
        <f>IFERROR(VLOOKUP($B139,京大京女大会!$B$4:$G$400,2,FALSE),"")</f>
        <v/>
      </c>
      <c r="AN139" s="10" t="str">
        <f>IFERROR(VLOOKUP($B139,京大京女大会!$B$4:$G$400,5,FALSE)*VLOOKUP(AL139,大会ごとのスコア!$D$44:$E$55,2,FALSE),"")</f>
        <v/>
      </c>
      <c r="AO139" s="9" t="str">
        <f>IFERROR(VLOOKUP($B139,東海ミドルセレ!$B$4:$G$400,6,FALSE),"")</f>
        <v/>
      </c>
      <c r="AP139" s="10" t="str">
        <f>IFERROR(VLOOKUP($B139,東海ミドルセレ!$B$4:$G$400,2,FALSE),"")</f>
        <v/>
      </c>
      <c r="AQ139" s="10" t="str">
        <f>IFERROR(VLOOKUP($B139,東海ミドルセレ!$B$4:$G$400,5,FALSE)*VLOOKUP(AO139,大会ごとのスコア!$D$44:$E$60,2,FALSE),"")</f>
        <v/>
      </c>
      <c r="AR139" s="10"/>
      <c r="AT139" s="9">
        <f t="array" aca="1" ref="AT139" ca="1">IFERROR(ROUNDUP(AVERAGE(LARGE(IF($A$3:$AS$3="スコア",$A139:$AS139,""),{1,2,3})),2),0)</f>
        <v>36.83</v>
      </c>
      <c r="AU139">
        <f t="array" aca="1" ref="AU139" ca="1">IFERROR(LARGE(IF($A$3:$AS$3="スコア",$A139:$AS139,""),1),"")</f>
        <v>45.074999999999996</v>
      </c>
      <c r="AV139" t="str">
        <f t="shared" ca="1" si="4"/>
        <v>関東SS</v>
      </c>
      <c r="AW139" t="str">
        <f t="shared" ca="1" si="5"/>
        <v>Ms1</v>
      </c>
    </row>
    <row r="140" spans="2:49" x14ac:dyDescent="0.15">
      <c r="B140" t="s">
        <v>756</v>
      </c>
      <c r="C140" t="s">
        <v>21</v>
      </c>
      <c r="E140" s="9" t="str">
        <f>IFERROR(VLOOKUP($B140,根ノ上高原!$B$5:$G$338,6,FALSE),"")</f>
        <v/>
      </c>
      <c r="F140" s="10" t="str">
        <f>IFERROR(VLOOKUP($B140,根ノ上高原!$B$5:$G$338,2,FALSE),"")</f>
        <v/>
      </c>
      <c r="G140" s="10" t="str">
        <f>IFERROR(VLOOKUP($B140,根ノ上高原!$B$5:$G$338,5,FALSE)*VLOOKUP(E140,大会ごとのスコア!$D$4:$E$5,2,FALSE),"")</f>
        <v/>
      </c>
      <c r="H140" s="9" t="str">
        <f>IFERROR(VLOOKUP($B140,東大OLK大会!$B$5:$G$338,6,FALSE),"")</f>
        <v/>
      </c>
      <c r="I140" s="10" t="str">
        <f>IFERROR(VLOOKUP($B140,東大OLK大会!$B$5:$G$338,2,FALSE),"")</f>
        <v/>
      </c>
      <c r="J140" s="10" t="str">
        <f>IFERROR(VLOOKUP($B140,東大OLK大会!$B$5:$G$338,5,FALSE)*VLOOKUP(H140,大会ごとのスコア!$D$7:$E$11,2,FALSE),"")</f>
        <v/>
      </c>
      <c r="K140" s="9" t="str">
        <f>IFERROR(VLOOKUP($B140,全日本ロング!$B$5:$G$338,6,FALSE),"")</f>
        <v/>
      </c>
      <c r="L140" s="10" t="str">
        <f>IFERROR(VLOOKUP($B140,全日本ロング!$B$5:$G$338,2,FALSE),"")</f>
        <v/>
      </c>
      <c r="M140" s="10" t="str">
        <f>IFERROR(VLOOKUP($B140,全日本ロング!$B$5:$G$338,5,FALSE)*VLOOKUP(K140,大会ごとのスコア!$D$12:$E$17,2,FALSE),"")</f>
        <v/>
      </c>
      <c r="N140" s="9" t="str">
        <f>IFERROR(VLOOKUP($B140,関東スプリントセレ!$B$5:$G$338,6,FALSE),"")</f>
        <v>Ms2</v>
      </c>
      <c r="O140" s="10">
        <f>IFERROR(VLOOKUP($B140,関東スプリントセレ!$B$5:$G$338,2,FALSE),"")</f>
        <v>0</v>
      </c>
      <c r="P140" s="10">
        <f>IFERROR(VLOOKUP($B140,関東スプリントセレ!$B$5:$G$338,5,FALSE)*VLOOKUP(N140,大会ごとのスコア!$D$19:$E$21,2,FALSE),"")</f>
        <v>35.677</v>
      </c>
      <c r="Q140" s="9" t="str">
        <f>IFERROR(VLOOKUP($B140,名椙大会2日目!$B$5:$G$338,6,FALSE),"")</f>
        <v/>
      </c>
      <c r="R140" s="10" t="str">
        <f>IFERROR(VLOOKUP($B140,名椙大会2日目!$B$5:$G$338,2,FALSE),"")</f>
        <v/>
      </c>
      <c r="S140" s="10" t="str">
        <f>IFERROR(VLOOKUP($B140,名椙大会2日目!$B$5:$G$338,5,FALSE)*VLOOKUP(Q140,大会ごとのスコア!$D$28:$E$31,2,FALSE),"")</f>
        <v/>
      </c>
      <c r="T140" s="9" t="str">
        <f>IFERROR(VLOOKUP($B140,インカレスプリント2018!$B$5:$G$400,6,FALSE),"")</f>
        <v>MUA3</v>
      </c>
      <c r="U140" s="10">
        <f>IFERROR(VLOOKUP($B140,インカレスプリント2018!$B$5:$G$400,2,FALSE),"")</f>
        <v>90</v>
      </c>
      <c r="V140" s="10">
        <f>IFERROR(VLOOKUP($B140,インカレスプリント2018!$B$5:$G$400,5,FALSE)*VLOOKUP(T140,大会ごとのスコア!$D$33:$E$36,2,FALSE),"")</f>
        <v>29.873000000000001</v>
      </c>
      <c r="W140" s="9" t="str">
        <f>IFERROR(VLOOKUP($B140,インカレロング2018!$B$5:$G$400,6,FALSE),"")</f>
        <v>MUS</v>
      </c>
      <c r="X140" s="10">
        <f>IFERROR(VLOOKUP($B140,インカレロング2018!$B$5:$G$400,2,FALSE),"")</f>
        <v>22</v>
      </c>
      <c r="Y140" s="10">
        <f ca="1">IFERROR(VLOOKUP($B140,インカレロング2018!$B$5:$G$400,5,FALSE)*VLOOKUP(W140,大会ごとのスコア!$D$38:$E$42,2,FALSE),"")</f>
        <v>42.318399999999997</v>
      </c>
      <c r="Z140" s="9" t="str">
        <f>IFERROR(VLOOKUP($B140,クラブカップミドル!$B$4:$G$400,6,FALSE),"")</f>
        <v/>
      </c>
      <c r="AA140" s="10" t="str">
        <f>IFERROR(VLOOKUP($B140,クラブカップミドル!$B$4:$G$400,2,FALSE),"")</f>
        <v/>
      </c>
      <c r="AB140" s="10" t="str">
        <f>IFERROR(VLOOKUP($B140,クラブカップミドル!$B$4:$G$400,5,FALSE)*VLOOKUP(Z140,大会ごとのスコア!$D$44:$E$55,2,FALSE),"")</f>
        <v/>
      </c>
      <c r="AC140" s="9" t="str">
        <f>IFERROR(VLOOKUP($B140,全日本ミドル!$B$4:$G$400,6,FALSE),"")</f>
        <v/>
      </c>
      <c r="AD140" s="10" t="str">
        <f>IFERROR(VLOOKUP($B140,全日本ミドル!$B$4:$G$400,2,FALSE),"")</f>
        <v/>
      </c>
      <c r="AE140" s="10" t="str">
        <f>IFERROR(VLOOKUP($B140,全日本ミドル!$B$4:$G$400,5,FALSE)*VLOOKUP(AC140,大会ごとのスコア!$D$62:$E$69,2,FALSE),"")</f>
        <v/>
      </c>
      <c r="AF140" s="9" t="str">
        <f>IFERROR(VLOOKUP($B140,KOLC大会!$B$4:$G$400,6,FALSE),"")</f>
        <v/>
      </c>
      <c r="AG140" s="10" t="str">
        <f>IFERROR(VLOOKUP($B140,KOLC大会!$B$4:$G$400,2,FALSE),"")</f>
        <v/>
      </c>
      <c r="AH140" s="10" t="str">
        <f>IFERROR(VLOOKUP($B140,KOLC大会!$B$4:$G$400,5,FALSE)*VLOOKUP(AF140,大会ごとのスコア!$D$44:$E$55,2,FALSE),"")</f>
        <v/>
      </c>
      <c r="AI140" s="9" t="str">
        <f>IFERROR(VLOOKUP($B140,早大OC大会!$B$4:$G$400,6,FALSE),"")</f>
        <v/>
      </c>
      <c r="AJ140" s="10" t="str">
        <f>IFERROR(VLOOKUP($B140,早大OC大会!$B$4:$G$400,2,FALSE),"")</f>
        <v/>
      </c>
      <c r="AK140" s="10" t="str">
        <f>IFERROR(VLOOKUP($B140,早大OC大会!$B$4:$G$400,5,FALSE)*VLOOKUP(AI140,大会ごとのスコア!$D$44:$E$55,2,FALSE),"")</f>
        <v/>
      </c>
      <c r="AL140" s="9" t="str">
        <f>IFERROR(VLOOKUP($B140,京大京女大会!$B$4:$G$400,6,FALSE),"")</f>
        <v/>
      </c>
      <c r="AM140" s="10" t="str">
        <f>IFERROR(VLOOKUP($B140,京大京女大会!$B$4:$G$400,2,FALSE),"")</f>
        <v/>
      </c>
      <c r="AN140" s="10" t="str">
        <f>IFERROR(VLOOKUP($B140,京大京女大会!$B$4:$G$400,5,FALSE)*VLOOKUP(AL140,大会ごとのスコア!$D$44:$E$55,2,FALSE),"")</f>
        <v/>
      </c>
      <c r="AO140" s="9" t="str">
        <f>IFERROR(VLOOKUP($B140,東海ミドルセレ!$B$4:$G$400,6,FALSE),"")</f>
        <v/>
      </c>
      <c r="AP140" s="10" t="str">
        <f>IFERROR(VLOOKUP($B140,東海ミドルセレ!$B$4:$G$400,2,FALSE),"")</f>
        <v/>
      </c>
      <c r="AQ140" s="10" t="str">
        <f>IFERROR(VLOOKUP($B140,東海ミドルセレ!$B$4:$G$400,5,FALSE)*VLOOKUP(AO140,大会ごとのスコア!$D$44:$E$60,2,FALSE),"")</f>
        <v/>
      </c>
      <c r="AR140" s="10"/>
      <c r="AT140" s="9">
        <f t="array" aca="1" ref="AT140" ca="1">IFERROR(ROUNDUP(AVERAGE(LARGE(IF($A$3:$AS$3="スコア",$A140:$AS140,""),{1,2,3})),2),0)</f>
        <v>35.96</v>
      </c>
      <c r="AU140">
        <f t="array" aca="1" ref="AU140" ca="1">IFERROR(LARGE(IF($A$3:$AS$3="スコア",$A140:$AS140,""),1),"")</f>
        <v>42.318399999999997</v>
      </c>
      <c r="AV140" t="str">
        <f t="shared" ca="1" si="4"/>
        <v>ICL</v>
      </c>
      <c r="AW140" t="str">
        <f t="shared" ca="1" si="5"/>
        <v>MUS</v>
      </c>
    </row>
    <row r="141" spans="2:49" x14ac:dyDescent="0.15">
      <c r="B141" t="s">
        <v>415</v>
      </c>
      <c r="C141" t="s">
        <v>745</v>
      </c>
      <c r="E141" s="9" t="str">
        <f>IFERROR(VLOOKUP($B141,根ノ上高原!$B$5:$G$338,6,FALSE),"")</f>
        <v/>
      </c>
      <c r="F141" s="10" t="str">
        <f>IFERROR(VLOOKUP($B141,根ノ上高原!$B$5:$G$338,2,FALSE),"")</f>
        <v/>
      </c>
      <c r="G141" s="10" t="str">
        <f>IFERROR(VLOOKUP($B141,根ノ上高原!$B$5:$G$338,5,FALSE)*VLOOKUP(E141,大会ごとのスコア!$D$4:$E$5,2,FALSE),"")</f>
        <v/>
      </c>
      <c r="H141" s="9" t="str">
        <f>IFERROR(VLOOKUP($B141,東大OLK大会!$B$5:$G$338,6,FALSE),"")</f>
        <v/>
      </c>
      <c r="I141" s="10" t="str">
        <f>IFERROR(VLOOKUP($B141,東大OLK大会!$B$5:$G$338,2,FALSE),"")</f>
        <v/>
      </c>
      <c r="J141" s="10" t="str">
        <f>IFERROR(VLOOKUP($B141,東大OLK大会!$B$5:$G$338,5,FALSE)*VLOOKUP(H141,大会ごとのスコア!$D$7:$E$11,2,FALSE),"")</f>
        <v/>
      </c>
      <c r="K141" s="9" t="str">
        <f>IFERROR(VLOOKUP($B141,全日本ロング!$B$5:$G$338,6,FALSE),"")</f>
        <v>M20A</v>
      </c>
      <c r="L141" s="10">
        <f>IFERROR(VLOOKUP($B141,全日本ロング!$B$5:$G$338,2,FALSE),"")</f>
        <v>5</v>
      </c>
      <c r="M141" s="10">
        <f>IFERROR(VLOOKUP($B141,全日本ロング!$B$5:$G$338,5,FALSE)*VLOOKUP(K141,大会ごとのスコア!$D$12:$E$17,2,FALSE),"")</f>
        <v>46.603999999999999</v>
      </c>
      <c r="N141" s="9" t="str">
        <f>IFERROR(VLOOKUP($B141,関東スプリントセレ!$B$5:$G$338,6,FALSE),"")</f>
        <v>Ms1</v>
      </c>
      <c r="O141" s="10">
        <f>IFERROR(VLOOKUP($B141,関東スプリントセレ!$B$5:$G$338,2,FALSE),"")</f>
        <v>21</v>
      </c>
      <c r="P141" s="10">
        <f>IFERROR(VLOOKUP($B141,関東スプリントセレ!$B$5:$G$338,5,FALSE)*VLOOKUP(N141,大会ごとのスコア!$D$19:$E$21,2,FALSE),"")</f>
        <v>58.506999999999998</v>
      </c>
      <c r="Q141" s="9" t="str">
        <f>IFERROR(VLOOKUP($B141,名椙大会2日目!$B$5:$G$338,6,FALSE),"")</f>
        <v/>
      </c>
      <c r="R141" s="10" t="str">
        <f>IFERROR(VLOOKUP($B141,名椙大会2日目!$B$5:$G$338,2,FALSE),"")</f>
        <v/>
      </c>
      <c r="S141" s="10" t="str">
        <f>IFERROR(VLOOKUP($B141,名椙大会2日目!$B$5:$G$338,5,FALSE)*VLOOKUP(Q141,大会ごとのスコア!$D$28:$E$31,2,FALSE),"")</f>
        <v/>
      </c>
      <c r="T141" s="9" t="str">
        <f>IFERROR(VLOOKUP($B141,インカレスプリント2018!$B$5:$G$400,6,FALSE),"")</f>
        <v/>
      </c>
      <c r="U141" s="10" t="str">
        <f>IFERROR(VLOOKUP($B141,インカレスプリント2018!$B$5:$G$400,2,FALSE),"")</f>
        <v/>
      </c>
      <c r="V141" s="10" t="str">
        <f>IFERROR(VLOOKUP($B141,インカレスプリント2018!$B$5:$G$400,5,FALSE)*VLOOKUP(T141,大会ごとのスコア!$D$33:$E$36,2,FALSE),"")</f>
        <v/>
      </c>
      <c r="W141" s="9" t="str">
        <f>IFERROR(VLOOKUP($B141,インカレロング2018!$B$5:$G$400,6,FALSE),"")</f>
        <v/>
      </c>
      <c r="X141" s="10" t="str">
        <f>IFERROR(VLOOKUP($B141,インカレロング2018!$B$5:$G$400,2,FALSE),"")</f>
        <v/>
      </c>
      <c r="Y141" s="10" t="str">
        <f>IFERROR(VLOOKUP($B141,インカレロング2018!$B$5:$G$400,5,FALSE)*VLOOKUP(W141,大会ごとのスコア!$D$38:$E$42,2,FALSE),"")</f>
        <v/>
      </c>
      <c r="Z141" s="9" t="str">
        <f>IFERROR(VLOOKUP($B141,クラブカップミドル!$B$4:$G$400,6,FALSE),"")</f>
        <v/>
      </c>
      <c r="AA141" s="10" t="str">
        <f>IFERROR(VLOOKUP($B141,クラブカップミドル!$B$4:$G$400,2,FALSE),"")</f>
        <v/>
      </c>
      <c r="AB141" s="10" t="str">
        <f>IFERROR(VLOOKUP($B141,クラブカップミドル!$B$4:$G$400,5,FALSE)*VLOOKUP(Z141,大会ごとのスコア!$D$44:$E$55,2,FALSE),"")</f>
        <v/>
      </c>
      <c r="AC141" s="9" t="str">
        <f>IFERROR(VLOOKUP($B141,全日本ミドル!$B$4:$G$400,6,FALSE),"")</f>
        <v>M20E</v>
      </c>
      <c r="AD141" s="10">
        <f>IFERROR(VLOOKUP($B141,全日本ミドル!$B$4:$G$400,2,FALSE),"")</f>
        <v>0</v>
      </c>
      <c r="AE141" s="10">
        <f>IFERROR(VLOOKUP($B141,全日本ミドル!$B$4:$G$400,5,FALSE)*VLOOKUP(AC141,大会ごとのスコア!$D$62:$E$69,2,FALSE),"")</f>
        <v>0</v>
      </c>
      <c r="AF141" s="9" t="str">
        <f>IFERROR(VLOOKUP($B141,KOLC大会!$B$4:$G$400,6,FALSE),"")</f>
        <v/>
      </c>
      <c r="AG141" s="10" t="str">
        <f>IFERROR(VLOOKUP($B141,KOLC大会!$B$4:$G$400,2,FALSE),"")</f>
        <v/>
      </c>
      <c r="AH141" s="10" t="str">
        <f>IFERROR(VLOOKUP($B141,KOLC大会!$B$4:$G$400,5,FALSE)*VLOOKUP(AF141,大会ごとのスコア!$D$44:$E$55,2,FALSE),"")</f>
        <v/>
      </c>
      <c r="AI141" s="9" t="str">
        <f>IFERROR(VLOOKUP($B141,早大OC大会!$B$4:$G$400,6,FALSE),"")</f>
        <v/>
      </c>
      <c r="AJ141" s="10" t="str">
        <f>IFERROR(VLOOKUP($B141,早大OC大会!$B$4:$G$400,2,FALSE),"")</f>
        <v/>
      </c>
      <c r="AK141" s="10" t="str">
        <f>IFERROR(VLOOKUP($B141,早大OC大会!$B$4:$G$400,5,FALSE)*VLOOKUP(AI141,大会ごとのスコア!$D$44:$E$55,2,FALSE),"")</f>
        <v/>
      </c>
      <c r="AL141" s="9" t="str">
        <f>IFERROR(VLOOKUP($B141,京大京女大会!$B$4:$G$400,6,FALSE),"")</f>
        <v/>
      </c>
      <c r="AM141" s="10" t="str">
        <f>IFERROR(VLOOKUP($B141,京大京女大会!$B$4:$G$400,2,FALSE),"")</f>
        <v/>
      </c>
      <c r="AN141" s="10" t="str">
        <f>IFERROR(VLOOKUP($B141,京大京女大会!$B$4:$G$400,5,FALSE)*VLOOKUP(AL141,大会ごとのスコア!$D$44:$E$55,2,FALSE),"")</f>
        <v/>
      </c>
      <c r="AO141" s="9" t="str">
        <f>IFERROR(VLOOKUP($B141,東海ミドルセレ!$B$4:$G$400,6,FALSE),"")</f>
        <v/>
      </c>
      <c r="AP141" s="10" t="str">
        <f>IFERROR(VLOOKUP($B141,東海ミドルセレ!$B$4:$G$400,2,FALSE),"")</f>
        <v/>
      </c>
      <c r="AQ141" s="10" t="str">
        <f>IFERROR(VLOOKUP($B141,東海ミドルセレ!$B$4:$G$400,5,FALSE)*VLOOKUP(AO141,大会ごとのスコア!$D$44:$E$60,2,FALSE),"")</f>
        <v/>
      </c>
      <c r="AR141" s="10"/>
      <c r="AT141" s="9">
        <f t="array" ref="AT141">IFERROR(ROUNDUP(AVERAGE(LARGE(IF($A$3:$AS$3="スコア",$A141:$AS141,""),{1,2,3})),2),0)</f>
        <v>35.04</v>
      </c>
      <c r="AU141">
        <f t="array" ref="AU141">IFERROR(LARGE(IF($A$3:$AS$3="スコア",$A141:$AS141,""),1),"")</f>
        <v>58.506999999999998</v>
      </c>
      <c r="AV141" t="str">
        <f t="shared" si="4"/>
        <v>関東SS</v>
      </c>
      <c r="AW141" t="str">
        <f t="shared" si="5"/>
        <v>Ms1</v>
      </c>
    </row>
    <row r="142" spans="2:49" x14ac:dyDescent="0.15">
      <c r="B142" t="s">
        <v>604</v>
      </c>
      <c r="C142" t="s">
        <v>21</v>
      </c>
      <c r="E142" s="9" t="str">
        <f>IFERROR(VLOOKUP($B142,根ノ上高原!$B$5:$G$338,6,FALSE),"")</f>
        <v/>
      </c>
      <c r="F142" s="10" t="str">
        <f>IFERROR(VLOOKUP($B142,根ノ上高原!$B$5:$G$338,2,FALSE),"")</f>
        <v/>
      </c>
      <c r="G142" s="10" t="str">
        <f>IFERROR(VLOOKUP($B142,根ノ上高原!$B$5:$G$338,5,FALSE)*VLOOKUP(E142,大会ごとのスコア!$D$4:$E$5,2,FALSE),"")</f>
        <v/>
      </c>
      <c r="H142" s="9" t="str">
        <f>IFERROR(VLOOKUP($B142,東大OLK大会!$B$5:$G$338,6,FALSE),"")</f>
        <v/>
      </c>
      <c r="I142" s="10" t="str">
        <f>IFERROR(VLOOKUP($B142,東大OLK大会!$B$5:$G$338,2,FALSE),"")</f>
        <v/>
      </c>
      <c r="J142" s="10" t="str">
        <f>IFERROR(VLOOKUP($B142,東大OLK大会!$B$5:$G$338,5,FALSE)*VLOOKUP(H142,大会ごとのスコア!$D$7:$E$11,2,FALSE),"")</f>
        <v/>
      </c>
      <c r="K142" s="9" t="str">
        <f>IFERROR(VLOOKUP($B142,全日本ロング!$B$5:$G$338,6,FALSE),"")</f>
        <v/>
      </c>
      <c r="L142" s="10" t="str">
        <f>IFERROR(VLOOKUP($B142,全日本ロング!$B$5:$G$338,2,FALSE),"")</f>
        <v/>
      </c>
      <c r="M142" s="10" t="str">
        <f>IFERROR(VLOOKUP($B142,全日本ロング!$B$5:$G$338,5,FALSE)*VLOOKUP(K142,大会ごとのスコア!$D$12:$E$17,2,FALSE),"")</f>
        <v/>
      </c>
      <c r="N142" s="9" t="str">
        <f>IFERROR(VLOOKUP($B142,関東スプリントセレ!$B$5:$G$338,6,FALSE),"")</f>
        <v>Ms2</v>
      </c>
      <c r="O142" s="10">
        <f>IFERROR(VLOOKUP($B142,関東スプリントセレ!$B$5:$G$338,2,FALSE),"")</f>
        <v>75</v>
      </c>
      <c r="P142" s="10">
        <f>IFERROR(VLOOKUP($B142,関東スプリントセレ!$B$5:$G$338,5,FALSE)*VLOOKUP(N142,大会ごとのスコア!$D$19:$E$21,2,FALSE),"")</f>
        <v>36.910999999999994</v>
      </c>
      <c r="Q142" s="9" t="str">
        <f>IFERROR(VLOOKUP($B142,名椙大会2日目!$B$5:$G$338,6,FALSE),"")</f>
        <v/>
      </c>
      <c r="R142" s="10" t="str">
        <f>IFERROR(VLOOKUP($B142,名椙大会2日目!$B$5:$G$338,2,FALSE),"")</f>
        <v/>
      </c>
      <c r="S142" s="10" t="str">
        <f>IFERROR(VLOOKUP($B142,名椙大会2日目!$B$5:$G$338,5,FALSE)*VLOOKUP(Q142,大会ごとのスコア!$D$28:$E$31,2,FALSE),"")</f>
        <v/>
      </c>
      <c r="T142" s="9" t="str">
        <f>IFERROR(VLOOKUP($B142,インカレスプリント2018!$B$5:$G$400,6,FALSE),"")</f>
        <v>MUA2</v>
      </c>
      <c r="U142" s="10">
        <f>IFERROR(VLOOKUP($B142,インカレスプリント2018!$B$5:$G$400,2,FALSE),"")</f>
        <v>85</v>
      </c>
      <c r="V142" s="10">
        <f>IFERROR(VLOOKUP($B142,インカレスプリント2018!$B$5:$G$400,5,FALSE)*VLOOKUP(T142,大会ごとのスコア!$D$33:$E$36,2,FALSE),"")</f>
        <v>29.704000000000001</v>
      </c>
      <c r="W142" s="9" t="str">
        <f>IFERROR(VLOOKUP($B142,インカレロング2018!$B$5:$G$400,6,FALSE),"")</f>
        <v>MUL1</v>
      </c>
      <c r="X142" s="10">
        <f>IFERROR(VLOOKUP($B142,インカレロング2018!$B$5:$G$400,2,FALSE),"")</f>
        <v>85</v>
      </c>
      <c r="Y142" s="10">
        <f ca="1">IFERROR(VLOOKUP($B142,インカレロング2018!$B$5:$G$400,5,FALSE)*VLOOKUP(W142,大会ごとのスコア!$D$38:$E$42,2,FALSE),"")</f>
        <v>36.311</v>
      </c>
      <c r="Z142" s="9" t="str">
        <f>IFERROR(VLOOKUP($B142,クラブカップミドル!$B$4:$G$400,6,FALSE),"")</f>
        <v/>
      </c>
      <c r="AA142" s="10" t="str">
        <f>IFERROR(VLOOKUP($B142,クラブカップミドル!$B$4:$G$400,2,FALSE),"")</f>
        <v/>
      </c>
      <c r="AB142" s="10" t="str">
        <f>IFERROR(VLOOKUP($B142,クラブカップミドル!$B$4:$G$400,5,FALSE)*VLOOKUP(Z142,大会ごとのスコア!$D$44:$E$55,2,FALSE),"")</f>
        <v/>
      </c>
      <c r="AC142" s="9" t="str">
        <f>IFERROR(VLOOKUP($B142,全日本ミドル!$B$4:$G$400,6,FALSE),"")</f>
        <v/>
      </c>
      <c r="AD142" s="10" t="str">
        <f>IFERROR(VLOOKUP($B142,全日本ミドル!$B$4:$G$400,2,FALSE),"")</f>
        <v/>
      </c>
      <c r="AE142" s="10" t="str">
        <f>IFERROR(VLOOKUP($B142,全日本ミドル!$B$4:$G$400,5,FALSE)*VLOOKUP(AC142,大会ごとのスコア!$D$62:$E$69,2,FALSE),"")</f>
        <v/>
      </c>
      <c r="AF142" s="9" t="str">
        <f>IFERROR(VLOOKUP($B142,KOLC大会!$B$4:$G$400,6,FALSE),"")</f>
        <v/>
      </c>
      <c r="AG142" s="10" t="str">
        <f>IFERROR(VLOOKUP($B142,KOLC大会!$B$4:$G$400,2,FALSE),"")</f>
        <v/>
      </c>
      <c r="AH142" s="10" t="str">
        <f>IFERROR(VLOOKUP($B142,KOLC大会!$B$4:$G$400,5,FALSE)*VLOOKUP(AF142,大会ごとのスコア!$D$44:$E$55,2,FALSE),"")</f>
        <v/>
      </c>
      <c r="AI142" s="9" t="str">
        <f>IFERROR(VLOOKUP($B142,早大OC大会!$B$4:$G$400,6,FALSE),"")</f>
        <v/>
      </c>
      <c r="AJ142" s="10" t="str">
        <f>IFERROR(VLOOKUP($B142,早大OC大会!$B$4:$G$400,2,FALSE),"")</f>
        <v/>
      </c>
      <c r="AK142" s="10" t="str">
        <f>IFERROR(VLOOKUP($B142,早大OC大会!$B$4:$G$400,5,FALSE)*VLOOKUP(AI142,大会ごとのスコア!$D$44:$E$55,2,FALSE),"")</f>
        <v/>
      </c>
      <c r="AL142" s="9" t="str">
        <f>IFERROR(VLOOKUP($B142,京大京女大会!$B$4:$G$400,6,FALSE),"")</f>
        <v/>
      </c>
      <c r="AM142" s="10" t="str">
        <f>IFERROR(VLOOKUP($B142,京大京女大会!$B$4:$G$400,2,FALSE),"")</f>
        <v/>
      </c>
      <c r="AN142" s="10" t="str">
        <f>IFERROR(VLOOKUP($B142,京大京女大会!$B$4:$G$400,5,FALSE)*VLOOKUP(AL142,大会ごとのスコア!$D$44:$E$55,2,FALSE),"")</f>
        <v/>
      </c>
      <c r="AO142" s="9" t="str">
        <f>IFERROR(VLOOKUP($B142,東海ミドルセレ!$B$4:$G$400,6,FALSE),"")</f>
        <v/>
      </c>
      <c r="AP142" s="10" t="str">
        <f>IFERROR(VLOOKUP($B142,東海ミドルセレ!$B$4:$G$400,2,FALSE),"")</f>
        <v/>
      </c>
      <c r="AQ142" s="10" t="str">
        <f>IFERROR(VLOOKUP($B142,東海ミドルセレ!$B$4:$G$400,5,FALSE)*VLOOKUP(AO142,大会ごとのスコア!$D$44:$E$60,2,FALSE),"")</f>
        <v/>
      </c>
      <c r="AR142" s="10"/>
      <c r="AT142" s="9">
        <f t="array" aca="1" ref="AT142" ca="1">IFERROR(ROUNDUP(AVERAGE(LARGE(IF($A$3:$AS$3="スコア",$A142:$AS142,""),{1,2,3})),2),0)</f>
        <v>34.309999999999995</v>
      </c>
      <c r="AU142">
        <f t="array" aca="1" ref="AU142" ca="1">IFERROR(LARGE(IF($A$3:$AS$3="スコア",$A142:$AS142,""),1),"")</f>
        <v>36.910999999999994</v>
      </c>
      <c r="AV142" t="str">
        <f t="shared" ca="1" si="4"/>
        <v>関東SS</v>
      </c>
      <c r="AW142" t="str">
        <f t="shared" ca="1" si="5"/>
        <v>Ms2</v>
      </c>
    </row>
    <row r="143" spans="2:49" x14ac:dyDescent="0.15">
      <c r="B143" t="s">
        <v>393</v>
      </c>
      <c r="C143" t="s">
        <v>5</v>
      </c>
      <c r="E143" s="9" t="str">
        <f>IFERROR(VLOOKUP($B143,根ノ上高原!$B$5:$G$338,6,FALSE),"")</f>
        <v/>
      </c>
      <c r="F143" s="10" t="str">
        <f>IFERROR(VLOOKUP($B143,根ノ上高原!$B$5:$G$338,2,FALSE),"")</f>
        <v/>
      </c>
      <c r="G143" s="10" t="str">
        <f>IFERROR(VLOOKUP($B143,根ノ上高原!$B$5:$G$338,5,FALSE)*VLOOKUP(E143,大会ごとのスコア!$D$4:$E$5,2,FALSE),"")</f>
        <v/>
      </c>
      <c r="H143" s="9" t="str">
        <f>IFERROR(VLOOKUP($B143,東大OLK大会!$B$5:$G$338,6,FALSE),"")</f>
        <v/>
      </c>
      <c r="I143" s="10" t="str">
        <f>IFERROR(VLOOKUP($B143,東大OLK大会!$B$5:$G$338,2,FALSE),"")</f>
        <v/>
      </c>
      <c r="J143" s="10" t="str">
        <f>IFERROR(VLOOKUP($B143,東大OLK大会!$B$5:$G$338,5,FALSE)*VLOOKUP(H143,大会ごとのスコア!$D$7:$E$11,2,FALSE),"")</f>
        <v/>
      </c>
      <c r="K143" s="9" t="str">
        <f>IFERROR(VLOOKUP($B143,全日本ロング!$B$5:$G$338,6,FALSE),"")</f>
        <v>M21A2</v>
      </c>
      <c r="L143" s="10">
        <f>IFERROR(VLOOKUP($B143,全日本ロング!$B$5:$G$338,2,FALSE),"")</f>
        <v>33</v>
      </c>
      <c r="M143" s="10">
        <f>IFERROR(VLOOKUP($B143,全日本ロング!$B$5:$G$338,5,FALSE)*VLOOKUP(K143,大会ごとのスコア!$D$12:$E$17,2,FALSE),"")</f>
        <v>47.913999999999994</v>
      </c>
      <c r="N143" s="9" t="str">
        <f>IFERROR(VLOOKUP($B143,関東スプリントセレ!$B$5:$G$338,6,FALSE),"")</f>
        <v>Ms2</v>
      </c>
      <c r="O143" s="10">
        <f>IFERROR(VLOOKUP($B143,関東スプリントセレ!$B$5:$G$338,2,FALSE),"")</f>
        <v>42</v>
      </c>
      <c r="P143" s="10">
        <f>IFERROR(VLOOKUP($B143,関東スプリントセレ!$B$5:$G$338,5,FALSE)*VLOOKUP(N143,大会ごとのスコア!$D$19:$E$21,2,FALSE),"")</f>
        <v>51.919999999999995</v>
      </c>
      <c r="Q143" s="9" t="str">
        <f>IFERROR(VLOOKUP($B143,名椙大会2日目!$B$5:$G$338,6,FALSE),"")</f>
        <v/>
      </c>
      <c r="R143" s="10" t="str">
        <f>IFERROR(VLOOKUP($B143,名椙大会2日目!$B$5:$G$338,2,FALSE),"")</f>
        <v/>
      </c>
      <c r="S143" s="10" t="str">
        <f>IFERROR(VLOOKUP($B143,名椙大会2日目!$B$5:$G$338,5,FALSE)*VLOOKUP(Q143,大会ごとのスコア!$D$28:$E$31,2,FALSE),"")</f>
        <v/>
      </c>
      <c r="T143" s="9" t="str">
        <f>IFERROR(VLOOKUP($B143,インカレスプリント2018!$B$5:$G$400,6,FALSE),"")</f>
        <v>MUA2</v>
      </c>
      <c r="U143" s="10">
        <f>IFERROR(VLOOKUP($B143,インカレスプリント2018!$B$5:$G$400,2,FALSE),"")</f>
        <v>0</v>
      </c>
      <c r="V143" s="10">
        <f>IFERROR(VLOOKUP($B143,インカレスプリント2018!$B$5:$G$400,5,FALSE)*VLOOKUP(T143,大会ごとのスコア!$D$33:$E$36,2,FALSE),"")</f>
        <v>0</v>
      </c>
      <c r="W143" s="9" t="str">
        <f>IFERROR(VLOOKUP($B143,インカレロング2018!$B$5:$G$400,6,FALSE),"")</f>
        <v>MUL2</v>
      </c>
      <c r="X143" s="10">
        <f>IFERROR(VLOOKUP($B143,インカレロング2018!$B$5:$G$400,2,FALSE),"")</f>
        <v>0</v>
      </c>
      <c r="Y143" s="10">
        <f>IFERROR(VLOOKUP($B143,インカレロング2018!$B$5:$G$400,5,FALSE)*VLOOKUP(W143,大会ごとのスコア!$D$38:$E$42,2,FALSE),"")</f>
        <v>0</v>
      </c>
      <c r="Z143" s="9" t="str">
        <f>IFERROR(VLOOKUP($B143,クラブカップミドル!$B$4:$G$400,6,FALSE),"")</f>
        <v/>
      </c>
      <c r="AA143" s="10" t="str">
        <f>IFERROR(VLOOKUP($B143,クラブカップミドル!$B$4:$G$400,2,FALSE),"")</f>
        <v/>
      </c>
      <c r="AB143" s="10" t="str">
        <f>IFERROR(VLOOKUP($B143,クラブカップミドル!$B$4:$G$400,5,FALSE)*VLOOKUP(Z143,大会ごとのスコア!$D$44:$E$55,2,FALSE),"")</f>
        <v/>
      </c>
      <c r="AC143" s="9" t="str">
        <f>IFERROR(VLOOKUP($B143,全日本ミドル!$B$4:$G$400,6,FALSE),"")</f>
        <v/>
      </c>
      <c r="AD143" s="10" t="str">
        <f>IFERROR(VLOOKUP($B143,全日本ミドル!$B$4:$G$400,2,FALSE),"")</f>
        <v/>
      </c>
      <c r="AE143" s="10" t="str">
        <f>IFERROR(VLOOKUP($B143,全日本ミドル!$B$4:$G$400,5,FALSE)*VLOOKUP(AC143,大会ごとのスコア!$D$62:$E$69,2,FALSE),"")</f>
        <v/>
      </c>
      <c r="AF143" s="9" t="str">
        <f>IFERROR(VLOOKUP($B143,KOLC大会!$B$4:$G$400,6,FALSE),"")</f>
        <v/>
      </c>
      <c r="AG143" s="10" t="str">
        <f>IFERROR(VLOOKUP($B143,KOLC大会!$B$4:$G$400,2,FALSE),"")</f>
        <v/>
      </c>
      <c r="AH143" s="10" t="str">
        <f>IFERROR(VLOOKUP($B143,KOLC大会!$B$4:$G$400,5,FALSE)*VLOOKUP(AF143,大会ごとのスコア!$D$44:$E$55,2,FALSE),"")</f>
        <v/>
      </c>
      <c r="AI143" s="9" t="str">
        <f>IFERROR(VLOOKUP($B143,早大OC大会!$B$4:$G$400,6,FALSE),"")</f>
        <v/>
      </c>
      <c r="AJ143" s="10" t="str">
        <f>IFERROR(VLOOKUP($B143,早大OC大会!$B$4:$G$400,2,FALSE),"")</f>
        <v/>
      </c>
      <c r="AK143" s="10" t="str">
        <f>IFERROR(VLOOKUP($B143,早大OC大会!$B$4:$G$400,5,FALSE)*VLOOKUP(AI143,大会ごとのスコア!$D$44:$E$55,2,FALSE),"")</f>
        <v/>
      </c>
      <c r="AL143" s="9" t="str">
        <f>IFERROR(VLOOKUP($B143,京大京女大会!$B$4:$G$400,6,FALSE),"")</f>
        <v/>
      </c>
      <c r="AM143" s="10" t="str">
        <f>IFERROR(VLOOKUP($B143,京大京女大会!$B$4:$G$400,2,FALSE),"")</f>
        <v/>
      </c>
      <c r="AN143" s="10" t="str">
        <f>IFERROR(VLOOKUP($B143,京大京女大会!$B$4:$G$400,5,FALSE)*VLOOKUP(AL143,大会ごとのスコア!$D$44:$E$55,2,FALSE),"")</f>
        <v/>
      </c>
      <c r="AO143" s="9" t="str">
        <f>IFERROR(VLOOKUP($B143,東海ミドルセレ!$B$4:$G$400,6,FALSE),"")</f>
        <v/>
      </c>
      <c r="AP143" s="10" t="str">
        <f>IFERROR(VLOOKUP($B143,東海ミドルセレ!$B$4:$G$400,2,FALSE),"")</f>
        <v/>
      </c>
      <c r="AQ143" s="10" t="str">
        <f>IFERROR(VLOOKUP($B143,東海ミドルセレ!$B$4:$G$400,5,FALSE)*VLOOKUP(AO143,大会ごとのスコア!$D$44:$E$60,2,FALSE),"")</f>
        <v/>
      </c>
      <c r="AR143" s="10"/>
      <c r="AT143" s="9">
        <f t="array" ref="AT143">IFERROR(ROUNDUP(AVERAGE(LARGE(IF($A$3:$AS$3="スコア",$A143:$AS143,""),{1,2,3})),2),0)</f>
        <v>33.28</v>
      </c>
      <c r="AU143">
        <f t="array" ref="AU143">IFERROR(LARGE(IF($A$3:$AS$3="スコア",$A143:$AS143,""),1),"")</f>
        <v>51.919999999999995</v>
      </c>
      <c r="AV143" t="str">
        <f t="shared" si="4"/>
        <v>関東SS</v>
      </c>
      <c r="AW143" t="str">
        <f t="shared" si="5"/>
        <v>Ms2</v>
      </c>
    </row>
    <row r="144" spans="2:49" x14ac:dyDescent="0.15">
      <c r="B144" t="s">
        <v>959</v>
      </c>
      <c r="C144" t="s">
        <v>10</v>
      </c>
      <c r="E144" s="9" t="str">
        <f>IFERROR(VLOOKUP($B144,根ノ上高原!$B$5:$G$338,6,FALSE),"")</f>
        <v/>
      </c>
      <c r="F144" s="10" t="str">
        <f>IFERROR(VLOOKUP($B144,根ノ上高原!$B$5:$G$338,2,FALSE),"")</f>
        <v/>
      </c>
      <c r="G144" s="10" t="str">
        <f>IFERROR(VLOOKUP($B144,根ノ上高原!$B$5:$G$338,5,FALSE)*VLOOKUP(E144,大会ごとのスコア!$D$4:$E$5,2,FALSE),"")</f>
        <v/>
      </c>
      <c r="H144" s="9" t="str">
        <f>IFERROR(VLOOKUP($B144,東大OLK大会!$B$5:$G$338,6,FALSE),"")</f>
        <v/>
      </c>
      <c r="I144" s="10" t="str">
        <f>IFERROR(VLOOKUP($B144,東大OLK大会!$B$5:$G$338,2,FALSE),"")</f>
        <v/>
      </c>
      <c r="J144" s="10" t="str">
        <f>IFERROR(VLOOKUP($B144,東大OLK大会!$B$5:$G$338,5,FALSE)*VLOOKUP(H144,大会ごとのスコア!$D$7:$E$11,2,FALSE),"")</f>
        <v/>
      </c>
      <c r="K144" s="9" t="str">
        <f>IFERROR(VLOOKUP($B144,全日本ロング!$B$5:$G$338,6,FALSE),"")</f>
        <v/>
      </c>
      <c r="L144" s="10" t="str">
        <f>IFERROR(VLOOKUP($B144,全日本ロング!$B$5:$G$338,2,FALSE),"")</f>
        <v/>
      </c>
      <c r="M144" s="10" t="str">
        <f>IFERROR(VLOOKUP($B144,全日本ロング!$B$5:$G$338,5,FALSE)*VLOOKUP(K144,大会ごとのスコア!$D$12:$E$17,2,FALSE),"")</f>
        <v/>
      </c>
      <c r="N144" s="9" t="str">
        <f>IFERROR(VLOOKUP($B144,関東スプリントセレ!$B$5:$G$338,6,FALSE),"")</f>
        <v>Ms2</v>
      </c>
      <c r="O144" s="10">
        <f>IFERROR(VLOOKUP($B144,関東スプリントセレ!$B$5:$G$338,2,FALSE),"")</f>
        <v>77</v>
      </c>
      <c r="P144" s="10">
        <f>IFERROR(VLOOKUP($B144,関東スプリントセレ!$B$5:$G$338,5,FALSE)*VLOOKUP(N144,大会ごとのスコア!$D$19:$E$21,2,FALSE),"")</f>
        <v>35.152999999999999</v>
      </c>
      <c r="Q144" s="9" t="str">
        <f>IFERROR(VLOOKUP($B144,名椙大会2日目!$B$5:$G$338,6,FALSE),"")</f>
        <v/>
      </c>
      <c r="R144" s="10" t="str">
        <f>IFERROR(VLOOKUP($B144,名椙大会2日目!$B$5:$G$338,2,FALSE),"")</f>
        <v/>
      </c>
      <c r="S144" s="10" t="str">
        <f>IFERROR(VLOOKUP($B144,名椙大会2日目!$B$5:$G$338,5,FALSE)*VLOOKUP(Q144,大会ごとのスコア!$D$28:$E$31,2,FALSE),"")</f>
        <v/>
      </c>
      <c r="T144" s="9" t="str">
        <f>IFERROR(VLOOKUP($B144,インカレスプリント2018!$B$5:$G$400,6,FALSE),"")</f>
        <v/>
      </c>
      <c r="U144" s="10" t="str">
        <f>IFERROR(VLOOKUP($B144,インカレスプリント2018!$B$5:$G$400,2,FALSE),"")</f>
        <v/>
      </c>
      <c r="V144" s="10" t="str">
        <f>IFERROR(VLOOKUP($B144,インカレスプリント2018!$B$5:$G$400,5,FALSE)*VLOOKUP(T144,大会ごとのスコア!$D$33:$E$36,2,FALSE),"")</f>
        <v/>
      </c>
      <c r="W144" s="9" t="str">
        <f>IFERROR(VLOOKUP($B144,インカレロング2018!$B$5:$G$400,6,FALSE),"")</f>
        <v/>
      </c>
      <c r="X144" s="10" t="str">
        <f>IFERROR(VLOOKUP($B144,インカレロング2018!$B$5:$G$400,2,FALSE),"")</f>
        <v/>
      </c>
      <c r="Y144" s="10" t="str">
        <f>IFERROR(VLOOKUP($B144,インカレロング2018!$B$5:$G$400,5,FALSE)*VLOOKUP(W144,大会ごとのスコア!$D$38:$E$42,2,FALSE),"")</f>
        <v/>
      </c>
      <c r="Z144" s="9" t="str">
        <f>IFERROR(VLOOKUP($B144,クラブカップミドル!$B$4:$G$400,6,FALSE),"")</f>
        <v/>
      </c>
      <c r="AA144" s="10" t="str">
        <f>IFERROR(VLOOKUP($B144,クラブカップミドル!$B$4:$G$400,2,FALSE),"")</f>
        <v/>
      </c>
      <c r="AB144" s="10" t="str">
        <f>IFERROR(VLOOKUP($B144,クラブカップミドル!$B$4:$G$400,5,FALSE)*VLOOKUP(Z144,大会ごとのスコア!$D$44:$E$55,2,FALSE),"")</f>
        <v/>
      </c>
      <c r="AC144" s="9" t="str">
        <f>IFERROR(VLOOKUP($B144,全日本ミドル!$B$4:$G$400,6,FALSE),"")</f>
        <v>M20A</v>
      </c>
      <c r="AD144" s="10">
        <f>IFERROR(VLOOKUP($B144,全日本ミドル!$B$4:$G$400,2,FALSE),"")</f>
        <v>30</v>
      </c>
      <c r="AE144" s="10">
        <f>IFERROR(VLOOKUP($B144,全日本ミドル!$B$4:$G$400,5,FALSE)*VLOOKUP(AC144,大会ごとのスコア!$D$62:$E$69,2,FALSE),"")</f>
        <v>40.556000000000004</v>
      </c>
      <c r="AF144" s="9" t="str">
        <f>IFERROR(VLOOKUP($B144,KOLC大会!$B$4:$G$400,6,FALSE),"")</f>
        <v>M20A</v>
      </c>
      <c r="AG144" s="10">
        <f>IFERROR(VLOOKUP($B144,KOLC大会!$B$4:$G$400,2,FALSE),"")</f>
        <v>21</v>
      </c>
      <c r="AH144" s="10">
        <f>IFERROR(VLOOKUP($B144,KOLC大会!$B$4:$G$400,5,FALSE)*VLOOKUP(AF144,大会ごとのスコア!$D$44:$E$55,2,FALSE),"")</f>
        <v>23.136800000000004</v>
      </c>
      <c r="AI144" s="9" t="str">
        <f>IFERROR(VLOOKUP($B144,早大OC大会!$B$4:$G$400,6,FALSE),"")</f>
        <v/>
      </c>
      <c r="AJ144" s="10" t="str">
        <f>IFERROR(VLOOKUP($B144,早大OC大会!$B$4:$G$400,2,FALSE),"")</f>
        <v/>
      </c>
      <c r="AK144" s="10" t="str">
        <f>IFERROR(VLOOKUP($B144,早大OC大会!$B$4:$G$400,5,FALSE)*VLOOKUP(AI144,大会ごとのスコア!$D$44:$E$55,2,FALSE),"")</f>
        <v/>
      </c>
      <c r="AL144" s="9" t="str">
        <f>IFERROR(VLOOKUP($B144,京大京女大会!$B$4:$G$400,6,FALSE),"")</f>
        <v/>
      </c>
      <c r="AM144" s="10" t="str">
        <f>IFERROR(VLOOKUP($B144,京大京女大会!$B$4:$G$400,2,FALSE),"")</f>
        <v/>
      </c>
      <c r="AN144" s="10" t="str">
        <f>IFERROR(VLOOKUP($B144,京大京女大会!$B$4:$G$400,5,FALSE)*VLOOKUP(AL144,大会ごとのスコア!$D$44:$E$55,2,FALSE),"")</f>
        <v/>
      </c>
      <c r="AO144" s="9" t="str">
        <f>IFERROR(VLOOKUP($B144,東海ミドルセレ!$B$4:$G$400,6,FALSE),"")</f>
        <v/>
      </c>
      <c r="AP144" s="10" t="str">
        <f>IFERROR(VLOOKUP($B144,東海ミドルセレ!$B$4:$G$400,2,FALSE),"")</f>
        <v/>
      </c>
      <c r="AQ144" s="10" t="str">
        <f>IFERROR(VLOOKUP($B144,東海ミドルセレ!$B$4:$G$400,5,FALSE)*VLOOKUP(AO144,大会ごとのスコア!$D$44:$E$60,2,FALSE),"")</f>
        <v/>
      </c>
      <c r="AR144" s="10"/>
      <c r="AT144" s="9">
        <f t="array" ref="AT144">IFERROR(ROUNDUP(AVERAGE(LARGE(IF($A$3:$AS$3="スコア",$A144:$AS144,""),{1,2,3})),2),0)</f>
        <v>32.949999999999996</v>
      </c>
      <c r="AU144">
        <f t="array" ref="AU144">IFERROR(LARGE(IF($A$3:$AS$3="スコア",$A144:$AS144,""),1),"")</f>
        <v>40.556000000000004</v>
      </c>
      <c r="AV144" t="str">
        <f t="shared" si="4"/>
        <v>全日本ミドル</v>
      </c>
      <c r="AW144" t="str">
        <f t="shared" si="5"/>
        <v>M20A</v>
      </c>
    </row>
    <row r="145" spans="2:49" x14ac:dyDescent="0.15">
      <c r="B145" t="s">
        <v>602</v>
      </c>
      <c r="C145" t="s">
        <v>10</v>
      </c>
      <c r="E145" s="9" t="str">
        <f>IFERROR(VLOOKUP($B145,根ノ上高原!$B$5:$G$338,6,FALSE),"")</f>
        <v/>
      </c>
      <c r="F145" s="10" t="str">
        <f>IFERROR(VLOOKUP($B145,根ノ上高原!$B$5:$G$338,2,FALSE),"")</f>
        <v/>
      </c>
      <c r="G145" s="10" t="str">
        <f>IFERROR(VLOOKUP($B145,根ノ上高原!$B$5:$G$338,5,FALSE)*VLOOKUP(E145,大会ごとのスコア!$D$4:$E$5,2,FALSE),"")</f>
        <v/>
      </c>
      <c r="H145" s="9" t="str">
        <f>IFERROR(VLOOKUP($B145,東大OLK大会!$B$5:$G$338,6,FALSE),"")</f>
        <v/>
      </c>
      <c r="I145" s="10" t="str">
        <f>IFERROR(VLOOKUP($B145,東大OLK大会!$B$5:$G$338,2,FALSE),"")</f>
        <v/>
      </c>
      <c r="J145" s="10" t="str">
        <f>IFERROR(VLOOKUP($B145,東大OLK大会!$B$5:$G$338,5,FALSE)*VLOOKUP(H145,大会ごとのスコア!$D$7:$E$11,2,FALSE),"")</f>
        <v/>
      </c>
      <c r="K145" s="9" t="str">
        <f>IFERROR(VLOOKUP($B145,全日本ロング!$B$5:$G$338,6,FALSE),"")</f>
        <v/>
      </c>
      <c r="L145" s="10" t="str">
        <f>IFERROR(VLOOKUP($B145,全日本ロング!$B$5:$G$338,2,FALSE),"")</f>
        <v/>
      </c>
      <c r="M145" s="10" t="str">
        <f>IFERROR(VLOOKUP($B145,全日本ロング!$B$5:$G$338,5,FALSE)*VLOOKUP(K145,大会ごとのスコア!$D$12:$E$17,2,FALSE),"")</f>
        <v/>
      </c>
      <c r="N145" s="9" t="str">
        <f>IFERROR(VLOOKUP($B145,関東スプリントセレ!$B$5:$G$338,6,FALSE),"")</f>
        <v>Ms2</v>
      </c>
      <c r="O145" s="10">
        <f>IFERROR(VLOOKUP($B145,関東スプリントセレ!$B$5:$G$338,2,FALSE),"")</f>
        <v>0</v>
      </c>
      <c r="P145" s="10">
        <f>IFERROR(VLOOKUP($B145,関東スプリントセレ!$B$5:$G$338,5,FALSE)*VLOOKUP(N145,大会ごとのスコア!$D$19:$E$21,2,FALSE),"")</f>
        <v>10.189</v>
      </c>
      <c r="Q145" s="9" t="str">
        <f>IFERROR(VLOOKUP($B145,名椙大会2日目!$B$5:$G$338,6,FALSE),"")</f>
        <v/>
      </c>
      <c r="R145" s="10" t="str">
        <f>IFERROR(VLOOKUP($B145,名椙大会2日目!$B$5:$G$338,2,FALSE),"")</f>
        <v/>
      </c>
      <c r="S145" s="10" t="str">
        <f>IFERROR(VLOOKUP($B145,名椙大会2日目!$B$5:$G$338,5,FALSE)*VLOOKUP(Q145,大会ごとのスコア!$D$28:$E$31,2,FALSE),"")</f>
        <v/>
      </c>
      <c r="T145" s="9" t="str">
        <f>IFERROR(VLOOKUP($B145,インカレスプリント2018!$B$5:$G$400,6,FALSE),"")</f>
        <v>MUA3</v>
      </c>
      <c r="U145" s="10">
        <f>IFERROR(VLOOKUP($B145,インカレスプリント2018!$B$5:$G$400,2,FALSE),"")</f>
        <v>71</v>
      </c>
      <c r="V145" s="10">
        <f>IFERROR(VLOOKUP($B145,インカレスプリント2018!$B$5:$G$400,5,FALSE)*VLOOKUP(T145,大会ごとのスコア!$D$33:$E$36,2,FALSE),"")</f>
        <v>44.599999999999994</v>
      </c>
      <c r="W145" s="9" t="str">
        <f>IFERROR(VLOOKUP($B145,インカレロング2018!$B$5:$G$400,6,FALSE),"")</f>
        <v>MUL1</v>
      </c>
      <c r="X145" s="10">
        <f>IFERROR(VLOOKUP($B145,インカレロング2018!$B$5:$G$400,2,FALSE),"")</f>
        <v>80</v>
      </c>
      <c r="Y145" s="10">
        <f ca="1">IFERROR(VLOOKUP($B145,インカレロング2018!$B$5:$G$400,5,FALSE)*VLOOKUP(W145,大会ごとのスコア!$D$38:$E$42,2,FALSE),"")</f>
        <v>40.623999999999995</v>
      </c>
      <c r="Z145" s="9" t="str">
        <f>IFERROR(VLOOKUP($B145,クラブカップミドル!$B$4:$G$400,6,FALSE),"")</f>
        <v/>
      </c>
      <c r="AA145" s="10" t="str">
        <f>IFERROR(VLOOKUP($B145,クラブカップミドル!$B$4:$G$400,2,FALSE),"")</f>
        <v/>
      </c>
      <c r="AB145" s="10" t="str">
        <f>IFERROR(VLOOKUP($B145,クラブカップミドル!$B$4:$G$400,5,FALSE)*VLOOKUP(Z145,大会ごとのスコア!$D$44:$E$55,2,FALSE),"")</f>
        <v/>
      </c>
      <c r="AC145" s="9" t="str">
        <f>IFERROR(VLOOKUP($B145,全日本ミドル!$B$4:$G$400,6,FALSE),"")</f>
        <v/>
      </c>
      <c r="AD145" s="10" t="str">
        <f>IFERROR(VLOOKUP($B145,全日本ミドル!$B$4:$G$400,2,FALSE),"")</f>
        <v/>
      </c>
      <c r="AE145" s="10" t="str">
        <f>IFERROR(VLOOKUP($B145,全日本ミドル!$B$4:$G$400,5,FALSE)*VLOOKUP(AC145,大会ごとのスコア!$D$62:$E$69,2,FALSE),"")</f>
        <v/>
      </c>
      <c r="AF145" s="9" t="str">
        <f>IFERROR(VLOOKUP($B145,KOLC大会!$B$4:$G$400,6,FALSE),"")</f>
        <v/>
      </c>
      <c r="AG145" s="10" t="str">
        <f>IFERROR(VLOOKUP($B145,KOLC大会!$B$4:$G$400,2,FALSE),"")</f>
        <v/>
      </c>
      <c r="AH145" s="10" t="str">
        <f>IFERROR(VLOOKUP($B145,KOLC大会!$B$4:$G$400,5,FALSE)*VLOOKUP(AF145,大会ごとのスコア!$D$44:$E$55,2,FALSE),"")</f>
        <v/>
      </c>
      <c r="AI145" s="9" t="str">
        <f>IFERROR(VLOOKUP($B145,早大OC大会!$B$4:$G$400,6,FALSE),"")</f>
        <v/>
      </c>
      <c r="AJ145" s="10" t="str">
        <f>IFERROR(VLOOKUP($B145,早大OC大会!$B$4:$G$400,2,FALSE),"")</f>
        <v/>
      </c>
      <c r="AK145" s="10" t="str">
        <f>IFERROR(VLOOKUP($B145,早大OC大会!$B$4:$G$400,5,FALSE)*VLOOKUP(AI145,大会ごとのスコア!$D$44:$E$55,2,FALSE),"")</f>
        <v/>
      </c>
      <c r="AL145" s="9" t="str">
        <f>IFERROR(VLOOKUP($B145,京大京女大会!$B$4:$G$400,6,FALSE),"")</f>
        <v/>
      </c>
      <c r="AM145" s="10" t="str">
        <f>IFERROR(VLOOKUP($B145,京大京女大会!$B$4:$G$400,2,FALSE),"")</f>
        <v/>
      </c>
      <c r="AN145" s="10" t="str">
        <f>IFERROR(VLOOKUP($B145,京大京女大会!$B$4:$G$400,5,FALSE)*VLOOKUP(AL145,大会ごとのスコア!$D$44:$E$55,2,FALSE),"")</f>
        <v/>
      </c>
      <c r="AO145" s="9" t="str">
        <f>IFERROR(VLOOKUP($B145,東海ミドルセレ!$B$4:$G$400,6,FALSE),"")</f>
        <v/>
      </c>
      <c r="AP145" s="10" t="str">
        <f>IFERROR(VLOOKUP($B145,東海ミドルセレ!$B$4:$G$400,2,FALSE),"")</f>
        <v/>
      </c>
      <c r="AQ145" s="10" t="str">
        <f>IFERROR(VLOOKUP($B145,東海ミドルセレ!$B$4:$G$400,5,FALSE)*VLOOKUP(AO145,大会ごとのスコア!$D$44:$E$60,2,FALSE),"")</f>
        <v/>
      </c>
      <c r="AR145" s="10"/>
      <c r="AT145" s="9">
        <f t="array" aca="1" ref="AT145" ca="1">IFERROR(ROUNDUP(AVERAGE(LARGE(IF($A$3:$AS$3="スコア",$A145:$AS145,""),{1,2,3})),2),0)</f>
        <v>31.810000000000002</v>
      </c>
      <c r="AU145">
        <f t="array" aca="1" ref="AU145" ca="1">IFERROR(LARGE(IF($A$3:$AS$3="スコア",$A145:$AS145,""),1),"")</f>
        <v>44.599999999999994</v>
      </c>
      <c r="AV145" t="str">
        <f t="shared" ca="1" si="4"/>
        <v>ICS</v>
      </c>
      <c r="AW145" t="str">
        <f t="shared" ca="1" si="5"/>
        <v>MUA3</v>
      </c>
    </row>
    <row r="146" spans="2:49" x14ac:dyDescent="0.15">
      <c r="B146" t="s">
        <v>972</v>
      </c>
      <c r="C146" t="s">
        <v>20</v>
      </c>
      <c r="E146" s="9" t="str">
        <f>IFERROR(VLOOKUP($B146,根ノ上高原!$B$5:$G$338,6,FALSE),"")</f>
        <v/>
      </c>
      <c r="F146" s="10" t="str">
        <f>IFERROR(VLOOKUP($B146,根ノ上高原!$B$5:$G$338,2,FALSE),"")</f>
        <v/>
      </c>
      <c r="G146" s="10" t="str">
        <f>IFERROR(VLOOKUP($B146,根ノ上高原!$B$5:$G$338,5,FALSE)*VLOOKUP(E146,大会ごとのスコア!$D$4:$E$5,2,FALSE),"")</f>
        <v/>
      </c>
      <c r="H146" s="9" t="str">
        <f>IFERROR(VLOOKUP($B146,東大OLK大会!$B$5:$G$338,6,FALSE),"")</f>
        <v/>
      </c>
      <c r="I146" s="10" t="str">
        <f>IFERROR(VLOOKUP($B146,東大OLK大会!$B$5:$G$338,2,FALSE),"")</f>
        <v/>
      </c>
      <c r="J146" s="10" t="str">
        <f>IFERROR(VLOOKUP($B146,東大OLK大会!$B$5:$G$338,5,FALSE)*VLOOKUP(H146,大会ごとのスコア!$D$7:$E$11,2,FALSE),"")</f>
        <v/>
      </c>
      <c r="K146" s="9" t="str">
        <f>IFERROR(VLOOKUP($B146,全日本ロング!$B$5:$G$338,6,FALSE),"")</f>
        <v/>
      </c>
      <c r="L146" s="10" t="str">
        <f>IFERROR(VLOOKUP($B146,全日本ロング!$B$5:$G$338,2,FALSE),"")</f>
        <v/>
      </c>
      <c r="M146" s="10" t="str">
        <f>IFERROR(VLOOKUP($B146,全日本ロング!$B$5:$G$338,5,FALSE)*VLOOKUP(K146,大会ごとのスコア!$D$12:$E$17,2,FALSE),"")</f>
        <v/>
      </c>
      <c r="N146" s="9" t="str">
        <f>IFERROR(VLOOKUP($B146,関東スプリントセレ!$B$5:$G$338,6,FALSE),"")</f>
        <v>M</v>
      </c>
      <c r="O146" s="10">
        <f>IFERROR(VLOOKUP($B146,関東スプリントセレ!$B$5:$G$338,2,FALSE),"")</f>
        <v>1</v>
      </c>
      <c r="P146" s="10">
        <f>IFERROR(VLOOKUP($B146,関東スプリントセレ!$B$5:$G$338,5,FALSE)*VLOOKUP(N146,大会ごとのスコア!$D$19:$E$21,2,FALSE),"")</f>
        <v>51.445600000000006</v>
      </c>
      <c r="Q146" s="9" t="str">
        <f>IFERROR(VLOOKUP($B146,名椙大会2日目!$B$5:$G$338,6,FALSE),"")</f>
        <v/>
      </c>
      <c r="R146" s="10" t="str">
        <f>IFERROR(VLOOKUP($B146,名椙大会2日目!$B$5:$G$338,2,FALSE),"")</f>
        <v/>
      </c>
      <c r="S146" s="10" t="str">
        <f>IFERROR(VLOOKUP($B146,名椙大会2日目!$B$5:$G$338,5,FALSE)*VLOOKUP(Q146,大会ごとのスコア!$D$28:$E$31,2,FALSE),"")</f>
        <v/>
      </c>
      <c r="T146" s="9" t="str">
        <f>IFERROR(VLOOKUP($B146,インカレスプリント2018!$B$5:$G$400,6,FALSE),"")</f>
        <v/>
      </c>
      <c r="U146" s="10" t="str">
        <f>IFERROR(VLOOKUP($B146,インカレスプリント2018!$B$5:$G$400,2,FALSE),"")</f>
        <v/>
      </c>
      <c r="V146" s="10" t="str">
        <f>IFERROR(VLOOKUP($B146,インカレスプリント2018!$B$5:$G$400,5,FALSE)*VLOOKUP(T146,大会ごとのスコア!$D$33:$E$36,2,FALSE),"")</f>
        <v/>
      </c>
      <c r="W146" s="9" t="str">
        <f>IFERROR(VLOOKUP($B146,インカレロング2018!$B$5:$G$400,6,FALSE),"")</f>
        <v/>
      </c>
      <c r="X146" s="10" t="str">
        <f>IFERROR(VLOOKUP($B146,インカレロング2018!$B$5:$G$400,2,FALSE),"")</f>
        <v/>
      </c>
      <c r="Y146" s="10" t="str">
        <f>IFERROR(VLOOKUP($B146,インカレロング2018!$B$5:$G$400,5,FALSE)*VLOOKUP(W146,大会ごとのスコア!$D$38:$E$42,2,FALSE),"")</f>
        <v/>
      </c>
      <c r="Z146" s="9" t="str">
        <f>IFERROR(VLOOKUP($B146,クラブカップミドル!$B$4:$G$400,6,FALSE),"")</f>
        <v>MA-2</v>
      </c>
      <c r="AA146" s="10">
        <f>IFERROR(VLOOKUP($B146,クラブカップミドル!$B$4:$G$400,2,FALSE),"")</f>
        <v>0</v>
      </c>
      <c r="AB146" s="10">
        <f>IFERROR(VLOOKUP($B146,クラブカップミドル!$B$4:$G$400,5,FALSE)*VLOOKUP(Z146,大会ごとのスコア!$D$44:$E$55,2,FALSE),"")</f>
        <v>0</v>
      </c>
      <c r="AC146" s="9" t="str">
        <f>IFERROR(VLOOKUP($B146,全日本ミドル!$B$4:$G$400,6,FALSE),"")</f>
        <v>M20E</v>
      </c>
      <c r="AD146" s="10">
        <f>IFERROR(VLOOKUP($B146,全日本ミドル!$B$4:$G$400,2,FALSE),"")</f>
        <v>13</v>
      </c>
      <c r="AE146" s="10">
        <f>IFERROR(VLOOKUP($B146,全日本ミドル!$B$4:$G$400,5,FALSE)*VLOOKUP(AC146,大会ごとのスコア!$D$62:$E$69,2,FALSE),"")</f>
        <v>43.147800000000004</v>
      </c>
      <c r="AF146" s="9" t="str">
        <f>IFERROR(VLOOKUP($B146,KOLC大会!$B$4:$G$400,6,FALSE),"")</f>
        <v/>
      </c>
      <c r="AG146" s="10" t="str">
        <f>IFERROR(VLOOKUP($B146,KOLC大会!$B$4:$G$400,2,FALSE),"")</f>
        <v/>
      </c>
      <c r="AH146" s="10" t="str">
        <f>IFERROR(VLOOKUP($B146,KOLC大会!$B$4:$G$400,5,FALSE)*VLOOKUP(AF146,大会ごとのスコア!$D$44:$E$55,2,FALSE),"")</f>
        <v/>
      </c>
      <c r="AI146" s="9" t="str">
        <f>IFERROR(VLOOKUP($B146,早大OC大会!$B$4:$G$400,6,FALSE),"")</f>
        <v/>
      </c>
      <c r="AJ146" s="10" t="str">
        <f>IFERROR(VLOOKUP($B146,早大OC大会!$B$4:$G$400,2,FALSE),"")</f>
        <v/>
      </c>
      <c r="AK146" s="10" t="str">
        <f>IFERROR(VLOOKUP($B146,早大OC大会!$B$4:$G$400,5,FALSE)*VLOOKUP(AI146,大会ごとのスコア!$D$44:$E$55,2,FALSE),"")</f>
        <v/>
      </c>
      <c r="AL146" s="9" t="str">
        <f>IFERROR(VLOOKUP($B146,京大京女大会!$B$4:$G$400,6,FALSE),"")</f>
        <v/>
      </c>
      <c r="AM146" s="10" t="str">
        <f>IFERROR(VLOOKUP($B146,京大京女大会!$B$4:$G$400,2,FALSE),"")</f>
        <v/>
      </c>
      <c r="AN146" s="10" t="str">
        <f>IFERROR(VLOOKUP($B146,京大京女大会!$B$4:$G$400,5,FALSE)*VLOOKUP(AL146,大会ごとのスコア!$D$44:$E$55,2,FALSE),"")</f>
        <v/>
      </c>
      <c r="AO146" s="9" t="str">
        <f>IFERROR(VLOOKUP($B146,東海ミドルセレ!$B$4:$G$400,6,FALSE),"")</f>
        <v/>
      </c>
      <c r="AP146" s="10" t="str">
        <f>IFERROR(VLOOKUP($B146,東海ミドルセレ!$B$4:$G$400,2,FALSE),"")</f>
        <v/>
      </c>
      <c r="AQ146" s="10" t="str">
        <f>IFERROR(VLOOKUP($B146,東海ミドルセレ!$B$4:$G$400,5,FALSE)*VLOOKUP(AO146,大会ごとのスコア!$D$44:$E$60,2,FALSE),"")</f>
        <v/>
      </c>
      <c r="AR146" s="10"/>
      <c r="AT146" s="9">
        <f t="array" ref="AT146">IFERROR(ROUNDUP(AVERAGE(LARGE(IF($A$3:$AS$3="スコア",$A146:$AS146,""),{1,2,3})),2),0)</f>
        <v>31.540000000000003</v>
      </c>
      <c r="AU146">
        <f t="array" ref="AU146">IFERROR(LARGE(IF($A$3:$AS$3="スコア",$A146:$AS146,""),1),"")</f>
        <v>51.445600000000006</v>
      </c>
      <c r="AV146" t="str">
        <f t="shared" si="4"/>
        <v>関東SS</v>
      </c>
      <c r="AW146" t="str">
        <f t="shared" si="5"/>
        <v>M</v>
      </c>
    </row>
    <row r="147" spans="2:49" x14ac:dyDescent="0.15">
      <c r="B147" t="s">
        <v>581</v>
      </c>
      <c r="C147" t="s">
        <v>21</v>
      </c>
      <c r="E147" s="9" t="str">
        <f>IFERROR(VLOOKUP($B147,根ノ上高原!$B$5:$G$338,6,FALSE),"")</f>
        <v/>
      </c>
      <c r="F147" s="10" t="str">
        <f>IFERROR(VLOOKUP($B147,根ノ上高原!$B$5:$G$338,2,FALSE),"")</f>
        <v/>
      </c>
      <c r="G147" s="10" t="str">
        <f>IFERROR(VLOOKUP($B147,根ノ上高原!$B$5:$G$338,5,FALSE)*VLOOKUP(E147,大会ごとのスコア!$D$4:$E$5,2,FALSE),"")</f>
        <v/>
      </c>
      <c r="H147" s="9" t="str">
        <f>IFERROR(VLOOKUP($B147,東大OLK大会!$B$5:$G$338,6,FALSE),"")</f>
        <v/>
      </c>
      <c r="I147" s="10" t="str">
        <f>IFERROR(VLOOKUP($B147,東大OLK大会!$B$5:$G$338,2,FALSE),"")</f>
        <v/>
      </c>
      <c r="J147" s="10" t="str">
        <f>IFERROR(VLOOKUP($B147,東大OLK大会!$B$5:$G$338,5,FALSE)*VLOOKUP(H147,大会ごとのスコア!$D$7:$E$11,2,FALSE),"")</f>
        <v/>
      </c>
      <c r="K147" s="9" t="str">
        <f>IFERROR(VLOOKUP($B147,全日本ロング!$B$5:$G$338,6,FALSE),"")</f>
        <v/>
      </c>
      <c r="L147" s="10" t="str">
        <f>IFERROR(VLOOKUP($B147,全日本ロング!$B$5:$G$338,2,FALSE),"")</f>
        <v/>
      </c>
      <c r="M147" s="10" t="str">
        <f>IFERROR(VLOOKUP($B147,全日本ロング!$B$5:$G$338,5,FALSE)*VLOOKUP(K147,大会ごとのスコア!$D$12:$E$17,2,FALSE),"")</f>
        <v/>
      </c>
      <c r="N147" s="9" t="str">
        <f>IFERROR(VLOOKUP($B147,関東スプリントセレ!$B$5:$G$338,6,FALSE),"")</f>
        <v>Ms2</v>
      </c>
      <c r="O147" s="10">
        <f>IFERROR(VLOOKUP($B147,関東スプリントセレ!$B$5:$G$338,2,FALSE),"")</f>
        <v>63</v>
      </c>
      <c r="P147" s="10">
        <f>IFERROR(VLOOKUP($B147,関東スプリントセレ!$B$5:$G$338,5,FALSE)*VLOOKUP(N147,大会ごとのスコア!$D$19:$E$21,2,FALSE),"")</f>
        <v>43.518999999999998</v>
      </c>
      <c r="Q147" s="9" t="str">
        <f>IFERROR(VLOOKUP($B147,名椙大会2日目!$B$5:$G$338,6,FALSE),"")</f>
        <v/>
      </c>
      <c r="R147" s="10" t="str">
        <f>IFERROR(VLOOKUP($B147,名椙大会2日目!$B$5:$G$338,2,FALSE),"")</f>
        <v/>
      </c>
      <c r="S147" s="10" t="str">
        <f>IFERROR(VLOOKUP($B147,名椙大会2日目!$B$5:$G$338,5,FALSE)*VLOOKUP(Q147,大会ごとのスコア!$D$28:$E$31,2,FALSE),"")</f>
        <v/>
      </c>
      <c r="T147" s="9" t="str">
        <f>IFERROR(VLOOKUP($B147,インカレスプリント2018!$B$5:$G$400,6,FALSE),"")</f>
        <v>MUA2</v>
      </c>
      <c r="U147" s="10">
        <f>IFERROR(VLOOKUP($B147,インカレスプリント2018!$B$5:$G$400,2,FALSE),"")</f>
        <v>0</v>
      </c>
      <c r="V147" s="10">
        <f>IFERROR(VLOOKUP($B147,インカレスプリント2018!$B$5:$G$400,5,FALSE)*VLOOKUP(T147,大会ごとのスコア!$D$33:$E$36,2,FALSE),"")</f>
        <v>0</v>
      </c>
      <c r="W147" s="9" t="str">
        <f>IFERROR(VLOOKUP($B147,インカレロング2018!$B$5:$G$400,6,FALSE),"")</f>
        <v>MUL1</v>
      </c>
      <c r="X147" s="10">
        <f>IFERROR(VLOOKUP($B147,インカレロング2018!$B$5:$G$400,2,FALSE),"")</f>
        <v>51</v>
      </c>
      <c r="Y147" s="10">
        <f ca="1">IFERROR(VLOOKUP($B147,インカレロング2018!$B$5:$G$400,5,FALSE)*VLOOKUP(W147,大会ごとのスコア!$D$38:$E$42,2,FALSE),"")</f>
        <v>50.949999999999996</v>
      </c>
      <c r="Z147" s="9" t="str">
        <f>IFERROR(VLOOKUP($B147,クラブカップミドル!$B$4:$G$400,6,FALSE),"")</f>
        <v/>
      </c>
      <c r="AA147" s="10" t="str">
        <f>IFERROR(VLOOKUP($B147,クラブカップミドル!$B$4:$G$400,2,FALSE),"")</f>
        <v/>
      </c>
      <c r="AB147" s="10" t="str">
        <f>IFERROR(VLOOKUP($B147,クラブカップミドル!$B$4:$G$400,5,FALSE)*VLOOKUP(Z147,大会ごとのスコア!$D$44:$E$55,2,FALSE),"")</f>
        <v/>
      </c>
      <c r="AC147" s="9" t="str">
        <f>IFERROR(VLOOKUP($B147,全日本ミドル!$B$4:$G$400,6,FALSE),"")</f>
        <v/>
      </c>
      <c r="AD147" s="10" t="str">
        <f>IFERROR(VLOOKUP($B147,全日本ミドル!$B$4:$G$400,2,FALSE),"")</f>
        <v/>
      </c>
      <c r="AE147" s="10" t="str">
        <f>IFERROR(VLOOKUP($B147,全日本ミドル!$B$4:$G$400,5,FALSE)*VLOOKUP(AC147,大会ごとのスコア!$D$62:$E$69,2,FALSE),"")</f>
        <v/>
      </c>
      <c r="AF147" s="9" t="str">
        <f>IFERROR(VLOOKUP($B147,KOLC大会!$B$4:$G$400,6,FALSE),"")</f>
        <v/>
      </c>
      <c r="AG147" s="10" t="str">
        <f>IFERROR(VLOOKUP($B147,KOLC大会!$B$4:$G$400,2,FALSE),"")</f>
        <v/>
      </c>
      <c r="AH147" s="10" t="str">
        <f>IFERROR(VLOOKUP($B147,KOLC大会!$B$4:$G$400,5,FALSE)*VLOOKUP(AF147,大会ごとのスコア!$D$44:$E$55,2,FALSE),"")</f>
        <v/>
      </c>
      <c r="AI147" s="9" t="str">
        <f>IFERROR(VLOOKUP($B147,早大OC大会!$B$4:$G$400,6,FALSE),"")</f>
        <v/>
      </c>
      <c r="AJ147" s="10" t="str">
        <f>IFERROR(VLOOKUP($B147,早大OC大会!$B$4:$G$400,2,FALSE),"")</f>
        <v/>
      </c>
      <c r="AK147" s="10" t="str">
        <f>IFERROR(VLOOKUP($B147,早大OC大会!$B$4:$G$400,5,FALSE)*VLOOKUP(AI147,大会ごとのスコア!$D$44:$E$55,2,FALSE),"")</f>
        <v/>
      </c>
      <c r="AL147" s="9" t="str">
        <f>IFERROR(VLOOKUP($B147,京大京女大会!$B$4:$G$400,6,FALSE),"")</f>
        <v/>
      </c>
      <c r="AM147" s="10" t="str">
        <f>IFERROR(VLOOKUP($B147,京大京女大会!$B$4:$G$400,2,FALSE),"")</f>
        <v/>
      </c>
      <c r="AN147" s="10" t="str">
        <f>IFERROR(VLOOKUP($B147,京大京女大会!$B$4:$G$400,5,FALSE)*VLOOKUP(AL147,大会ごとのスコア!$D$44:$E$55,2,FALSE),"")</f>
        <v/>
      </c>
      <c r="AO147" s="9" t="str">
        <f>IFERROR(VLOOKUP($B147,東海ミドルセレ!$B$4:$G$400,6,FALSE),"")</f>
        <v/>
      </c>
      <c r="AP147" s="10" t="str">
        <f>IFERROR(VLOOKUP($B147,東海ミドルセレ!$B$4:$G$400,2,FALSE),"")</f>
        <v/>
      </c>
      <c r="AQ147" s="10" t="str">
        <f>IFERROR(VLOOKUP($B147,東海ミドルセレ!$B$4:$G$400,5,FALSE)*VLOOKUP(AO147,大会ごとのスコア!$D$44:$E$60,2,FALSE),"")</f>
        <v/>
      </c>
      <c r="AR147" s="10"/>
      <c r="AT147" s="9">
        <f t="array" aca="1" ref="AT147" ca="1">IFERROR(ROUNDUP(AVERAGE(LARGE(IF($A$3:$AS$3="スコア",$A147:$AS147,""),{1,2,3})),2),0)</f>
        <v>31.490000000000002</v>
      </c>
      <c r="AU147">
        <f t="array" aca="1" ref="AU147" ca="1">IFERROR(LARGE(IF($A$3:$AS$3="スコア",$A147:$AS147,""),1),"")</f>
        <v>50.949999999999996</v>
      </c>
      <c r="AV147" t="str">
        <f t="shared" ca="1" si="4"/>
        <v>ICL</v>
      </c>
      <c r="AW147" t="str">
        <f t="shared" ca="1" si="5"/>
        <v>MUL1</v>
      </c>
    </row>
    <row r="148" spans="2:49" x14ac:dyDescent="0.15">
      <c r="B148" t="s">
        <v>961</v>
      </c>
      <c r="C148" t="s">
        <v>683</v>
      </c>
      <c r="E148" s="9" t="str">
        <f>IFERROR(VLOOKUP($B148,根ノ上高原!$B$5:$G$338,6,FALSE),"")</f>
        <v/>
      </c>
      <c r="F148" s="10" t="str">
        <f>IFERROR(VLOOKUP($B148,根ノ上高原!$B$5:$G$338,2,FALSE),"")</f>
        <v/>
      </c>
      <c r="G148" s="10" t="str">
        <f>IFERROR(VLOOKUP($B148,根ノ上高原!$B$5:$G$338,5,FALSE)*VLOOKUP(E148,大会ごとのスコア!$D$4:$E$5,2,FALSE),"")</f>
        <v/>
      </c>
      <c r="H148" s="9" t="str">
        <f>IFERROR(VLOOKUP($B148,東大OLK大会!$B$5:$G$338,6,FALSE),"")</f>
        <v/>
      </c>
      <c r="I148" s="10" t="str">
        <f>IFERROR(VLOOKUP($B148,東大OLK大会!$B$5:$G$338,2,FALSE),"")</f>
        <v/>
      </c>
      <c r="J148" s="10" t="str">
        <f>IFERROR(VLOOKUP($B148,東大OLK大会!$B$5:$G$338,5,FALSE)*VLOOKUP(H148,大会ごとのスコア!$D$7:$E$11,2,FALSE),"")</f>
        <v/>
      </c>
      <c r="K148" s="9" t="str">
        <f>IFERROR(VLOOKUP($B148,全日本ロング!$B$5:$G$338,6,FALSE),"")</f>
        <v/>
      </c>
      <c r="L148" s="10" t="str">
        <f>IFERROR(VLOOKUP($B148,全日本ロング!$B$5:$G$338,2,FALSE),"")</f>
        <v/>
      </c>
      <c r="M148" s="10" t="str">
        <f>IFERROR(VLOOKUP($B148,全日本ロング!$B$5:$G$338,5,FALSE)*VLOOKUP(K148,大会ごとのスコア!$D$12:$E$17,2,FALSE),"")</f>
        <v/>
      </c>
      <c r="N148" s="9" t="str">
        <f>IFERROR(VLOOKUP($B148,関東スプリントセレ!$B$5:$G$338,6,FALSE),"")</f>
        <v>Ms2</v>
      </c>
      <c r="O148" s="10">
        <f>IFERROR(VLOOKUP($B148,関東スプリントセレ!$B$5:$G$338,2,FALSE),"")</f>
        <v>0</v>
      </c>
      <c r="P148" s="10">
        <f>IFERROR(VLOOKUP($B148,関東スプリントセレ!$B$5:$G$338,5,FALSE)*VLOOKUP(N148,大会ごとのスコア!$D$19:$E$21,2,FALSE),"")</f>
        <v>31.553000000000001</v>
      </c>
      <c r="Q148" s="9" t="str">
        <f>IFERROR(VLOOKUP($B148,名椙大会2日目!$B$5:$G$338,6,FALSE),"")</f>
        <v/>
      </c>
      <c r="R148" s="10" t="str">
        <f>IFERROR(VLOOKUP($B148,名椙大会2日目!$B$5:$G$338,2,FALSE),"")</f>
        <v/>
      </c>
      <c r="S148" s="10" t="str">
        <f>IFERROR(VLOOKUP($B148,名椙大会2日目!$B$5:$G$338,5,FALSE)*VLOOKUP(Q148,大会ごとのスコア!$D$28:$E$31,2,FALSE),"")</f>
        <v/>
      </c>
      <c r="T148" s="9" t="str">
        <f>IFERROR(VLOOKUP($B148,インカレスプリント2018!$B$5:$G$400,6,FALSE),"")</f>
        <v/>
      </c>
      <c r="U148" s="10" t="str">
        <f>IFERROR(VLOOKUP($B148,インカレスプリント2018!$B$5:$G$400,2,FALSE),"")</f>
        <v/>
      </c>
      <c r="V148" s="10" t="str">
        <f>IFERROR(VLOOKUP($B148,インカレスプリント2018!$B$5:$G$400,5,FALSE)*VLOOKUP(T148,大会ごとのスコア!$D$33:$E$36,2,FALSE),"")</f>
        <v/>
      </c>
      <c r="W148" s="9" t="str">
        <f>IFERROR(VLOOKUP($B148,インカレロング2018!$B$5:$G$400,6,FALSE),"")</f>
        <v/>
      </c>
      <c r="X148" s="10" t="str">
        <f>IFERROR(VLOOKUP($B148,インカレロング2018!$B$5:$G$400,2,FALSE),"")</f>
        <v/>
      </c>
      <c r="Y148" s="10" t="str">
        <f>IFERROR(VLOOKUP($B148,インカレロング2018!$B$5:$G$400,5,FALSE)*VLOOKUP(W148,大会ごとのスコア!$D$38:$E$42,2,FALSE),"")</f>
        <v/>
      </c>
      <c r="Z148" s="9" t="str">
        <f>IFERROR(VLOOKUP($B148,クラブカップミドル!$B$4:$G$400,6,FALSE),"")</f>
        <v/>
      </c>
      <c r="AA148" s="10" t="str">
        <f>IFERROR(VLOOKUP($B148,クラブカップミドル!$B$4:$G$400,2,FALSE),"")</f>
        <v/>
      </c>
      <c r="AB148" s="10" t="str">
        <f>IFERROR(VLOOKUP($B148,クラブカップミドル!$B$4:$G$400,5,FALSE)*VLOOKUP(Z148,大会ごとのスコア!$D$44:$E$55,2,FALSE),"")</f>
        <v/>
      </c>
      <c r="AC148" s="9" t="str">
        <f>IFERROR(VLOOKUP($B148,全日本ミドル!$B$4:$G$400,6,FALSE),"")</f>
        <v>M20A</v>
      </c>
      <c r="AD148" s="10">
        <f>IFERROR(VLOOKUP($B148,全日本ミドル!$B$4:$G$400,2,FALSE),"")</f>
        <v>0</v>
      </c>
      <c r="AE148" s="10">
        <f>IFERROR(VLOOKUP($B148,全日本ミドル!$B$4:$G$400,5,FALSE)*VLOOKUP(AC148,大会ごとのスコア!$D$62:$E$69,2,FALSE),"")</f>
        <v>27.138399999999997</v>
      </c>
      <c r="AF148" s="9" t="str">
        <f>IFERROR(VLOOKUP($B148,KOLC大会!$B$4:$G$400,6,FALSE),"")</f>
        <v/>
      </c>
      <c r="AG148" s="10" t="str">
        <f>IFERROR(VLOOKUP($B148,KOLC大会!$B$4:$G$400,2,FALSE),"")</f>
        <v/>
      </c>
      <c r="AH148" s="10" t="str">
        <f>IFERROR(VLOOKUP($B148,KOLC大会!$B$4:$G$400,5,FALSE)*VLOOKUP(AF148,大会ごとのスコア!$D$44:$E$55,2,FALSE),"")</f>
        <v/>
      </c>
      <c r="AI148" s="9" t="str">
        <f>IFERROR(VLOOKUP($B148,早大OC大会!$B$4:$G$400,6,FALSE),"")</f>
        <v>M20A</v>
      </c>
      <c r="AJ148" s="10">
        <f>IFERROR(VLOOKUP($B148,早大OC大会!$B$4:$G$400,2,FALSE),"")</f>
        <v>0</v>
      </c>
      <c r="AK148" s="10">
        <f>IFERROR(VLOOKUP($B148,早大OC大会!$B$4:$G$400,5,FALSE)*VLOOKUP(AI148,大会ごとのスコア!$D$44:$E$55,2,FALSE),"")</f>
        <v>23.943200000000004</v>
      </c>
      <c r="AL148" s="9" t="str">
        <f>IFERROR(VLOOKUP($B148,京大京女大会!$B$4:$G$400,6,FALSE),"")</f>
        <v/>
      </c>
      <c r="AM148" s="10" t="str">
        <f>IFERROR(VLOOKUP($B148,京大京女大会!$B$4:$G$400,2,FALSE),"")</f>
        <v/>
      </c>
      <c r="AN148" s="10" t="str">
        <f>IFERROR(VLOOKUP($B148,京大京女大会!$B$4:$G$400,5,FALSE)*VLOOKUP(AL148,大会ごとのスコア!$D$44:$E$55,2,FALSE),"")</f>
        <v/>
      </c>
      <c r="AO148" s="9" t="str">
        <f>IFERROR(VLOOKUP($B148,東海ミドルセレ!$B$4:$G$400,6,FALSE),"")</f>
        <v/>
      </c>
      <c r="AP148" s="10" t="str">
        <f>IFERROR(VLOOKUP($B148,東海ミドルセレ!$B$4:$G$400,2,FALSE),"")</f>
        <v/>
      </c>
      <c r="AQ148" s="10" t="str">
        <f>IFERROR(VLOOKUP($B148,東海ミドルセレ!$B$4:$G$400,5,FALSE)*VLOOKUP(AO148,大会ごとのスコア!$D$44:$E$60,2,FALSE),"")</f>
        <v/>
      </c>
      <c r="AR148" s="10"/>
      <c r="AT148" s="9">
        <f t="array" ref="AT148">IFERROR(ROUNDUP(AVERAGE(LARGE(IF($A$3:$AS$3="スコア",$A148:$AS148,""),{1,2,3})),2),0)</f>
        <v>27.55</v>
      </c>
      <c r="AU148">
        <f t="array" ref="AU148">IFERROR(LARGE(IF($A$3:$AS$3="スコア",$A148:$AS148,""),1),"")</f>
        <v>31.553000000000001</v>
      </c>
      <c r="AV148" t="str">
        <f t="shared" si="4"/>
        <v>関東SS</v>
      </c>
      <c r="AW148" t="str">
        <f t="shared" si="5"/>
        <v>Ms2</v>
      </c>
    </row>
    <row r="149" spans="2:49" x14ac:dyDescent="0.15">
      <c r="B149" t="s">
        <v>954</v>
      </c>
      <c r="C149" t="s">
        <v>6</v>
      </c>
      <c r="E149" s="9" t="str">
        <f>IFERROR(VLOOKUP($B149,根ノ上高原!$B$5:$G$338,6,FALSE),"")</f>
        <v/>
      </c>
      <c r="F149" s="10" t="str">
        <f>IFERROR(VLOOKUP($B149,根ノ上高原!$B$5:$G$338,2,FALSE),"")</f>
        <v/>
      </c>
      <c r="G149" s="10" t="str">
        <f>IFERROR(VLOOKUP($B149,根ノ上高原!$B$5:$G$338,5,FALSE)*VLOOKUP(E149,大会ごとのスコア!$D$4:$E$5,2,FALSE),"")</f>
        <v/>
      </c>
      <c r="H149" s="9" t="str">
        <f>IFERROR(VLOOKUP($B149,東大OLK大会!$B$5:$G$338,6,FALSE),"")</f>
        <v/>
      </c>
      <c r="I149" s="10" t="str">
        <f>IFERROR(VLOOKUP($B149,東大OLK大会!$B$5:$G$338,2,FALSE),"")</f>
        <v/>
      </c>
      <c r="J149" s="10" t="str">
        <f>IFERROR(VLOOKUP($B149,東大OLK大会!$B$5:$G$338,5,FALSE)*VLOOKUP(H149,大会ごとのスコア!$D$7:$E$11,2,FALSE),"")</f>
        <v/>
      </c>
      <c r="K149" s="9" t="str">
        <f>IFERROR(VLOOKUP($B149,全日本ロング!$B$5:$G$338,6,FALSE),"")</f>
        <v/>
      </c>
      <c r="L149" s="10" t="str">
        <f>IFERROR(VLOOKUP($B149,全日本ロング!$B$5:$G$338,2,FALSE),"")</f>
        <v/>
      </c>
      <c r="M149" s="10" t="str">
        <f>IFERROR(VLOOKUP($B149,全日本ロング!$B$5:$G$338,5,FALSE)*VLOOKUP(K149,大会ごとのスコア!$D$12:$E$17,2,FALSE),"")</f>
        <v/>
      </c>
      <c r="N149" s="9" t="str">
        <f>IFERROR(VLOOKUP($B149,関東スプリントセレ!$B$5:$G$338,6,FALSE),"")</f>
        <v>Ms2</v>
      </c>
      <c r="O149" s="10">
        <f>IFERROR(VLOOKUP($B149,関東スプリントセレ!$B$5:$G$338,2,FALSE),"")</f>
        <v>70</v>
      </c>
      <c r="P149" s="10">
        <f>IFERROR(VLOOKUP($B149,関東スプリントセレ!$B$5:$G$338,5,FALSE)*VLOOKUP(N149,大会ごとのスコア!$D$19:$E$21,2,FALSE),"")</f>
        <v>39.936</v>
      </c>
      <c r="Q149" s="9" t="str">
        <f>IFERROR(VLOOKUP($B149,名椙大会2日目!$B$5:$G$338,6,FALSE),"")</f>
        <v/>
      </c>
      <c r="R149" s="10" t="str">
        <f>IFERROR(VLOOKUP($B149,名椙大会2日目!$B$5:$G$338,2,FALSE),"")</f>
        <v/>
      </c>
      <c r="S149" s="10" t="str">
        <f>IFERROR(VLOOKUP($B149,名椙大会2日目!$B$5:$G$338,5,FALSE)*VLOOKUP(Q149,大会ごとのスコア!$D$28:$E$31,2,FALSE),"")</f>
        <v/>
      </c>
      <c r="T149" s="9" t="str">
        <f>IFERROR(VLOOKUP($B149,インカレスプリント2018!$B$5:$G$400,6,FALSE),"")</f>
        <v/>
      </c>
      <c r="U149" s="10" t="str">
        <f>IFERROR(VLOOKUP($B149,インカレスプリント2018!$B$5:$G$400,2,FALSE),"")</f>
        <v/>
      </c>
      <c r="V149" s="10" t="str">
        <f>IFERROR(VLOOKUP($B149,インカレスプリント2018!$B$5:$G$400,5,FALSE)*VLOOKUP(T149,大会ごとのスコア!$D$33:$E$36,2,FALSE),"")</f>
        <v/>
      </c>
      <c r="W149" s="9" t="str">
        <f>IFERROR(VLOOKUP($B149,インカレロング2018!$B$5:$G$400,6,FALSE),"")</f>
        <v/>
      </c>
      <c r="X149" s="10" t="str">
        <f>IFERROR(VLOOKUP($B149,インカレロング2018!$B$5:$G$400,2,FALSE),"")</f>
        <v/>
      </c>
      <c r="Y149" s="10" t="str">
        <f>IFERROR(VLOOKUP($B149,インカレロング2018!$B$5:$G$400,5,FALSE)*VLOOKUP(W149,大会ごとのスコア!$D$38:$E$42,2,FALSE),"")</f>
        <v/>
      </c>
      <c r="Z149" s="9" t="str">
        <f>IFERROR(VLOOKUP($B149,クラブカップミドル!$B$4:$G$400,6,FALSE),"")</f>
        <v/>
      </c>
      <c r="AA149" s="10" t="str">
        <f>IFERROR(VLOOKUP($B149,クラブカップミドル!$B$4:$G$400,2,FALSE),"")</f>
        <v/>
      </c>
      <c r="AB149" s="10" t="str">
        <f>IFERROR(VLOOKUP($B149,クラブカップミドル!$B$4:$G$400,5,FALSE)*VLOOKUP(Z149,大会ごとのスコア!$D$44:$E$55,2,FALSE),"")</f>
        <v/>
      </c>
      <c r="AC149" s="9" t="str">
        <f>IFERROR(VLOOKUP($B149,全日本ミドル!$B$4:$G$400,6,FALSE),"")</f>
        <v>M20A</v>
      </c>
      <c r="AD149" s="10">
        <f>IFERROR(VLOOKUP($B149,全日本ミドル!$B$4:$G$400,2,FALSE),"")</f>
        <v>0</v>
      </c>
      <c r="AE149" s="10">
        <f>IFERROR(VLOOKUP($B149,全日本ミドル!$B$4:$G$400,5,FALSE)*VLOOKUP(AC149,大会ごとのスコア!$D$62:$E$69,2,FALSE),"")</f>
        <v>0</v>
      </c>
      <c r="AF149" s="9" t="str">
        <f>IFERROR(VLOOKUP($B149,KOLC大会!$B$4:$G$400,6,FALSE),"")</f>
        <v/>
      </c>
      <c r="AG149" s="10" t="str">
        <f>IFERROR(VLOOKUP($B149,KOLC大会!$B$4:$G$400,2,FALSE),"")</f>
        <v/>
      </c>
      <c r="AH149" s="10" t="str">
        <f>IFERROR(VLOOKUP($B149,KOLC大会!$B$4:$G$400,5,FALSE)*VLOOKUP(AF149,大会ごとのスコア!$D$44:$E$55,2,FALSE),"")</f>
        <v/>
      </c>
      <c r="AI149" s="9" t="str">
        <f>IFERROR(VLOOKUP($B149,早大OC大会!$B$4:$G$400,6,FALSE),"")</f>
        <v>M20A</v>
      </c>
      <c r="AJ149" s="10">
        <f>IFERROR(VLOOKUP($B149,早大OC大会!$B$4:$G$400,2,FALSE),"")</f>
        <v>24</v>
      </c>
      <c r="AK149" s="10">
        <f>IFERROR(VLOOKUP($B149,早大OC大会!$B$4:$G$400,5,FALSE)*VLOOKUP(AI149,大会ごとのスコア!$D$44:$E$55,2,FALSE),"")</f>
        <v>36.056800000000003</v>
      </c>
      <c r="AL149" s="9" t="str">
        <f>IFERROR(VLOOKUP($B149,京大京女大会!$B$4:$G$400,6,FALSE),"")</f>
        <v/>
      </c>
      <c r="AM149" s="10" t="str">
        <f>IFERROR(VLOOKUP($B149,京大京女大会!$B$4:$G$400,2,FALSE),"")</f>
        <v/>
      </c>
      <c r="AN149" s="10" t="str">
        <f>IFERROR(VLOOKUP($B149,京大京女大会!$B$4:$G$400,5,FALSE)*VLOOKUP(AL149,大会ごとのスコア!$D$44:$E$55,2,FALSE),"")</f>
        <v/>
      </c>
      <c r="AO149" s="9" t="str">
        <f>IFERROR(VLOOKUP($B149,東海ミドルセレ!$B$4:$G$400,6,FALSE),"")</f>
        <v/>
      </c>
      <c r="AP149" s="10" t="str">
        <f>IFERROR(VLOOKUP($B149,東海ミドルセレ!$B$4:$G$400,2,FALSE),"")</f>
        <v/>
      </c>
      <c r="AQ149" s="10" t="str">
        <f>IFERROR(VLOOKUP($B149,東海ミドルセレ!$B$4:$G$400,5,FALSE)*VLOOKUP(AO149,大会ごとのスコア!$D$44:$E$60,2,FALSE),"")</f>
        <v/>
      </c>
      <c r="AR149" s="10"/>
      <c r="AT149" s="9">
        <f t="array" ref="AT149">IFERROR(ROUNDUP(AVERAGE(LARGE(IF($A$3:$AS$3="スコア",$A149:$AS149,""),{1,2,3})),2),0)</f>
        <v>25.34</v>
      </c>
      <c r="AU149">
        <f t="array" ref="AU149">IFERROR(LARGE(IF($A$3:$AS$3="スコア",$A149:$AS149,""),1),"")</f>
        <v>39.936</v>
      </c>
      <c r="AV149" t="str">
        <f t="shared" si="4"/>
        <v>関東SS</v>
      </c>
      <c r="AW149" t="str">
        <f t="shared" si="5"/>
        <v>Ms2</v>
      </c>
    </row>
    <row r="150" spans="2:49" x14ac:dyDescent="0.15">
      <c r="B150" t="s">
        <v>765</v>
      </c>
      <c r="C150" t="s">
        <v>14</v>
      </c>
      <c r="E150" s="9" t="str">
        <f>IFERROR(VLOOKUP($B150,根ノ上高原!$B$5:$G$338,6,FALSE),"")</f>
        <v/>
      </c>
      <c r="F150" s="10" t="str">
        <f>IFERROR(VLOOKUP($B150,根ノ上高原!$B$5:$G$338,2,FALSE),"")</f>
        <v/>
      </c>
      <c r="G150" s="10" t="str">
        <f>IFERROR(VLOOKUP($B150,根ノ上高原!$B$5:$G$338,5,FALSE)*VLOOKUP(E150,大会ごとのスコア!$D$4:$E$5,2,FALSE),"")</f>
        <v/>
      </c>
      <c r="H150" s="9" t="str">
        <f>IFERROR(VLOOKUP($B150,東大OLK大会!$B$5:$G$338,6,FALSE),"")</f>
        <v/>
      </c>
      <c r="I150" s="10" t="str">
        <f>IFERROR(VLOOKUP($B150,東大OLK大会!$B$5:$G$338,2,FALSE),"")</f>
        <v/>
      </c>
      <c r="J150" s="10" t="str">
        <f>IFERROR(VLOOKUP($B150,東大OLK大会!$B$5:$G$338,5,FALSE)*VLOOKUP(H150,大会ごとのスコア!$D$7:$E$11,2,FALSE),"")</f>
        <v/>
      </c>
      <c r="K150" s="9" t="str">
        <f>IFERROR(VLOOKUP($B150,全日本ロング!$B$5:$G$338,6,FALSE),"")</f>
        <v/>
      </c>
      <c r="L150" s="10" t="str">
        <f>IFERROR(VLOOKUP($B150,全日本ロング!$B$5:$G$338,2,FALSE),"")</f>
        <v/>
      </c>
      <c r="M150" s="10" t="str">
        <f>IFERROR(VLOOKUP($B150,全日本ロング!$B$5:$G$338,5,FALSE)*VLOOKUP(K150,大会ごとのスコア!$D$12:$E$17,2,FALSE),"")</f>
        <v/>
      </c>
      <c r="N150" s="9" t="str">
        <f>IFERROR(VLOOKUP($B150,関東スプリントセレ!$B$5:$G$338,6,FALSE),"")</f>
        <v>Ms1</v>
      </c>
      <c r="O150" s="10">
        <f>IFERROR(VLOOKUP($B150,関東スプリントセレ!$B$5:$G$338,2,FALSE),"")</f>
        <v>91</v>
      </c>
      <c r="P150" s="10">
        <f>IFERROR(VLOOKUP($B150,関東スプリントセレ!$B$5:$G$338,5,FALSE)*VLOOKUP(N150,大会ごとのスコア!$D$19:$E$21,2,FALSE),"")</f>
        <v>26.09</v>
      </c>
      <c r="Q150" s="9" t="str">
        <f>IFERROR(VLOOKUP($B150,名椙大会2日目!$B$5:$G$338,6,FALSE),"")</f>
        <v/>
      </c>
      <c r="R150" s="10" t="str">
        <f>IFERROR(VLOOKUP($B150,名椙大会2日目!$B$5:$G$338,2,FALSE),"")</f>
        <v/>
      </c>
      <c r="S150" s="10" t="str">
        <f>IFERROR(VLOOKUP($B150,名椙大会2日目!$B$5:$G$338,5,FALSE)*VLOOKUP(Q150,大会ごとのスコア!$D$28:$E$31,2,FALSE),"")</f>
        <v/>
      </c>
      <c r="T150" s="9" t="str">
        <f>IFERROR(VLOOKUP($B150,インカレスプリント2018!$B$5:$G$400,6,FALSE),"")</f>
        <v>MUA1</v>
      </c>
      <c r="U150" s="10">
        <f>IFERROR(VLOOKUP($B150,インカレスプリント2018!$B$5:$G$400,2,FALSE),"")</f>
        <v>85</v>
      </c>
      <c r="V150" s="10">
        <f>IFERROR(VLOOKUP($B150,インカレスプリント2018!$B$5:$G$400,5,FALSE)*VLOOKUP(T150,大会ごとのスコア!$D$33:$E$36,2,FALSE),"")</f>
        <v>30.461000000000002</v>
      </c>
      <c r="W150" s="9" t="str">
        <f>IFERROR(VLOOKUP($B150,インカレロング2018!$B$5:$G$400,6,FALSE),"")</f>
        <v>MUS</v>
      </c>
      <c r="X150" s="10">
        <f>IFERROR(VLOOKUP($B150,インカレロング2018!$B$5:$G$400,2,FALSE),"")</f>
        <v>38</v>
      </c>
      <c r="Y150" s="10">
        <f ca="1">IFERROR(VLOOKUP($B150,インカレロング2018!$B$5:$G$400,5,FALSE)*VLOOKUP(W150,大会ごとのスコア!$D$38:$E$42,2,FALSE),"")</f>
        <v>13.561600000000002</v>
      </c>
      <c r="Z150" s="9" t="str">
        <f>IFERROR(VLOOKUP($B150,クラブカップミドル!$B$4:$G$400,6,FALSE),"")</f>
        <v/>
      </c>
      <c r="AA150" s="10" t="str">
        <f>IFERROR(VLOOKUP($B150,クラブカップミドル!$B$4:$G$400,2,FALSE),"")</f>
        <v/>
      </c>
      <c r="AB150" s="10" t="str">
        <f>IFERROR(VLOOKUP($B150,クラブカップミドル!$B$4:$G$400,5,FALSE)*VLOOKUP(Z150,大会ごとのスコア!$D$44:$E$55,2,FALSE),"")</f>
        <v/>
      </c>
      <c r="AC150" s="9" t="str">
        <f>IFERROR(VLOOKUP($B150,全日本ミドル!$B$4:$G$400,6,FALSE),"")</f>
        <v/>
      </c>
      <c r="AD150" s="10" t="str">
        <f>IFERROR(VLOOKUP($B150,全日本ミドル!$B$4:$G$400,2,FALSE),"")</f>
        <v/>
      </c>
      <c r="AE150" s="10" t="str">
        <f>IFERROR(VLOOKUP($B150,全日本ミドル!$B$4:$G$400,5,FALSE)*VLOOKUP(AC150,大会ごとのスコア!$D$62:$E$69,2,FALSE),"")</f>
        <v/>
      </c>
      <c r="AF150" s="9" t="str">
        <f>IFERROR(VLOOKUP($B150,KOLC大会!$B$4:$G$400,6,FALSE),"")</f>
        <v/>
      </c>
      <c r="AG150" s="10" t="str">
        <f>IFERROR(VLOOKUP($B150,KOLC大会!$B$4:$G$400,2,FALSE),"")</f>
        <v/>
      </c>
      <c r="AH150" s="10" t="str">
        <f>IFERROR(VLOOKUP($B150,KOLC大会!$B$4:$G$400,5,FALSE)*VLOOKUP(AF150,大会ごとのスコア!$D$44:$E$55,2,FALSE),"")</f>
        <v/>
      </c>
      <c r="AI150" s="9" t="str">
        <f>IFERROR(VLOOKUP($B150,早大OC大会!$B$4:$G$400,6,FALSE),"")</f>
        <v/>
      </c>
      <c r="AJ150" s="10" t="str">
        <f>IFERROR(VLOOKUP($B150,早大OC大会!$B$4:$G$400,2,FALSE),"")</f>
        <v/>
      </c>
      <c r="AK150" s="10" t="str">
        <f>IFERROR(VLOOKUP($B150,早大OC大会!$B$4:$G$400,5,FALSE)*VLOOKUP(AI150,大会ごとのスコア!$D$44:$E$55,2,FALSE),"")</f>
        <v/>
      </c>
      <c r="AL150" s="9" t="str">
        <f>IFERROR(VLOOKUP($B150,京大京女大会!$B$4:$G$400,6,FALSE),"")</f>
        <v/>
      </c>
      <c r="AM150" s="10" t="str">
        <f>IFERROR(VLOOKUP($B150,京大京女大会!$B$4:$G$400,2,FALSE),"")</f>
        <v/>
      </c>
      <c r="AN150" s="10" t="str">
        <f>IFERROR(VLOOKUP($B150,京大京女大会!$B$4:$G$400,5,FALSE)*VLOOKUP(AL150,大会ごとのスコア!$D$44:$E$55,2,FALSE),"")</f>
        <v/>
      </c>
      <c r="AO150" s="9" t="str">
        <f>IFERROR(VLOOKUP($B150,東海ミドルセレ!$B$4:$G$400,6,FALSE),"")</f>
        <v/>
      </c>
      <c r="AP150" s="10" t="str">
        <f>IFERROR(VLOOKUP($B150,東海ミドルセレ!$B$4:$G$400,2,FALSE),"")</f>
        <v/>
      </c>
      <c r="AQ150" s="10" t="str">
        <f>IFERROR(VLOOKUP($B150,東海ミドルセレ!$B$4:$G$400,5,FALSE)*VLOOKUP(AO150,大会ごとのスコア!$D$44:$E$60,2,FALSE),"")</f>
        <v/>
      </c>
      <c r="AR150" s="10"/>
      <c r="AT150" s="9">
        <f t="array" aca="1" ref="AT150" ca="1">IFERROR(ROUNDUP(AVERAGE(LARGE(IF($A$3:$AS$3="スコア",$A150:$AS150,""),{1,2,3})),2),0)</f>
        <v>23.380000000000003</v>
      </c>
      <c r="AU150">
        <f t="array" aca="1" ref="AU150" ca="1">IFERROR(LARGE(IF($A$3:$AS$3="スコア",$A150:$AS150,""),1),"")</f>
        <v>30.461000000000002</v>
      </c>
      <c r="AV150" t="str">
        <f t="shared" ca="1" si="4"/>
        <v>ICS</v>
      </c>
      <c r="AW150" t="str">
        <f t="shared" ca="1" si="5"/>
        <v>MUA1</v>
      </c>
    </row>
    <row r="151" spans="2:49" x14ac:dyDescent="0.15">
      <c r="B151" t="s">
        <v>735</v>
      </c>
      <c r="C151" t="s">
        <v>20</v>
      </c>
      <c r="E151" s="9" t="str">
        <f>IFERROR(VLOOKUP($B151,根ノ上高原!$B$5:$G$338,6,FALSE),"")</f>
        <v/>
      </c>
      <c r="F151" s="10" t="str">
        <f>IFERROR(VLOOKUP($B151,根ノ上高原!$B$5:$G$338,2,FALSE),"")</f>
        <v/>
      </c>
      <c r="G151" s="10" t="str">
        <f>IFERROR(VLOOKUP($B151,根ノ上高原!$B$5:$G$338,5,FALSE)*VLOOKUP(E151,大会ごとのスコア!$D$4:$E$5,2,FALSE),"")</f>
        <v/>
      </c>
      <c r="H151" s="9" t="str">
        <f>IFERROR(VLOOKUP($B151,東大OLK大会!$B$5:$G$338,6,FALSE),"")</f>
        <v/>
      </c>
      <c r="I151" s="10" t="str">
        <f>IFERROR(VLOOKUP($B151,東大OLK大会!$B$5:$G$338,2,FALSE),"")</f>
        <v/>
      </c>
      <c r="J151" s="10" t="str">
        <f>IFERROR(VLOOKUP($B151,東大OLK大会!$B$5:$G$338,5,FALSE)*VLOOKUP(H151,大会ごとのスコア!$D$7:$E$11,2,FALSE),"")</f>
        <v/>
      </c>
      <c r="K151" s="9" t="str">
        <f>IFERROR(VLOOKUP($B151,全日本ロング!$B$5:$G$338,6,FALSE),"")</f>
        <v/>
      </c>
      <c r="L151" s="10" t="str">
        <f>IFERROR(VLOOKUP($B151,全日本ロング!$B$5:$G$338,2,FALSE),"")</f>
        <v/>
      </c>
      <c r="M151" s="10" t="str">
        <f>IFERROR(VLOOKUP($B151,全日本ロング!$B$5:$G$338,5,FALSE)*VLOOKUP(K151,大会ごとのスコア!$D$12:$E$17,2,FALSE),"")</f>
        <v/>
      </c>
      <c r="N151" s="9" t="str">
        <f>IFERROR(VLOOKUP($B151,関東スプリントセレ!$B$5:$G$338,6,FALSE),"")</f>
        <v>Ms2</v>
      </c>
      <c r="O151" s="10">
        <f>IFERROR(VLOOKUP($B151,関東スプリントセレ!$B$5:$G$338,2,FALSE),"")</f>
        <v>0</v>
      </c>
      <c r="P151" s="10">
        <f>IFERROR(VLOOKUP($B151,関東スプリントセレ!$B$5:$G$338,5,FALSE)*VLOOKUP(N151,大会ごとのスコア!$D$19:$E$21,2,FALSE),"")</f>
        <v>0</v>
      </c>
      <c r="Q151" s="9" t="str">
        <f>IFERROR(VLOOKUP($B151,名椙大会2日目!$B$5:$G$338,6,FALSE),"")</f>
        <v/>
      </c>
      <c r="R151" s="10" t="str">
        <f>IFERROR(VLOOKUP($B151,名椙大会2日目!$B$5:$G$338,2,FALSE),"")</f>
        <v/>
      </c>
      <c r="S151" s="10" t="str">
        <f>IFERROR(VLOOKUP($B151,名椙大会2日目!$B$5:$G$338,5,FALSE)*VLOOKUP(Q151,大会ごとのスコア!$D$28:$E$31,2,FALSE),"")</f>
        <v/>
      </c>
      <c r="T151" s="9" t="str">
        <f>IFERROR(VLOOKUP($B151,インカレスプリント2018!$B$5:$G$400,6,FALSE),"")</f>
        <v>MUA3</v>
      </c>
      <c r="U151" s="10">
        <f>IFERROR(VLOOKUP($B151,インカレスプリント2018!$B$5:$G$400,2,FALSE),"")</f>
        <v>94</v>
      </c>
      <c r="V151" s="10">
        <f>IFERROR(VLOOKUP($B151,インカレスプリント2018!$B$5:$G$400,5,FALSE)*VLOOKUP(T151,大会ごとのスコア!$D$33:$E$36,2,FALSE),"")</f>
        <v>20.004000000000001</v>
      </c>
      <c r="W151" s="9" t="str">
        <f>IFERROR(VLOOKUP($B151,インカレロング2018!$B$5:$G$400,6,FALSE),"")</f>
        <v>MUL3</v>
      </c>
      <c r="X151" s="10">
        <f>IFERROR(VLOOKUP($B151,インカレロング2018!$B$5:$G$400,2,FALSE),"")</f>
        <v>85</v>
      </c>
      <c r="Y151" s="10">
        <f ca="1">IFERROR(VLOOKUP($B151,インカレロング2018!$B$5:$G$400,5,FALSE)*VLOOKUP(W151,大会ごとのスコア!$D$38:$E$42,2,FALSE),"")</f>
        <v>38.265999999999998</v>
      </c>
      <c r="Z151" s="9" t="str">
        <f>IFERROR(VLOOKUP($B151,クラブカップミドル!$B$4:$G$400,6,FALSE),"")</f>
        <v/>
      </c>
      <c r="AA151" s="10" t="str">
        <f>IFERROR(VLOOKUP($B151,クラブカップミドル!$B$4:$G$400,2,FALSE),"")</f>
        <v/>
      </c>
      <c r="AB151" s="10" t="str">
        <f>IFERROR(VLOOKUP($B151,クラブカップミドル!$B$4:$G$400,5,FALSE)*VLOOKUP(Z151,大会ごとのスコア!$D$44:$E$55,2,FALSE),"")</f>
        <v/>
      </c>
      <c r="AC151" s="9" t="str">
        <f>IFERROR(VLOOKUP($B151,全日本ミドル!$B$4:$G$400,6,FALSE),"")</f>
        <v/>
      </c>
      <c r="AD151" s="10" t="str">
        <f>IFERROR(VLOOKUP($B151,全日本ミドル!$B$4:$G$400,2,FALSE),"")</f>
        <v/>
      </c>
      <c r="AE151" s="10" t="str">
        <f>IFERROR(VLOOKUP($B151,全日本ミドル!$B$4:$G$400,5,FALSE)*VLOOKUP(AC151,大会ごとのスコア!$D$62:$E$69,2,FALSE),"")</f>
        <v/>
      </c>
      <c r="AF151" s="9" t="str">
        <f>IFERROR(VLOOKUP($B151,KOLC大会!$B$4:$G$400,6,FALSE),"")</f>
        <v/>
      </c>
      <c r="AG151" s="10" t="str">
        <f>IFERROR(VLOOKUP($B151,KOLC大会!$B$4:$G$400,2,FALSE),"")</f>
        <v/>
      </c>
      <c r="AH151" s="10" t="str">
        <f>IFERROR(VLOOKUP($B151,KOLC大会!$B$4:$G$400,5,FALSE)*VLOOKUP(AF151,大会ごとのスコア!$D$44:$E$55,2,FALSE),"")</f>
        <v/>
      </c>
      <c r="AI151" s="9" t="str">
        <f>IFERROR(VLOOKUP($B151,早大OC大会!$B$4:$G$400,6,FALSE),"")</f>
        <v/>
      </c>
      <c r="AJ151" s="10" t="str">
        <f>IFERROR(VLOOKUP($B151,早大OC大会!$B$4:$G$400,2,FALSE),"")</f>
        <v/>
      </c>
      <c r="AK151" s="10" t="str">
        <f>IFERROR(VLOOKUP($B151,早大OC大会!$B$4:$G$400,5,FALSE)*VLOOKUP(AI151,大会ごとのスコア!$D$44:$E$55,2,FALSE),"")</f>
        <v/>
      </c>
      <c r="AL151" s="9" t="str">
        <f>IFERROR(VLOOKUP($B151,京大京女大会!$B$4:$G$400,6,FALSE),"")</f>
        <v/>
      </c>
      <c r="AM151" s="10" t="str">
        <f>IFERROR(VLOOKUP($B151,京大京女大会!$B$4:$G$400,2,FALSE),"")</f>
        <v/>
      </c>
      <c r="AN151" s="10" t="str">
        <f>IFERROR(VLOOKUP($B151,京大京女大会!$B$4:$G$400,5,FALSE)*VLOOKUP(AL151,大会ごとのスコア!$D$44:$E$55,2,FALSE),"")</f>
        <v/>
      </c>
      <c r="AO151" s="9" t="str">
        <f>IFERROR(VLOOKUP($B151,東海ミドルセレ!$B$4:$G$400,6,FALSE),"")</f>
        <v/>
      </c>
      <c r="AP151" s="10" t="str">
        <f>IFERROR(VLOOKUP($B151,東海ミドルセレ!$B$4:$G$400,2,FALSE),"")</f>
        <v/>
      </c>
      <c r="AQ151" s="10" t="str">
        <f>IFERROR(VLOOKUP($B151,東海ミドルセレ!$B$4:$G$400,5,FALSE)*VLOOKUP(AO151,大会ごとのスコア!$D$44:$E$60,2,FALSE),"")</f>
        <v/>
      </c>
      <c r="AR151" s="10"/>
      <c r="AT151" s="9">
        <f t="array" aca="1" ref="AT151" ca="1">IFERROR(ROUNDUP(AVERAGE(LARGE(IF($A$3:$AS$3="スコア",$A151:$AS151,""),{1,2,3})),2),0)</f>
        <v>19.430000000000003</v>
      </c>
      <c r="AU151">
        <f t="array" aca="1" ref="AU151" ca="1">IFERROR(LARGE(IF($A$3:$AS$3="スコア",$A151:$AS151,""),1),"")</f>
        <v>38.265999999999998</v>
      </c>
      <c r="AV151" t="str">
        <f t="shared" ca="1" si="4"/>
        <v>ICL</v>
      </c>
      <c r="AW151" t="str">
        <f t="shared" ca="1" si="5"/>
        <v>MUL3</v>
      </c>
    </row>
    <row r="152" spans="2:49" x14ac:dyDescent="0.15">
      <c r="B152" t="s">
        <v>1080</v>
      </c>
      <c r="C152" t="s">
        <v>5</v>
      </c>
      <c r="E152" s="9" t="str">
        <f>IFERROR(VLOOKUP($B152,根ノ上高原!$B$5:$G$338,6,FALSE),"")</f>
        <v/>
      </c>
      <c r="F152" s="10" t="str">
        <f>IFERROR(VLOOKUP($B152,根ノ上高原!$B$5:$G$338,2,FALSE),"")</f>
        <v/>
      </c>
      <c r="G152" s="10" t="str">
        <f>IFERROR(VLOOKUP($B152,根ノ上高原!$B$5:$G$338,5,FALSE)*VLOOKUP(E152,大会ごとのスコア!$D$4:$E$5,2,FALSE),"")</f>
        <v/>
      </c>
      <c r="H152" s="9" t="str">
        <f>IFERROR(VLOOKUP($B152,東大OLK大会!$B$5:$G$338,6,FALSE),"")</f>
        <v/>
      </c>
      <c r="I152" s="10" t="str">
        <f>IFERROR(VLOOKUP($B152,東大OLK大会!$B$5:$G$338,2,FALSE),"")</f>
        <v/>
      </c>
      <c r="J152" s="10" t="str">
        <f>IFERROR(VLOOKUP($B152,東大OLK大会!$B$5:$G$338,5,FALSE)*VLOOKUP(H152,大会ごとのスコア!$D$7:$E$11,2,FALSE),"")</f>
        <v/>
      </c>
      <c r="K152" s="9" t="str">
        <f>IFERROR(VLOOKUP($B152,全日本ロング!$B$5:$G$338,6,FALSE),"")</f>
        <v>M21A2</v>
      </c>
      <c r="L152" s="10">
        <f>IFERROR(VLOOKUP($B152,全日本ロング!$B$5:$G$338,2,FALSE),"")</f>
        <v>0</v>
      </c>
      <c r="M152" s="10">
        <f>IFERROR(VLOOKUP($B152,全日本ロング!$B$5:$G$338,5,FALSE)*VLOOKUP(K152,大会ごとのスコア!$D$12:$E$17,2,FALSE),"")</f>
        <v>0</v>
      </c>
      <c r="N152" s="9" t="str">
        <f>IFERROR(VLOOKUP($B152,関東スプリントセレ!$B$5:$G$338,6,FALSE),"")</f>
        <v>Ms1</v>
      </c>
      <c r="O152" s="10">
        <f>IFERROR(VLOOKUP($B152,関東スプリントセレ!$B$5:$G$338,2,FALSE),"")</f>
        <v>51</v>
      </c>
      <c r="P152" s="10">
        <f>IFERROR(VLOOKUP($B152,関東スプリントセレ!$B$5:$G$338,5,FALSE)*VLOOKUP(N152,大会ごとのスコア!$D$19:$E$21,2,FALSE),"")</f>
        <v>50.004999999999995</v>
      </c>
      <c r="Q152" s="9" t="str">
        <f>IFERROR(VLOOKUP($B152,名椙大会2日目!$B$5:$G$338,6,FALSE),"")</f>
        <v/>
      </c>
      <c r="R152" s="10" t="str">
        <f>IFERROR(VLOOKUP($B152,名椙大会2日目!$B$5:$G$338,2,FALSE),"")</f>
        <v/>
      </c>
      <c r="S152" s="10" t="str">
        <f>IFERROR(VLOOKUP($B152,名椙大会2日目!$B$5:$G$338,5,FALSE)*VLOOKUP(Q152,大会ごとのスコア!$D$28:$E$31,2,FALSE),"")</f>
        <v/>
      </c>
      <c r="T152" s="9" t="str">
        <f>IFERROR(VLOOKUP($B152,インカレスプリント2018!$B$5:$G$400,6,FALSE),"")</f>
        <v/>
      </c>
      <c r="U152" s="10" t="str">
        <f>IFERROR(VLOOKUP($B152,インカレスプリント2018!$B$5:$G$400,2,FALSE),"")</f>
        <v/>
      </c>
      <c r="V152" s="10" t="str">
        <f>IFERROR(VLOOKUP($B152,インカレスプリント2018!$B$5:$G$400,5,FALSE)*VLOOKUP(T152,大会ごとのスコア!$D$33:$E$36,2,FALSE),"")</f>
        <v/>
      </c>
      <c r="W152" s="9" t="str">
        <f>IFERROR(VLOOKUP($B152,インカレロング2018!$B$5:$G$400,6,FALSE),"")</f>
        <v/>
      </c>
      <c r="X152" s="10" t="str">
        <f>IFERROR(VLOOKUP($B152,インカレロング2018!$B$5:$G$400,2,FALSE),"")</f>
        <v/>
      </c>
      <c r="Y152" s="10" t="str">
        <f>IFERROR(VLOOKUP($B152,インカレロング2018!$B$5:$G$400,5,FALSE)*VLOOKUP(W152,大会ごとのスコア!$D$38:$E$42,2,FALSE),"")</f>
        <v/>
      </c>
      <c r="Z152" s="9" t="str">
        <f>IFERROR(VLOOKUP($B152,クラブカップミドル!$B$4:$G$400,6,FALSE),"")</f>
        <v/>
      </c>
      <c r="AA152" s="10" t="str">
        <f>IFERROR(VLOOKUP($B152,クラブカップミドル!$B$4:$G$400,2,FALSE),"")</f>
        <v/>
      </c>
      <c r="AB152" s="10" t="str">
        <f>IFERROR(VLOOKUP($B152,クラブカップミドル!$B$4:$G$400,5,FALSE)*VLOOKUP(Z152,大会ごとのスコア!$D$44:$E$55,2,FALSE),"")</f>
        <v/>
      </c>
      <c r="AC152" s="9" t="str">
        <f>IFERROR(VLOOKUP($B152,全日本ミドル!$B$4:$G$400,6,FALSE),"")</f>
        <v>M21A1</v>
      </c>
      <c r="AD152" s="10">
        <f>IFERROR(VLOOKUP($B152,全日本ミドル!$B$4:$G$400,2,FALSE),"")</f>
        <v>0</v>
      </c>
      <c r="AE152" s="10">
        <f>IFERROR(VLOOKUP($B152,全日本ミドル!$B$4:$G$400,5,FALSE)*VLOOKUP(AC152,大会ごとのスコア!$D$62:$E$69,2,FALSE),"")</f>
        <v>0</v>
      </c>
      <c r="AF152" s="9" t="str">
        <f>IFERROR(VLOOKUP($B152,KOLC大会!$B$4:$G$400,6,FALSE),"")</f>
        <v/>
      </c>
      <c r="AG152" s="10" t="str">
        <f>IFERROR(VLOOKUP($B152,KOLC大会!$B$4:$G$400,2,FALSE),"")</f>
        <v/>
      </c>
      <c r="AH152" s="10" t="str">
        <f>IFERROR(VLOOKUP($B152,KOLC大会!$B$4:$G$400,5,FALSE)*VLOOKUP(AF152,大会ごとのスコア!$D$44:$E$55,2,FALSE),"")</f>
        <v/>
      </c>
      <c r="AI152" s="9" t="str">
        <f>IFERROR(VLOOKUP($B152,早大OC大会!$B$4:$G$400,6,FALSE),"")</f>
        <v/>
      </c>
      <c r="AJ152" s="10" t="str">
        <f>IFERROR(VLOOKUP($B152,早大OC大会!$B$4:$G$400,2,FALSE),"")</f>
        <v/>
      </c>
      <c r="AK152" s="10" t="str">
        <f>IFERROR(VLOOKUP($B152,早大OC大会!$B$4:$G$400,5,FALSE)*VLOOKUP(AI152,大会ごとのスコア!$D$44:$E$55,2,FALSE),"")</f>
        <v/>
      </c>
      <c r="AL152" s="9" t="str">
        <f>IFERROR(VLOOKUP($B152,京大京女大会!$B$4:$G$400,6,FALSE),"")</f>
        <v/>
      </c>
      <c r="AM152" s="10" t="str">
        <f>IFERROR(VLOOKUP($B152,京大京女大会!$B$4:$G$400,2,FALSE),"")</f>
        <v/>
      </c>
      <c r="AN152" s="10" t="str">
        <f>IFERROR(VLOOKUP($B152,京大京女大会!$B$4:$G$400,5,FALSE)*VLOOKUP(AL152,大会ごとのスコア!$D$44:$E$55,2,FALSE),"")</f>
        <v/>
      </c>
      <c r="AO152" s="9" t="str">
        <f>IFERROR(VLOOKUP($B152,東海ミドルセレ!$B$4:$G$400,6,FALSE),"")</f>
        <v/>
      </c>
      <c r="AP152" s="10" t="str">
        <f>IFERROR(VLOOKUP($B152,東海ミドルセレ!$B$4:$G$400,2,FALSE),"")</f>
        <v/>
      </c>
      <c r="AQ152" s="10" t="str">
        <f>IFERROR(VLOOKUP($B152,東海ミドルセレ!$B$4:$G$400,5,FALSE)*VLOOKUP(AO152,大会ごとのスコア!$D$44:$E$60,2,FALSE),"")</f>
        <v/>
      </c>
      <c r="AR152" s="10"/>
      <c r="AT152" s="9">
        <f t="array" ref="AT152">IFERROR(ROUNDUP(AVERAGE(LARGE(IF($A$3:$AS$3="スコア",$A152:$AS152,""),{1,2,3})),2),0)</f>
        <v>16.670000000000002</v>
      </c>
      <c r="AU152">
        <f t="array" ref="AU152">IFERROR(LARGE(IF($A$3:$AS$3="スコア",$A152:$AS152,""),1),"")</f>
        <v>50.004999999999995</v>
      </c>
      <c r="AV152" t="str">
        <f t="shared" si="4"/>
        <v>関東SS</v>
      </c>
      <c r="AW152" t="str">
        <f t="shared" si="5"/>
        <v>Ms1</v>
      </c>
    </row>
    <row r="153" spans="2:49" x14ac:dyDescent="0.15">
      <c r="B153" t="s">
        <v>552</v>
      </c>
      <c r="C153" t="s">
        <v>10</v>
      </c>
      <c r="E153" s="9" t="str">
        <f>IFERROR(VLOOKUP($B153,根ノ上高原!$B$5:$G$338,6,FALSE),"")</f>
        <v/>
      </c>
      <c r="F153" s="10" t="str">
        <f>IFERROR(VLOOKUP($B153,根ノ上高原!$B$5:$G$338,2,FALSE),"")</f>
        <v/>
      </c>
      <c r="G153" s="10" t="str">
        <f>IFERROR(VLOOKUP($B153,根ノ上高原!$B$5:$G$338,5,FALSE)*VLOOKUP(E153,大会ごとのスコア!$D$4:$E$5,2,FALSE),"")</f>
        <v/>
      </c>
      <c r="H153" s="9" t="str">
        <f>IFERROR(VLOOKUP($B153,東大OLK大会!$B$5:$G$338,6,FALSE),"")</f>
        <v>M21A2</v>
      </c>
      <c r="I153" s="10">
        <f>IFERROR(VLOOKUP($B153,東大OLK大会!$B$5:$G$338,2,FALSE),"")</f>
        <v>0</v>
      </c>
      <c r="J153" s="10">
        <f>IFERROR(VLOOKUP($B153,東大OLK大会!$B$5:$G$338,5,FALSE)*VLOOKUP(H153,大会ごとのスコア!$D$7:$E$11,2,FALSE),"")</f>
        <v>0</v>
      </c>
      <c r="K153" s="9" t="str">
        <f>IFERROR(VLOOKUP($B153,全日本ロング!$B$5:$G$338,6,FALSE),"")</f>
        <v/>
      </c>
      <c r="L153" s="10" t="str">
        <f>IFERROR(VLOOKUP($B153,全日本ロング!$B$5:$G$338,2,FALSE),"")</f>
        <v/>
      </c>
      <c r="M153" s="10" t="str">
        <f>IFERROR(VLOOKUP($B153,全日本ロング!$B$5:$G$338,5,FALSE)*VLOOKUP(K153,大会ごとのスコア!$D$12:$E$17,2,FALSE),"")</f>
        <v/>
      </c>
      <c r="N153" s="9" t="str">
        <f>IFERROR(VLOOKUP($B153,関東スプリントセレ!$B$5:$G$338,6,FALSE),"")</f>
        <v>Ms1</v>
      </c>
      <c r="O153" s="10">
        <f>IFERROR(VLOOKUP($B153,関東スプリントセレ!$B$5:$G$338,2,FALSE),"")</f>
        <v>0</v>
      </c>
      <c r="P153" s="10">
        <f>IFERROR(VLOOKUP($B153,関東スプリントセレ!$B$5:$G$338,5,FALSE)*VLOOKUP(N153,大会ごとのスコア!$D$19:$E$21,2,FALSE),"")</f>
        <v>0</v>
      </c>
      <c r="Q153" s="9" t="str">
        <f>IFERROR(VLOOKUP($B153,名椙大会2日目!$B$5:$G$338,6,FALSE),"")</f>
        <v/>
      </c>
      <c r="R153" s="10" t="str">
        <f>IFERROR(VLOOKUP($B153,名椙大会2日目!$B$5:$G$338,2,FALSE),"")</f>
        <v/>
      </c>
      <c r="S153" s="10" t="str">
        <f>IFERROR(VLOOKUP($B153,名椙大会2日目!$B$5:$G$338,5,FALSE)*VLOOKUP(Q153,大会ごとのスコア!$D$28:$E$31,2,FALSE),"")</f>
        <v/>
      </c>
      <c r="T153" s="9" t="str">
        <f>IFERROR(VLOOKUP($B153,インカレスプリント2018!$B$5:$G$400,6,FALSE),"")</f>
        <v>MUA3</v>
      </c>
      <c r="U153" s="10">
        <f>IFERROR(VLOOKUP($B153,インカレスプリント2018!$B$5:$G$400,2,FALSE),"")</f>
        <v>0</v>
      </c>
      <c r="V153" s="10">
        <f>IFERROR(VLOOKUP($B153,インカレスプリント2018!$B$5:$G$400,5,FALSE)*VLOOKUP(T153,大会ごとのスコア!$D$33:$E$36,2,FALSE),"")</f>
        <v>0</v>
      </c>
      <c r="W153" s="9" t="str">
        <f>IFERROR(VLOOKUP($B153,インカレロング2018!$B$5:$G$400,6,FALSE),"")</f>
        <v>MUL3</v>
      </c>
      <c r="X153" s="10">
        <f>IFERROR(VLOOKUP($B153,インカレロング2018!$B$5:$G$400,2,FALSE),"")</f>
        <v>58</v>
      </c>
      <c r="Y153" s="10">
        <f ca="1">IFERROR(VLOOKUP($B153,インカレロング2018!$B$5:$G$400,5,FALSE)*VLOOKUP(W153,大会ごとのスコア!$D$38:$E$42,2,FALSE),"")</f>
        <v>48.872</v>
      </c>
      <c r="Z153" s="9" t="str">
        <f>IFERROR(VLOOKUP($B153,クラブカップミドル!$B$4:$G$400,6,FALSE),"")</f>
        <v/>
      </c>
      <c r="AA153" s="10" t="str">
        <f>IFERROR(VLOOKUP($B153,クラブカップミドル!$B$4:$G$400,2,FALSE),"")</f>
        <v/>
      </c>
      <c r="AB153" s="10" t="str">
        <f>IFERROR(VLOOKUP($B153,クラブカップミドル!$B$4:$G$400,5,FALSE)*VLOOKUP(Z153,大会ごとのスコア!$D$44:$E$55,2,FALSE),"")</f>
        <v/>
      </c>
      <c r="AC153" s="9" t="str">
        <f>IFERROR(VLOOKUP($B153,全日本ミドル!$B$4:$G$400,6,FALSE),"")</f>
        <v/>
      </c>
      <c r="AD153" s="10" t="str">
        <f>IFERROR(VLOOKUP($B153,全日本ミドル!$B$4:$G$400,2,FALSE),"")</f>
        <v/>
      </c>
      <c r="AE153" s="10" t="str">
        <f>IFERROR(VLOOKUP($B153,全日本ミドル!$B$4:$G$400,5,FALSE)*VLOOKUP(AC153,大会ごとのスコア!$D$62:$E$69,2,FALSE),"")</f>
        <v/>
      </c>
      <c r="AF153" s="9" t="str">
        <f>IFERROR(VLOOKUP($B153,KOLC大会!$B$4:$G$400,6,FALSE),"")</f>
        <v/>
      </c>
      <c r="AG153" s="10" t="str">
        <f>IFERROR(VLOOKUP($B153,KOLC大会!$B$4:$G$400,2,FALSE),"")</f>
        <v/>
      </c>
      <c r="AH153" s="10" t="str">
        <f>IFERROR(VLOOKUP($B153,KOLC大会!$B$4:$G$400,5,FALSE)*VLOOKUP(AF153,大会ごとのスコア!$D$44:$E$55,2,FALSE),"")</f>
        <v/>
      </c>
      <c r="AI153" s="9" t="str">
        <f>IFERROR(VLOOKUP($B153,早大OC大会!$B$4:$G$400,6,FALSE),"")</f>
        <v/>
      </c>
      <c r="AJ153" s="10" t="str">
        <f>IFERROR(VLOOKUP($B153,早大OC大会!$B$4:$G$400,2,FALSE),"")</f>
        <v/>
      </c>
      <c r="AK153" s="10" t="str">
        <f>IFERROR(VLOOKUP($B153,早大OC大会!$B$4:$G$400,5,FALSE)*VLOOKUP(AI153,大会ごとのスコア!$D$44:$E$55,2,FALSE),"")</f>
        <v/>
      </c>
      <c r="AL153" s="9" t="str">
        <f>IFERROR(VLOOKUP($B153,京大京女大会!$B$4:$G$400,6,FALSE),"")</f>
        <v/>
      </c>
      <c r="AM153" s="10" t="str">
        <f>IFERROR(VLOOKUP($B153,京大京女大会!$B$4:$G$400,2,FALSE),"")</f>
        <v/>
      </c>
      <c r="AN153" s="10" t="str">
        <f>IFERROR(VLOOKUP($B153,京大京女大会!$B$4:$G$400,5,FALSE)*VLOOKUP(AL153,大会ごとのスコア!$D$44:$E$55,2,FALSE),"")</f>
        <v/>
      </c>
      <c r="AO153" s="9" t="str">
        <f>IFERROR(VLOOKUP($B153,東海ミドルセレ!$B$4:$G$400,6,FALSE),"")</f>
        <v/>
      </c>
      <c r="AP153" s="10" t="str">
        <f>IFERROR(VLOOKUP($B153,東海ミドルセレ!$B$4:$G$400,2,FALSE),"")</f>
        <v/>
      </c>
      <c r="AQ153" s="10" t="str">
        <f>IFERROR(VLOOKUP($B153,東海ミドルセレ!$B$4:$G$400,5,FALSE)*VLOOKUP(AO153,大会ごとのスコア!$D$44:$E$60,2,FALSE),"")</f>
        <v/>
      </c>
      <c r="AR153" s="10"/>
      <c r="AT153" s="9">
        <f t="array" aca="1" ref="AT153" ca="1">IFERROR(ROUNDUP(AVERAGE(LARGE(IF($A$3:$AS$3="スコア",$A153:$AS153,""),{1,2,3})),2),0)</f>
        <v>16.3</v>
      </c>
      <c r="AU153">
        <f t="array" aca="1" ref="AU153" ca="1">IFERROR(LARGE(IF($A$3:$AS$3="スコア",$A153:$AS153,""),1),"")</f>
        <v>48.872</v>
      </c>
      <c r="AV153" t="str">
        <f t="shared" ca="1" si="4"/>
        <v>ICL</v>
      </c>
      <c r="AW153" t="str">
        <f t="shared" ca="1" si="5"/>
        <v>MUL3</v>
      </c>
    </row>
    <row r="154" spans="2:49" x14ac:dyDescent="0.15">
      <c r="B154" t="s">
        <v>988</v>
      </c>
      <c r="C154" t="s">
        <v>20</v>
      </c>
      <c r="E154" s="9" t="str">
        <f>IFERROR(VLOOKUP($B154,根ノ上高原!$B$5:$G$338,6,FALSE),"")</f>
        <v/>
      </c>
      <c r="F154" s="10" t="str">
        <f>IFERROR(VLOOKUP($B154,根ノ上高原!$B$5:$G$338,2,FALSE),"")</f>
        <v/>
      </c>
      <c r="G154" s="10" t="str">
        <f>IFERROR(VLOOKUP($B154,根ノ上高原!$B$5:$G$338,5,FALSE)*VLOOKUP(E154,大会ごとのスコア!$D$4:$E$5,2,FALSE),"")</f>
        <v/>
      </c>
      <c r="H154" s="9" t="str">
        <f>IFERROR(VLOOKUP($B154,東大OLK大会!$B$5:$G$338,6,FALSE),"")</f>
        <v/>
      </c>
      <c r="I154" s="10" t="str">
        <f>IFERROR(VLOOKUP($B154,東大OLK大会!$B$5:$G$338,2,FALSE),"")</f>
        <v/>
      </c>
      <c r="J154" s="10" t="str">
        <f>IFERROR(VLOOKUP($B154,東大OLK大会!$B$5:$G$338,5,FALSE)*VLOOKUP(H154,大会ごとのスコア!$D$7:$E$11,2,FALSE),"")</f>
        <v/>
      </c>
      <c r="K154" s="9" t="str">
        <f>IFERROR(VLOOKUP($B154,全日本ロング!$B$5:$G$338,6,FALSE),"")</f>
        <v/>
      </c>
      <c r="L154" s="10" t="str">
        <f>IFERROR(VLOOKUP($B154,全日本ロング!$B$5:$G$338,2,FALSE),"")</f>
        <v/>
      </c>
      <c r="M154" s="10" t="str">
        <f>IFERROR(VLOOKUP($B154,全日本ロング!$B$5:$G$338,5,FALSE)*VLOOKUP(K154,大会ごとのスコア!$D$12:$E$17,2,FALSE),"")</f>
        <v/>
      </c>
      <c r="N154" s="9" t="str">
        <f>IFERROR(VLOOKUP($B154,関東スプリントセレ!$B$5:$G$338,6,FALSE),"")</f>
        <v>M</v>
      </c>
      <c r="O154" s="10">
        <f>IFERROR(VLOOKUP($B154,関東スプリントセレ!$B$5:$G$338,2,FALSE),"")</f>
        <v>0</v>
      </c>
      <c r="P154" s="10">
        <f>IFERROR(VLOOKUP($B154,関東スプリントセレ!$B$5:$G$338,5,FALSE)*VLOOKUP(N154,大会ごとのスコア!$D$19:$E$21,2,FALSE),"")</f>
        <v>0</v>
      </c>
      <c r="Q154" s="9" t="str">
        <f>IFERROR(VLOOKUP($B154,名椙大会2日目!$B$5:$G$338,6,FALSE),"")</f>
        <v/>
      </c>
      <c r="R154" s="10" t="str">
        <f>IFERROR(VLOOKUP($B154,名椙大会2日目!$B$5:$G$338,2,FALSE),"")</f>
        <v/>
      </c>
      <c r="S154" s="10" t="str">
        <f>IFERROR(VLOOKUP($B154,名椙大会2日目!$B$5:$G$338,5,FALSE)*VLOOKUP(Q154,大会ごとのスコア!$D$28:$E$31,2,FALSE),"")</f>
        <v/>
      </c>
      <c r="T154" s="9" t="str">
        <f>IFERROR(VLOOKUP($B154,インカレスプリント2018!$B$5:$G$400,6,FALSE),"")</f>
        <v/>
      </c>
      <c r="U154" s="10" t="str">
        <f>IFERROR(VLOOKUP($B154,インカレスプリント2018!$B$5:$G$400,2,FALSE),"")</f>
        <v/>
      </c>
      <c r="V154" s="10" t="str">
        <f>IFERROR(VLOOKUP($B154,インカレスプリント2018!$B$5:$G$400,5,FALSE)*VLOOKUP(T154,大会ごとのスコア!$D$33:$E$36,2,FALSE),"")</f>
        <v/>
      </c>
      <c r="W154" s="9" t="str">
        <f>IFERROR(VLOOKUP($B154,インカレロング2018!$B$5:$G$400,6,FALSE),"")</f>
        <v/>
      </c>
      <c r="X154" s="10" t="str">
        <f>IFERROR(VLOOKUP($B154,インカレロング2018!$B$5:$G$400,2,FALSE),"")</f>
        <v/>
      </c>
      <c r="Y154" s="10" t="str">
        <f>IFERROR(VLOOKUP($B154,インカレロング2018!$B$5:$G$400,5,FALSE)*VLOOKUP(W154,大会ごとのスコア!$D$38:$E$42,2,FALSE),"")</f>
        <v/>
      </c>
      <c r="Z154" s="9" t="str">
        <f>IFERROR(VLOOKUP($B154,クラブカップミドル!$B$4:$G$400,6,FALSE),"")</f>
        <v>MA-1</v>
      </c>
      <c r="AA154" s="10">
        <f>IFERROR(VLOOKUP($B154,クラブカップミドル!$B$4:$G$400,2,FALSE),"")</f>
        <v>54</v>
      </c>
      <c r="AB154" s="10">
        <f>IFERROR(VLOOKUP($B154,クラブカップミドル!$B$4:$G$400,5,FALSE)*VLOOKUP(Z154,大会ごとのスコア!$D$44:$E$55,2,FALSE),"")</f>
        <v>42.019999999999996</v>
      </c>
      <c r="AC154" s="9" t="str">
        <f>IFERROR(VLOOKUP($B154,全日本ミドル!$B$4:$G$400,6,FALSE),"")</f>
        <v>M21A2</v>
      </c>
      <c r="AD154" s="10">
        <f>IFERROR(VLOOKUP($B154,全日本ミドル!$B$4:$G$400,2,FALSE),"")</f>
        <v>0</v>
      </c>
      <c r="AE154" s="10">
        <f>IFERROR(VLOOKUP($B154,全日本ミドル!$B$4:$G$400,5,FALSE)*VLOOKUP(AC154,大会ごとのスコア!$D$62:$E$69,2,FALSE),"")</f>
        <v>0</v>
      </c>
      <c r="AF154" s="9" t="str">
        <f>IFERROR(VLOOKUP($B154,KOLC大会!$B$4:$G$400,6,FALSE),"")</f>
        <v/>
      </c>
      <c r="AG154" s="10" t="str">
        <f>IFERROR(VLOOKUP($B154,KOLC大会!$B$4:$G$400,2,FALSE),"")</f>
        <v/>
      </c>
      <c r="AH154" s="10" t="str">
        <f>IFERROR(VLOOKUP($B154,KOLC大会!$B$4:$G$400,5,FALSE)*VLOOKUP(AF154,大会ごとのスコア!$D$44:$E$55,2,FALSE),"")</f>
        <v/>
      </c>
      <c r="AI154" s="9" t="str">
        <f>IFERROR(VLOOKUP($B154,早大OC大会!$B$4:$G$400,6,FALSE),"")</f>
        <v/>
      </c>
      <c r="AJ154" s="10" t="str">
        <f>IFERROR(VLOOKUP($B154,早大OC大会!$B$4:$G$400,2,FALSE),"")</f>
        <v/>
      </c>
      <c r="AK154" s="10" t="str">
        <f>IFERROR(VLOOKUP($B154,早大OC大会!$B$4:$G$400,5,FALSE)*VLOOKUP(AI154,大会ごとのスコア!$D$44:$E$55,2,FALSE),"")</f>
        <v/>
      </c>
      <c r="AL154" s="9" t="str">
        <f>IFERROR(VLOOKUP($B154,京大京女大会!$B$4:$G$400,6,FALSE),"")</f>
        <v/>
      </c>
      <c r="AM154" s="10" t="str">
        <f>IFERROR(VLOOKUP($B154,京大京女大会!$B$4:$G$400,2,FALSE),"")</f>
        <v/>
      </c>
      <c r="AN154" s="10" t="str">
        <f>IFERROR(VLOOKUP($B154,京大京女大会!$B$4:$G$400,5,FALSE)*VLOOKUP(AL154,大会ごとのスコア!$D$44:$E$55,2,FALSE),"")</f>
        <v/>
      </c>
      <c r="AO154" s="9" t="str">
        <f>IFERROR(VLOOKUP($B154,東海ミドルセレ!$B$4:$G$400,6,FALSE),"")</f>
        <v/>
      </c>
      <c r="AP154" s="10" t="str">
        <f>IFERROR(VLOOKUP($B154,東海ミドルセレ!$B$4:$G$400,2,FALSE),"")</f>
        <v/>
      </c>
      <c r="AQ154" s="10" t="str">
        <f>IFERROR(VLOOKUP($B154,東海ミドルセレ!$B$4:$G$400,5,FALSE)*VLOOKUP(AO154,大会ごとのスコア!$D$44:$E$60,2,FALSE),"")</f>
        <v/>
      </c>
      <c r="AR154" s="10"/>
      <c r="AT154" s="9">
        <f t="array" ref="AT154">IFERROR(ROUNDUP(AVERAGE(LARGE(IF($A$3:$AS$3="スコア",$A154:$AS154,""),{1,2,3})),2),0)</f>
        <v>14.01</v>
      </c>
      <c r="AU154">
        <f t="array" ref="AU154">IFERROR(LARGE(IF($A$3:$AS$3="スコア",$A154:$AS154,""),1),"")</f>
        <v>42.019999999999996</v>
      </c>
      <c r="AV154" t="str">
        <f t="shared" si="4"/>
        <v>CCM</v>
      </c>
      <c r="AW154" t="str">
        <f t="shared" si="5"/>
        <v>MA-1</v>
      </c>
    </row>
    <row r="155" spans="2:49" x14ac:dyDescent="0.15">
      <c r="B155" t="s">
        <v>967</v>
      </c>
      <c r="C155" t="s">
        <v>10</v>
      </c>
      <c r="E155" s="9" t="str">
        <f>IFERROR(VLOOKUP($B155,根ノ上高原!$B$5:$G$338,6,FALSE),"")</f>
        <v/>
      </c>
      <c r="F155" s="10" t="str">
        <f>IFERROR(VLOOKUP($B155,根ノ上高原!$B$5:$G$338,2,FALSE),"")</f>
        <v/>
      </c>
      <c r="G155" s="10" t="str">
        <f>IFERROR(VLOOKUP($B155,根ノ上高原!$B$5:$G$338,5,FALSE)*VLOOKUP(E155,大会ごとのスコア!$D$4:$E$5,2,FALSE),"")</f>
        <v/>
      </c>
      <c r="H155" s="9" t="str">
        <f>IFERROR(VLOOKUP($B155,東大OLK大会!$B$5:$G$338,6,FALSE),"")</f>
        <v/>
      </c>
      <c r="I155" s="10" t="str">
        <f>IFERROR(VLOOKUP($B155,東大OLK大会!$B$5:$G$338,2,FALSE),"")</f>
        <v/>
      </c>
      <c r="J155" s="10" t="str">
        <f>IFERROR(VLOOKUP($B155,東大OLK大会!$B$5:$G$338,5,FALSE)*VLOOKUP(H155,大会ごとのスコア!$D$7:$E$11,2,FALSE),"")</f>
        <v/>
      </c>
      <c r="K155" s="9" t="str">
        <f>IFERROR(VLOOKUP($B155,全日本ロング!$B$5:$G$338,6,FALSE),"")</f>
        <v/>
      </c>
      <c r="L155" s="10" t="str">
        <f>IFERROR(VLOOKUP($B155,全日本ロング!$B$5:$G$338,2,FALSE),"")</f>
        <v/>
      </c>
      <c r="M155" s="10" t="str">
        <f>IFERROR(VLOOKUP($B155,全日本ロング!$B$5:$G$338,5,FALSE)*VLOOKUP(K155,大会ごとのスコア!$D$12:$E$17,2,FALSE),"")</f>
        <v/>
      </c>
      <c r="N155" s="9" t="str">
        <f>IFERROR(VLOOKUP($B155,関東スプリントセレ!$B$5:$G$338,6,FALSE),"")</f>
        <v>Ms2</v>
      </c>
      <c r="O155" s="10">
        <f>IFERROR(VLOOKUP($B155,関東スプリントセレ!$B$5:$G$338,2,FALSE),"")</f>
        <v>0</v>
      </c>
      <c r="P155" s="10">
        <f>IFERROR(VLOOKUP($B155,関東スプリントセレ!$B$5:$G$338,5,FALSE)*VLOOKUP(N155,大会ごとのスコア!$D$19:$E$21,2,FALSE),"")</f>
        <v>10.189</v>
      </c>
      <c r="Q155" s="9" t="str">
        <f>IFERROR(VLOOKUP($B155,名椙大会2日目!$B$5:$G$338,6,FALSE),"")</f>
        <v/>
      </c>
      <c r="R155" s="10" t="str">
        <f>IFERROR(VLOOKUP($B155,名椙大会2日目!$B$5:$G$338,2,FALSE),"")</f>
        <v/>
      </c>
      <c r="S155" s="10" t="str">
        <f>IFERROR(VLOOKUP($B155,名椙大会2日目!$B$5:$G$338,5,FALSE)*VLOOKUP(Q155,大会ごとのスコア!$D$28:$E$31,2,FALSE),"")</f>
        <v/>
      </c>
      <c r="T155" s="9" t="str">
        <f>IFERROR(VLOOKUP($B155,インカレスプリント2018!$B$5:$G$400,6,FALSE),"")</f>
        <v/>
      </c>
      <c r="U155" s="10" t="str">
        <f>IFERROR(VLOOKUP($B155,インカレスプリント2018!$B$5:$G$400,2,FALSE),"")</f>
        <v/>
      </c>
      <c r="V155" s="10" t="str">
        <f>IFERROR(VLOOKUP($B155,インカレスプリント2018!$B$5:$G$400,5,FALSE)*VLOOKUP(T155,大会ごとのスコア!$D$33:$E$36,2,FALSE),"")</f>
        <v/>
      </c>
      <c r="W155" s="9" t="str">
        <f>IFERROR(VLOOKUP($B155,インカレロング2018!$B$5:$G$400,6,FALSE),"")</f>
        <v/>
      </c>
      <c r="X155" s="10" t="str">
        <f>IFERROR(VLOOKUP($B155,インカレロング2018!$B$5:$G$400,2,FALSE),"")</f>
        <v/>
      </c>
      <c r="Y155" s="10" t="str">
        <f>IFERROR(VLOOKUP($B155,インカレロング2018!$B$5:$G$400,5,FALSE)*VLOOKUP(W155,大会ごとのスコア!$D$38:$E$42,2,FALSE),"")</f>
        <v/>
      </c>
      <c r="Z155" s="9" t="str">
        <f>IFERROR(VLOOKUP($B155,クラブカップミドル!$B$4:$G$400,6,FALSE),"")</f>
        <v/>
      </c>
      <c r="AA155" s="10" t="str">
        <f>IFERROR(VLOOKUP($B155,クラブカップミドル!$B$4:$G$400,2,FALSE),"")</f>
        <v/>
      </c>
      <c r="AB155" s="10" t="str">
        <f>IFERROR(VLOOKUP($B155,クラブカップミドル!$B$4:$G$400,5,FALSE)*VLOOKUP(Z155,大会ごとのスコア!$D$44:$E$55,2,FALSE),"")</f>
        <v/>
      </c>
      <c r="AC155" s="9" t="str">
        <f>IFERROR(VLOOKUP($B155,全日本ミドル!$B$4:$G$400,6,FALSE),"")</f>
        <v>M20A</v>
      </c>
      <c r="AD155" s="10">
        <f>IFERROR(VLOOKUP($B155,全日本ミドル!$B$4:$G$400,2,FALSE),"")</f>
        <v>0</v>
      </c>
      <c r="AE155" s="10">
        <f>IFERROR(VLOOKUP($B155,全日本ミドル!$B$4:$G$400,5,FALSE)*VLOOKUP(AC155,大会ごとのスコア!$D$62:$E$69,2,FALSE),"")</f>
        <v>0</v>
      </c>
      <c r="AF155" s="9" t="str">
        <f>IFERROR(VLOOKUP($B155,KOLC大会!$B$4:$G$400,6,FALSE),"")</f>
        <v>M20A</v>
      </c>
      <c r="AG155" s="10">
        <f>IFERROR(VLOOKUP($B155,KOLC大会!$B$4:$G$400,2,FALSE),"")</f>
        <v>20</v>
      </c>
      <c r="AH155" s="10">
        <f>IFERROR(VLOOKUP($B155,KOLC大会!$B$4:$G$400,5,FALSE)*VLOOKUP(AF155,大会ごとのスコア!$D$44:$E$55,2,FALSE),"")</f>
        <v>24.008000000000003</v>
      </c>
      <c r="AI155" s="9" t="str">
        <f>IFERROR(VLOOKUP($B155,早大OC大会!$B$4:$G$400,6,FALSE),"")</f>
        <v/>
      </c>
      <c r="AJ155" s="10" t="str">
        <f>IFERROR(VLOOKUP($B155,早大OC大会!$B$4:$G$400,2,FALSE),"")</f>
        <v/>
      </c>
      <c r="AK155" s="10" t="str">
        <f>IFERROR(VLOOKUP($B155,早大OC大会!$B$4:$G$400,5,FALSE)*VLOOKUP(AI155,大会ごとのスコア!$D$44:$E$55,2,FALSE),"")</f>
        <v/>
      </c>
      <c r="AL155" s="9" t="str">
        <f>IFERROR(VLOOKUP($B155,京大京女大会!$B$4:$G$400,6,FALSE),"")</f>
        <v/>
      </c>
      <c r="AM155" s="10" t="str">
        <f>IFERROR(VLOOKUP($B155,京大京女大会!$B$4:$G$400,2,FALSE),"")</f>
        <v/>
      </c>
      <c r="AN155" s="10" t="str">
        <f>IFERROR(VLOOKUP($B155,京大京女大会!$B$4:$G$400,5,FALSE)*VLOOKUP(AL155,大会ごとのスコア!$D$44:$E$55,2,FALSE),"")</f>
        <v/>
      </c>
      <c r="AO155" s="9" t="str">
        <f>IFERROR(VLOOKUP($B155,東海ミドルセレ!$B$4:$G$400,6,FALSE),"")</f>
        <v/>
      </c>
      <c r="AP155" s="10" t="str">
        <f>IFERROR(VLOOKUP($B155,東海ミドルセレ!$B$4:$G$400,2,FALSE),"")</f>
        <v/>
      </c>
      <c r="AQ155" s="10" t="str">
        <f>IFERROR(VLOOKUP($B155,東海ミドルセレ!$B$4:$G$400,5,FALSE)*VLOOKUP(AO155,大会ごとのスコア!$D$44:$E$60,2,FALSE),"")</f>
        <v/>
      </c>
      <c r="AR155" s="10"/>
      <c r="AT155" s="9">
        <f t="array" ref="AT155">IFERROR(ROUNDUP(AVERAGE(LARGE(IF($A$3:$AS$3="スコア",$A155:$AS155,""),{1,2,3})),2),0)</f>
        <v>11.4</v>
      </c>
      <c r="AU155">
        <f t="array" ref="AU155">IFERROR(LARGE(IF($A$3:$AS$3="スコア",$A155:$AS155,""),1),"")</f>
        <v>24.008000000000003</v>
      </c>
      <c r="AV155" t="str">
        <f t="shared" si="4"/>
        <v>KOLC大会</v>
      </c>
      <c r="AW155" t="str">
        <f t="shared" si="5"/>
        <v>M20A</v>
      </c>
    </row>
    <row r="156" spans="2:49" x14ac:dyDescent="0.15">
      <c r="B156" t="s">
        <v>906</v>
      </c>
      <c r="C156" t="s">
        <v>5</v>
      </c>
      <c r="E156" s="9" t="str">
        <f>IFERROR(VLOOKUP($B156,根ノ上高原!$B$5:$G$338,6,FALSE),"")</f>
        <v/>
      </c>
      <c r="F156" s="10" t="str">
        <f>IFERROR(VLOOKUP($B156,根ノ上高原!$B$5:$G$338,2,FALSE),"")</f>
        <v/>
      </c>
      <c r="G156" s="10" t="str">
        <f>IFERROR(VLOOKUP($B156,根ノ上高原!$B$5:$G$338,5,FALSE)*VLOOKUP(E156,大会ごとのスコア!$D$4:$E$5,2,FALSE),"")</f>
        <v/>
      </c>
      <c r="H156" s="9" t="str">
        <f>IFERROR(VLOOKUP($B156,東大OLK大会!$B$5:$G$338,6,FALSE),"")</f>
        <v/>
      </c>
      <c r="I156" s="10" t="str">
        <f>IFERROR(VLOOKUP($B156,東大OLK大会!$B$5:$G$338,2,FALSE),"")</f>
        <v/>
      </c>
      <c r="J156" s="10" t="str">
        <f>IFERROR(VLOOKUP($B156,東大OLK大会!$B$5:$G$338,5,FALSE)*VLOOKUP(H156,大会ごとのスコア!$D$7:$E$11,2,FALSE),"")</f>
        <v/>
      </c>
      <c r="K156" s="9" t="str">
        <f>IFERROR(VLOOKUP($B156,全日本ロング!$B$5:$G$338,6,FALSE),"")</f>
        <v/>
      </c>
      <c r="L156" s="10" t="str">
        <f>IFERROR(VLOOKUP($B156,全日本ロング!$B$5:$G$338,2,FALSE),"")</f>
        <v/>
      </c>
      <c r="M156" s="10" t="str">
        <f>IFERROR(VLOOKUP($B156,全日本ロング!$B$5:$G$338,5,FALSE)*VLOOKUP(K156,大会ごとのスコア!$D$12:$E$17,2,FALSE),"")</f>
        <v/>
      </c>
      <c r="N156" s="9" t="str">
        <f>IFERROR(VLOOKUP($B156,関東スプリントセレ!$B$5:$G$338,6,FALSE),"")</f>
        <v>Ms1</v>
      </c>
      <c r="O156" s="10">
        <f>IFERROR(VLOOKUP($B156,関東スプリントセレ!$B$5:$G$338,2,FALSE),"")</f>
        <v>62</v>
      </c>
      <c r="P156" s="10">
        <f>IFERROR(VLOOKUP($B156,関東スプリントセレ!$B$5:$G$338,5,FALSE)*VLOOKUP(N156,大会ごとのスコア!$D$19:$E$21,2,FALSE),"")</f>
        <v>48.207999999999998</v>
      </c>
      <c r="Q156" s="9" t="str">
        <f>IFERROR(VLOOKUP($B156,名椙大会2日目!$B$5:$G$338,6,FALSE),"")</f>
        <v/>
      </c>
      <c r="R156" s="10" t="str">
        <f>IFERROR(VLOOKUP($B156,名椙大会2日目!$B$5:$G$338,2,FALSE),"")</f>
        <v/>
      </c>
      <c r="S156" s="10" t="str">
        <f>IFERROR(VLOOKUP($B156,名椙大会2日目!$B$5:$G$338,5,FALSE)*VLOOKUP(Q156,大会ごとのスコア!$D$28:$E$31,2,FALSE),"")</f>
        <v/>
      </c>
      <c r="T156" s="9" t="str">
        <f>IFERROR(VLOOKUP($B156,インカレスプリント2018!$B$5:$G$400,6,FALSE),"")</f>
        <v/>
      </c>
      <c r="U156" s="10" t="str">
        <f>IFERROR(VLOOKUP($B156,インカレスプリント2018!$B$5:$G$400,2,FALSE),"")</f>
        <v/>
      </c>
      <c r="V156" s="10" t="str">
        <f>IFERROR(VLOOKUP($B156,インカレスプリント2018!$B$5:$G$400,5,FALSE)*VLOOKUP(T156,大会ごとのスコア!$D$33:$E$36,2,FALSE),"")</f>
        <v/>
      </c>
      <c r="W156" s="9" t="str">
        <f>IFERROR(VLOOKUP($B156,インカレロング2018!$B$5:$G$400,6,FALSE),"")</f>
        <v/>
      </c>
      <c r="X156" s="10" t="str">
        <f>IFERROR(VLOOKUP($B156,インカレロング2018!$B$5:$G$400,2,FALSE),"")</f>
        <v/>
      </c>
      <c r="Y156" s="10" t="str">
        <f>IFERROR(VLOOKUP($B156,インカレロング2018!$B$5:$G$400,5,FALSE)*VLOOKUP(W156,大会ごとのスコア!$D$38:$E$42,2,FALSE),"")</f>
        <v/>
      </c>
      <c r="Z156" s="9" t="str">
        <f>IFERROR(VLOOKUP($B156,クラブカップミドル!$B$4:$G$400,6,FALSE),"")</f>
        <v/>
      </c>
      <c r="AA156" s="10" t="str">
        <f>IFERROR(VLOOKUP($B156,クラブカップミドル!$B$4:$G$400,2,FALSE),"")</f>
        <v/>
      </c>
      <c r="AB156" s="10" t="str">
        <f>IFERROR(VLOOKUP($B156,クラブカップミドル!$B$4:$G$400,5,FALSE)*VLOOKUP(Z156,大会ごとのスコア!$D$44:$E$55,2,FALSE),"")</f>
        <v/>
      </c>
      <c r="AC156" s="9" t="str">
        <f>IFERROR(VLOOKUP($B156,全日本ミドル!$B$4:$G$400,6,FALSE),"")</f>
        <v/>
      </c>
      <c r="AD156" s="10" t="str">
        <f>IFERROR(VLOOKUP($B156,全日本ミドル!$B$4:$G$400,2,FALSE),"")</f>
        <v/>
      </c>
      <c r="AE156" s="10" t="str">
        <f>IFERROR(VLOOKUP($B156,全日本ミドル!$B$4:$G$400,5,FALSE)*VLOOKUP(AC156,大会ごとのスコア!$D$62:$E$69,2,FALSE),"")</f>
        <v/>
      </c>
      <c r="AF156" s="9" t="str">
        <f>IFERROR(VLOOKUP($B156,KOLC大会!$B$4:$G$400,6,FALSE),"")</f>
        <v/>
      </c>
      <c r="AG156" s="10" t="str">
        <f>IFERROR(VLOOKUP($B156,KOLC大会!$B$4:$G$400,2,FALSE),"")</f>
        <v/>
      </c>
      <c r="AH156" s="10" t="str">
        <f>IFERROR(VLOOKUP($B156,KOLC大会!$B$4:$G$400,5,FALSE)*VLOOKUP(AF156,大会ごとのスコア!$D$44:$E$55,2,FALSE),"")</f>
        <v/>
      </c>
      <c r="AI156" s="9" t="str">
        <f>IFERROR(VLOOKUP($B156,早大OC大会!$B$4:$G$400,6,FALSE),"")</f>
        <v/>
      </c>
      <c r="AJ156" s="10" t="str">
        <f>IFERROR(VLOOKUP($B156,早大OC大会!$B$4:$G$400,2,FALSE),"")</f>
        <v/>
      </c>
      <c r="AK156" s="10" t="str">
        <f>IFERROR(VLOOKUP($B156,早大OC大会!$B$4:$G$400,5,FALSE)*VLOOKUP(AI156,大会ごとのスコア!$D$44:$E$55,2,FALSE),"")</f>
        <v/>
      </c>
      <c r="AL156" s="9" t="str">
        <f>IFERROR(VLOOKUP($B156,京大京女大会!$B$4:$G$400,6,FALSE),"")</f>
        <v/>
      </c>
      <c r="AM156" s="10" t="str">
        <f>IFERROR(VLOOKUP($B156,京大京女大会!$B$4:$G$400,2,FALSE),"")</f>
        <v/>
      </c>
      <c r="AN156" s="10" t="str">
        <f>IFERROR(VLOOKUP($B156,京大京女大会!$B$4:$G$400,5,FALSE)*VLOOKUP(AL156,大会ごとのスコア!$D$44:$E$55,2,FALSE),"")</f>
        <v/>
      </c>
      <c r="AO156" s="9" t="str">
        <f>IFERROR(VLOOKUP($B156,東海ミドルセレ!$B$4:$G$400,6,FALSE),"")</f>
        <v/>
      </c>
      <c r="AP156" s="10" t="str">
        <f>IFERROR(VLOOKUP($B156,東海ミドルセレ!$B$4:$G$400,2,FALSE),"")</f>
        <v/>
      </c>
      <c r="AQ156" s="10" t="str">
        <f>IFERROR(VLOOKUP($B156,東海ミドルセレ!$B$4:$G$400,5,FALSE)*VLOOKUP(AO156,大会ごとのスコア!$D$44:$E$60,2,FALSE),"")</f>
        <v/>
      </c>
      <c r="AR156" s="10"/>
      <c r="AT156" s="9">
        <f t="array" ref="AT156">IFERROR(ROUNDUP(AVERAGE(LARGE(IF($A$3:$AS$3="スコア",$A156:$AS156,""),{1,2,3})),2),0)</f>
        <v>0</v>
      </c>
      <c r="AU156">
        <f t="array" ref="AU156">IFERROR(LARGE(IF($A$3:$AS$3="スコア",$A156:$AS156,""),1),"")</f>
        <v>48.207999999999998</v>
      </c>
      <c r="AV156" t="str">
        <f t="shared" si="4"/>
        <v>関東SS</v>
      </c>
      <c r="AW156" t="str">
        <f t="shared" si="5"/>
        <v>Ms1</v>
      </c>
    </row>
    <row r="157" spans="2:49" x14ac:dyDescent="0.15">
      <c r="B157" t="s">
        <v>909</v>
      </c>
      <c r="C157" t="s">
        <v>5</v>
      </c>
      <c r="E157" s="9" t="str">
        <f>IFERROR(VLOOKUP($B157,根ノ上高原!$B$5:$G$338,6,FALSE),"")</f>
        <v/>
      </c>
      <c r="F157" s="10" t="str">
        <f>IFERROR(VLOOKUP($B157,根ノ上高原!$B$5:$G$338,2,FALSE),"")</f>
        <v/>
      </c>
      <c r="G157" s="10" t="str">
        <f>IFERROR(VLOOKUP($B157,根ノ上高原!$B$5:$G$338,5,FALSE)*VLOOKUP(E157,大会ごとのスコア!$D$4:$E$5,2,FALSE),"")</f>
        <v/>
      </c>
      <c r="H157" s="9" t="str">
        <f>IFERROR(VLOOKUP($B157,東大OLK大会!$B$5:$G$338,6,FALSE),"")</f>
        <v/>
      </c>
      <c r="I157" s="10" t="str">
        <f>IFERROR(VLOOKUP($B157,東大OLK大会!$B$5:$G$338,2,FALSE),"")</f>
        <v/>
      </c>
      <c r="J157" s="10" t="str">
        <f>IFERROR(VLOOKUP($B157,東大OLK大会!$B$5:$G$338,5,FALSE)*VLOOKUP(H157,大会ごとのスコア!$D$7:$E$11,2,FALSE),"")</f>
        <v/>
      </c>
      <c r="K157" s="9" t="str">
        <f>IFERROR(VLOOKUP($B157,全日本ロング!$B$5:$G$338,6,FALSE),"")</f>
        <v/>
      </c>
      <c r="L157" s="10" t="str">
        <f>IFERROR(VLOOKUP($B157,全日本ロング!$B$5:$G$338,2,FALSE),"")</f>
        <v/>
      </c>
      <c r="M157" s="10" t="str">
        <f>IFERROR(VLOOKUP($B157,全日本ロング!$B$5:$G$338,5,FALSE)*VLOOKUP(K157,大会ごとのスコア!$D$12:$E$17,2,FALSE),"")</f>
        <v/>
      </c>
      <c r="N157" s="9" t="str">
        <f>IFERROR(VLOOKUP($B157,関東スプリントセレ!$B$5:$G$338,6,FALSE),"")</f>
        <v>Ms1</v>
      </c>
      <c r="O157" s="10">
        <f>IFERROR(VLOOKUP($B157,関東スプリントセレ!$B$5:$G$338,2,FALSE),"")</f>
        <v>74</v>
      </c>
      <c r="P157" s="10">
        <f>IFERROR(VLOOKUP($B157,関東スプリントセレ!$B$5:$G$338,5,FALSE)*VLOOKUP(N157,大会ごとのスコア!$D$19:$E$21,2,FALSE),"")</f>
        <v>42.747999999999998</v>
      </c>
      <c r="Q157" s="9" t="str">
        <f>IFERROR(VLOOKUP($B157,名椙大会2日目!$B$5:$G$338,6,FALSE),"")</f>
        <v/>
      </c>
      <c r="R157" s="10" t="str">
        <f>IFERROR(VLOOKUP($B157,名椙大会2日目!$B$5:$G$338,2,FALSE),"")</f>
        <v/>
      </c>
      <c r="S157" s="10" t="str">
        <f>IFERROR(VLOOKUP($B157,名椙大会2日目!$B$5:$G$338,5,FALSE)*VLOOKUP(Q157,大会ごとのスコア!$D$28:$E$31,2,FALSE),"")</f>
        <v/>
      </c>
      <c r="T157" s="9" t="str">
        <f>IFERROR(VLOOKUP($B157,インカレスプリント2018!$B$5:$G$400,6,FALSE),"")</f>
        <v/>
      </c>
      <c r="U157" s="10" t="str">
        <f>IFERROR(VLOOKUP($B157,インカレスプリント2018!$B$5:$G$400,2,FALSE),"")</f>
        <v/>
      </c>
      <c r="V157" s="10" t="str">
        <f>IFERROR(VLOOKUP($B157,インカレスプリント2018!$B$5:$G$400,5,FALSE)*VLOOKUP(T157,大会ごとのスコア!$D$33:$E$36,2,FALSE),"")</f>
        <v/>
      </c>
      <c r="W157" s="9" t="str">
        <f>IFERROR(VLOOKUP($B157,インカレロング2018!$B$5:$G$400,6,FALSE),"")</f>
        <v/>
      </c>
      <c r="X157" s="10" t="str">
        <f>IFERROR(VLOOKUP($B157,インカレロング2018!$B$5:$G$400,2,FALSE),"")</f>
        <v/>
      </c>
      <c r="Y157" s="10" t="str">
        <f>IFERROR(VLOOKUP($B157,インカレロング2018!$B$5:$G$400,5,FALSE)*VLOOKUP(W157,大会ごとのスコア!$D$38:$E$42,2,FALSE),"")</f>
        <v/>
      </c>
      <c r="Z157" s="9" t="str">
        <f>IFERROR(VLOOKUP($B157,クラブカップミドル!$B$4:$G$400,6,FALSE),"")</f>
        <v/>
      </c>
      <c r="AA157" s="10" t="str">
        <f>IFERROR(VLOOKUP($B157,クラブカップミドル!$B$4:$G$400,2,FALSE),"")</f>
        <v/>
      </c>
      <c r="AB157" s="10" t="str">
        <f>IFERROR(VLOOKUP($B157,クラブカップミドル!$B$4:$G$400,5,FALSE)*VLOOKUP(Z157,大会ごとのスコア!$D$44:$E$55,2,FALSE),"")</f>
        <v/>
      </c>
      <c r="AC157" s="9" t="str">
        <f>IFERROR(VLOOKUP($B157,全日本ミドル!$B$4:$G$400,6,FALSE),"")</f>
        <v/>
      </c>
      <c r="AD157" s="10" t="str">
        <f>IFERROR(VLOOKUP($B157,全日本ミドル!$B$4:$G$400,2,FALSE),"")</f>
        <v/>
      </c>
      <c r="AE157" s="10" t="str">
        <f>IFERROR(VLOOKUP($B157,全日本ミドル!$B$4:$G$400,5,FALSE)*VLOOKUP(AC157,大会ごとのスコア!$D$62:$E$69,2,FALSE),"")</f>
        <v/>
      </c>
      <c r="AF157" s="9" t="str">
        <f>IFERROR(VLOOKUP($B157,KOLC大会!$B$4:$G$400,6,FALSE),"")</f>
        <v/>
      </c>
      <c r="AG157" s="10" t="str">
        <f>IFERROR(VLOOKUP($B157,KOLC大会!$B$4:$G$400,2,FALSE),"")</f>
        <v/>
      </c>
      <c r="AH157" s="10" t="str">
        <f>IFERROR(VLOOKUP($B157,KOLC大会!$B$4:$G$400,5,FALSE)*VLOOKUP(AF157,大会ごとのスコア!$D$44:$E$55,2,FALSE),"")</f>
        <v/>
      </c>
      <c r="AI157" s="9" t="str">
        <f>IFERROR(VLOOKUP($B157,早大OC大会!$B$4:$G$400,6,FALSE),"")</f>
        <v/>
      </c>
      <c r="AJ157" s="10" t="str">
        <f>IFERROR(VLOOKUP($B157,早大OC大会!$B$4:$G$400,2,FALSE),"")</f>
        <v/>
      </c>
      <c r="AK157" s="10" t="str">
        <f>IFERROR(VLOOKUP($B157,早大OC大会!$B$4:$G$400,5,FALSE)*VLOOKUP(AI157,大会ごとのスコア!$D$44:$E$55,2,FALSE),"")</f>
        <v/>
      </c>
      <c r="AL157" s="9" t="str">
        <f>IFERROR(VLOOKUP($B157,京大京女大会!$B$4:$G$400,6,FALSE),"")</f>
        <v/>
      </c>
      <c r="AM157" s="10" t="str">
        <f>IFERROR(VLOOKUP($B157,京大京女大会!$B$4:$G$400,2,FALSE),"")</f>
        <v/>
      </c>
      <c r="AN157" s="10" t="str">
        <f>IFERROR(VLOOKUP($B157,京大京女大会!$B$4:$G$400,5,FALSE)*VLOOKUP(AL157,大会ごとのスコア!$D$44:$E$55,2,FALSE),"")</f>
        <v/>
      </c>
      <c r="AO157" s="9" t="str">
        <f>IFERROR(VLOOKUP($B157,東海ミドルセレ!$B$4:$G$400,6,FALSE),"")</f>
        <v/>
      </c>
      <c r="AP157" s="10" t="str">
        <f>IFERROR(VLOOKUP($B157,東海ミドルセレ!$B$4:$G$400,2,FALSE),"")</f>
        <v/>
      </c>
      <c r="AQ157" s="10" t="str">
        <f>IFERROR(VLOOKUP($B157,東海ミドルセレ!$B$4:$G$400,5,FALSE)*VLOOKUP(AO157,大会ごとのスコア!$D$44:$E$60,2,FALSE),"")</f>
        <v/>
      </c>
      <c r="AR157" s="10"/>
      <c r="AT157" s="9">
        <f t="array" ref="AT157">IFERROR(ROUNDUP(AVERAGE(LARGE(IF($A$3:$AS$3="スコア",$A157:$AS157,""),{1,2,3})),2),0)</f>
        <v>0</v>
      </c>
      <c r="AU157">
        <f t="array" ref="AU157">IFERROR(LARGE(IF($A$3:$AS$3="スコア",$A157:$AS157,""),1),"")</f>
        <v>42.747999999999998</v>
      </c>
      <c r="AV157" t="str">
        <f t="shared" si="4"/>
        <v>関東SS</v>
      </c>
      <c r="AW157" t="str">
        <f t="shared" si="5"/>
        <v>Ms1</v>
      </c>
    </row>
    <row r="158" spans="2:49" x14ac:dyDescent="0.15">
      <c r="B158" t="s">
        <v>937</v>
      </c>
      <c r="C158" t="s">
        <v>5</v>
      </c>
      <c r="E158" s="9" t="str">
        <f>IFERROR(VLOOKUP($B158,根ノ上高原!$B$5:$G$338,6,FALSE),"")</f>
        <v/>
      </c>
      <c r="F158" s="10" t="str">
        <f>IFERROR(VLOOKUP($B158,根ノ上高原!$B$5:$G$338,2,FALSE),"")</f>
        <v/>
      </c>
      <c r="G158" s="10" t="str">
        <f>IFERROR(VLOOKUP($B158,根ノ上高原!$B$5:$G$338,5,FALSE)*VLOOKUP(E158,大会ごとのスコア!$D$4:$E$5,2,FALSE),"")</f>
        <v/>
      </c>
      <c r="H158" s="9" t="str">
        <f>IFERROR(VLOOKUP($B158,東大OLK大会!$B$5:$G$338,6,FALSE),"")</f>
        <v/>
      </c>
      <c r="I158" s="10" t="str">
        <f>IFERROR(VLOOKUP($B158,東大OLK大会!$B$5:$G$338,2,FALSE),"")</f>
        <v/>
      </c>
      <c r="J158" s="10" t="str">
        <f>IFERROR(VLOOKUP($B158,東大OLK大会!$B$5:$G$338,5,FALSE)*VLOOKUP(H158,大会ごとのスコア!$D$7:$E$11,2,FALSE),"")</f>
        <v/>
      </c>
      <c r="K158" s="9" t="str">
        <f>IFERROR(VLOOKUP($B158,全日本ロング!$B$5:$G$338,6,FALSE),"")</f>
        <v/>
      </c>
      <c r="L158" s="10" t="str">
        <f>IFERROR(VLOOKUP($B158,全日本ロング!$B$5:$G$338,2,FALSE),"")</f>
        <v/>
      </c>
      <c r="M158" s="10" t="str">
        <f>IFERROR(VLOOKUP($B158,全日本ロング!$B$5:$G$338,5,FALSE)*VLOOKUP(K158,大会ごとのスコア!$D$12:$E$17,2,FALSE),"")</f>
        <v/>
      </c>
      <c r="N158" s="9" t="str">
        <f>IFERROR(VLOOKUP($B158,関東スプリントセレ!$B$5:$G$338,6,FALSE),"")</f>
        <v>Ms2</v>
      </c>
      <c r="O158" s="10">
        <f>IFERROR(VLOOKUP($B158,関東スプリントセレ!$B$5:$G$338,2,FALSE),"")</f>
        <v>36</v>
      </c>
      <c r="P158" s="10">
        <f>IFERROR(VLOOKUP($B158,関東スプリントセレ!$B$5:$G$338,5,FALSE)*VLOOKUP(N158,大会ごとのスコア!$D$19:$E$21,2,FALSE),"")</f>
        <v>53.204000000000001</v>
      </c>
      <c r="Q158" s="9" t="str">
        <f>IFERROR(VLOOKUP($B158,名椙大会2日目!$B$5:$G$338,6,FALSE),"")</f>
        <v/>
      </c>
      <c r="R158" s="10" t="str">
        <f>IFERROR(VLOOKUP($B158,名椙大会2日目!$B$5:$G$338,2,FALSE),"")</f>
        <v/>
      </c>
      <c r="S158" s="10" t="str">
        <f>IFERROR(VLOOKUP($B158,名椙大会2日目!$B$5:$G$338,5,FALSE)*VLOOKUP(Q158,大会ごとのスコア!$D$28:$E$31,2,FALSE),"")</f>
        <v/>
      </c>
      <c r="T158" s="9" t="str">
        <f>IFERROR(VLOOKUP($B158,インカレスプリント2018!$B$5:$G$400,6,FALSE),"")</f>
        <v/>
      </c>
      <c r="U158" s="10" t="str">
        <f>IFERROR(VLOOKUP($B158,インカレスプリント2018!$B$5:$G$400,2,FALSE),"")</f>
        <v/>
      </c>
      <c r="V158" s="10" t="str">
        <f>IFERROR(VLOOKUP($B158,インカレスプリント2018!$B$5:$G$400,5,FALSE)*VLOOKUP(T158,大会ごとのスコア!$D$33:$E$36,2,FALSE),"")</f>
        <v/>
      </c>
      <c r="W158" s="9" t="str">
        <f>IFERROR(VLOOKUP($B158,インカレロング2018!$B$5:$G$400,6,FALSE),"")</f>
        <v/>
      </c>
      <c r="X158" s="10" t="str">
        <f>IFERROR(VLOOKUP($B158,インカレロング2018!$B$5:$G$400,2,FALSE),"")</f>
        <v/>
      </c>
      <c r="Y158" s="10" t="str">
        <f>IFERROR(VLOOKUP($B158,インカレロング2018!$B$5:$G$400,5,FALSE)*VLOOKUP(W158,大会ごとのスコア!$D$38:$E$42,2,FALSE),"")</f>
        <v/>
      </c>
      <c r="Z158" s="9" t="str">
        <f>IFERROR(VLOOKUP($B158,クラブカップミドル!$B$4:$G$400,6,FALSE),"")</f>
        <v/>
      </c>
      <c r="AA158" s="10" t="str">
        <f>IFERROR(VLOOKUP($B158,クラブカップミドル!$B$4:$G$400,2,FALSE),"")</f>
        <v/>
      </c>
      <c r="AB158" s="10" t="str">
        <f>IFERROR(VLOOKUP($B158,クラブカップミドル!$B$4:$G$400,5,FALSE)*VLOOKUP(Z158,大会ごとのスコア!$D$44:$E$55,2,FALSE),"")</f>
        <v/>
      </c>
      <c r="AC158" s="9" t="str">
        <f>IFERROR(VLOOKUP($B158,全日本ミドル!$B$4:$G$400,6,FALSE),"")</f>
        <v>M20A</v>
      </c>
      <c r="AD158" s="10">
        <f>IFERROR(VLOOKUP($B158,全日本ミドル!$B$4:$G$400,2,FALSE),"")</f>
        <v>1</v>
      </c>
      <c r="AE158" s="10">
        <f>IFERROR(VLOOKUP($B158,全日本ミドル!$B$4:$G$400,5,FALSE)*VLOOKUP(AC158,大会ごとのスコア!$D$62:$E$69,2,FALSE),"")</f>
        <v>51.192</v>
      </c>
      <c r="AF158" s="9" t="str">
        <f>IFERROR(VLOOKUP($B158,KOLC大会!$B$4:$G$400,6,FALSE),"")</f>
        <v/>
      </c>
      <c r="AG158" s="10" t="str">
        <f>IFERROR(VLOOKUP($B158,KOLC大会!$B$4:$G$400,2,FALSE),"")</f>
        <v/>
      </c>
      <c r="AH158" s="10" t="str">
        <f>IFERROR(VLOOKUP($B158,KOLC大会!$B$4:$G$400,5,FALSE)*VLOOKUP(AF158,大会ごとのスコア!$D$44:$E$55,2,FALSE),"")</f>
        <v/>
      </c>
      <c r="AI158" s="9" t="str">
        <f>IFERROR(VLOOKUP($B158,早大OC大会!$B$4:$G$400,6,FALSE),"")</f>
        <v/>
      </c>
      <c r="AJ158" s="10" t="str">
        <f>IFERROR(VLOOKUP($B158,早大OC大会!$B$4:$G$400,2,FALSE),"")</f>
        <v/>
      </c>
      <c r="AK158" s="10" t="str">
        <f>IFERROR(VLOOKUP($B158,早大OC大会!$B$4:$G$400,5,FALSE)*VLOOKUP(AI158,大会ごとのスコア!$D$44:$E$55,2,FALSE),"")</f>
        <v/>
      </c>
      <c r="AL158" s="9" t="str">
        <f>IFERROR(VLOOKUP($B158,京大京女大会!$B$4:$G$400,6,FALSE),"")</f>
        <v/>
      </c>
      <c r="AM158" s="10" t="str">
        <f>IFERROR(VLOOKUP($B158,京大京女大会!$B$4:$G$400,2,FALSE),"")</f>
        <v/>
      </c>
      <c r="AN158" s="10" t="str">
        <f>IFERROR(VLOOKUP($B158,京大京女大会!$B$4:$G$400,5,FALSE)*VLOOKUP(AL158,大会ごとのスコア!$D$44:$E$55,2,FALSE),"")</f>
        <v/>
      </c>
      <c r="AO158" s="9" t="str">
        <f>IFERROR(VLOOKUP($B158,東海ミドルセレ!$B$4:$G$400,6,FALSE),"")</f>
        <v/>
      </c>
      <c r="AP158" s="10" t="str">
        <f>IFERROR(VLOOKUP($B158,東海ミドルセレ!$B$4:$G$400,2,FALSE),"")</f>
        <v/>
      </c>
      <c r="AQ158" s="10" t="str">
        <f>IFERROR(VLOOKUP($B158,東海ミドルセレ!$B$4:$G$400,5,FALSE)*VLOOKUP(AO158,大会ごとのスコア!$D$44:$E$60,2,FALSE),"")</f>
        <v/>
      </c>
      <c r="AR158" s="10"/>
      <c r="AT158" s="9">
        <f t="array" ref="AT158">IFERROR(ROUNDUP(AVERAGE(LARGE(IF($A$3:$AS$3="スコア",$A158:$AS158,""),{1,2,3})),2),0)</f>
        <v>0</v>
      </c>
      <c r="AU158">
        <f t="array" ref="AU158">IFERROR(LARGE(IF($A$3:$AS$3="スコア",$A158:$AS158,""),1),"")</f>
        <v>53.204000000000001</v>
      </c>
      <c r="AV158" t="str">
        <f t="shared" si="4"/>
        <v>関東SS</v>
      </c>
      <c r="AW158" t="str">
        <f t="shared" si="5"/>
        <v>Ms2</v>
      </c>
    </row>
    <row r="159" spans="2:49" x14ac:dyDescent="0.15">
      <c r="B159" t="s">
        <v>938</v>
      </c>
      <c r="C159" t="s">
        <v>5</v>
      </c>
      <c r="E159" s="9" t="str">
        <f>IFERROR(VLOOKUP($B159,根ノ上高原!$B$5:$G$338,6,FALSE),"")</f>
        <v/>
      </c>
      <c r="F159" s="10" t="str">
        <f>IFERROR(VLOOKUP($B159,根ノ上高原!$B$5:$G$338,2,FALSE),"")</f>
        <v/>
      </c>
      <c r="G159" s="10" t="str">
        <f>IFERROR(VLOOKUP($B159,根ノ上高原!$B$5:$G$338,5,FALSE)*VLOOKUP(E159,大会ごとのスコア!$D$4:$E$5,2,FALSE),"")</f>
        <v/>
      </c>
      <c r="H159" s="9" t="str">
        <f>IFERROR(VLOOKUP($B159,東大OLK大会!$B$5:$G$338,6,FALSE),"")</f>
        <v/>
      </c>
      <c r="I159" s="10" t="str">
        <f>IFERROR(VLOOKUP($B159,東大OLK大会!$B$5:$G$338,2,FALSE),"")</f>
        <v/>
      </c>
      <c r="J159" s="10" t="str">
        <f>IFERROR(VLOOKUP($B159,東大OLK大会!$B$5:$G$338,5,FALSE)*VLOOKUP(H159,大会ごとのスコア!$D$7:$E$11,2,FALSE),"")</f>
        <v/>
      </c>
      <c r="K159" s="9" t="str">
        <f>IFERROR(VLOOKUP($B159,全日本ロング!$B$5:$G$338,6,FALSE),"")</f>
        <v/>
      </c>
      <c r="L159" s="10" t="str">
        <f>IFERROR(VLOOKUP($B159,全日本ロング!$B$5:$G$338,2,FALSE),"")</f>
        <v/>
      </c>
      <c r="M159" s="10" t="str">
        <f>IFERROR(VLOOKUP($B159,全日本ロング!$B$5:$G$338,5,FALSE)*VLOOKUP(K159,大会ごとのスコア!$D$12:$E$17,2,FALSE),"")</f>
        <v/>
      </c>
      <c r="N159" s="9" t="str">
        <f>IFERROR(VLOOKUP($B159,関東スプリントセレ!$B$5:$G$338,6,FALSE),"")</f>
        <v>Ms2</v>
      </c>
      <c r="O159" s="10">
        <f>IFERROR(VLOOKUP($B159,関東スプリントセレ!$B$5:$G$338,2,FALSE),"")</f>
        <v>37</v>
      </c>
      <c r="P159" s="10">
        <f>IFERROR(VLOOKUP($B159,関東スプリントセレ!$B$5:$G$338,5,FALSE)*VLOOKUP(N159,大会ごとのスコア!$D$19:$E$21,2,FALSE),"")</f>
        <v>53.085999999999999</v>
      </c>
      <c r="Q159" s="9" t="str">
        <f>IFERROR(VLOOKUP($B159,名椙大会2日目!$B$5:$G$338,6,FALSE),"")</f>
        <v/>
      </c>
      <c r="R159" s="10" t="str">
        <f>IFERROR(VLOOKUP($B159,名椙大会2日目!$B$5:$G$338,2,FALSE),"")</f>
        <v/>
      </c>
      <c r="S159" s="10" t="str">
        <f>IFERROR(VLOOKUP($B159,名椙大会2日目!$B$5:$G$338,5,FALSE)*VLOOKUP(Q159,大会ごとのスコア!$D$28:$E$31,2,FALSE),"")</f>
        <v/>
      </c>
      <c r="T159" s="9" t="str">
        <f>IFERROR(VLOOKUP($B159,インカレスプリント2018!$B$5:$G$400,6,FALSE),"")</f>
        <v/>
      </c>
      <c r="U159" s="10" t="str">
        <f>IFERROR(VLOOKUP($B159,インカレスプリント2018!$B$5:$G$400,2,FALSE),"")</f>
        <v/>
      </c>
      <c r="V159" s="10" t="str">
        <f>IFERROR(VLOOKUP($B159,インカレスプリント2018!$B$5:$G$400,5,FALSE)*VLOOKUP(T159,大会ごとのスコア!$D$33:$E$36,2,FALSE),"")</f>
        <v/>
      </c>
      <c r="W159" s="9" t="str">
        <f>IFERROR(VLOOKUP($B159,インカレロング2018!$B$5:$G$400,6,FALSE),"")</f>
        <v/>
      </c>
      <c r="X159" s="10" t="str">
        <f>IFERROR(VLOOKUP($B159,インカレロング2018!$B$5:$G$400,2,FALSE),"")</f>
        <v/>
      </c>
      <c r="Y159" s="10" t="str">
        <f>IFERROR(VLOOKUP($B159,インカレロング2018!$B$5:$G$400,5,FALSE)*VLOOKUP(W159,大会ごとのスコア!$D$38:$E$42,2,FALSE),"")</f>
        <v/>
      </c>
      <c r="Z159" s="9" t="str">
        <f>IFERROR(VLOOKUP($B159,クラブカップミドル!$B$4:$G$400,6,FALSE),"")</f>
        <v/>
      </c>
      <c r="AA159" s="10" t="str">
        <f>IFERROR(VLOOKUP($B159,クラブカップミドル!$B$4:$G$400,2,FALSE),"")</f>
        <v/>
      </c>
      <c r="AB159" s="10" t="str">
        <f>IFERROR(VLOOKUP($B159,クラブカップミドル!$B$4:$G$400,5,FALSE)*VLOOKUP(Z159,大会ごとのスコア!$D$44:$E$55,2,FALSE),"")</f>
        <v/>
      </c>
      <c r="AC159" s="9" t="str">
        <f>IFERROR(VLOOKUP($B159,全日本ミドル!$B$4:$G$400,6,FALSE),"")</f>
        <v>M20E</v>
      </c>
      <c r="AD159" s="10">
        <f>IFERROR(VLOOKUP($B159,全日本ミドル!$B$4:$G$400,2,FALSE),"")</f>
        <v>0</v>
      </c>
      <c r="AE159" s="10">
        <f>IFERROR(VLOOKUP($B159,全日本ミドル!$B$4:$G$400,5,FALSE)*VLOOKUP(AC159,大会ごとのスコア!$D$62:$E$69,2,FALSE),"")</f>
        <v>26.099100000000004</v>
      </c>
      <c r="AF159" s="9" t="str">
        <f>IFERROR(VLOOKUP($B159,KOLC大会!$B$4:$G$400,6,FALSE),"")</f>
        <v/>
      </c>
      <c r="AG159" s="10" t="str">
        <f>IFERROR(VLOOKUP($B159,KOLC大会!$B$4:$G$400,2,FALSE),"")</f>
        <v/>
      </c>
      <c r="AH159" s="10" t="str">
        <f>IFERROR(VLOOKUP($B159,KOLC大会!$B$4:$G$400,5,FALSE)*VLOOKUP(AF159,大会ごとのスコア!$D$44:$E$55,2,FALSE),"")</f>
        <v/>
      </c>
      <c r="AI159" s="9" t="str">
        <f>IFERROR(VLOOKUP($B159,早大OC大会!$B$4:$G$400,6,FALSE),"")</f>
        <v/>
      </c>
      <c r="AJ159" s="10" t="str">
        <f>IFERROR(VLOOKUP($B159,早大OC大会!$B$4:$G$400,2,FALSE),"")</f>
        <v/>
      </c>
      <c r="AK159" s="10" t="str">
        <f>IFERROR(VLOOKUP($B159,早大OC大会!$B$4:$G$400,5,FALSE)*VLOOKUP(AI159,大会ごとのスコア!$D$44:$E$55,2,FALSE),"")</f>
        <v/>
      </c>
      <c r="AL159" s="9" t="str">
        <f>IFERROR(VLOOKUP($B159,京大京女大会!$B$4:$G$400,6,FALSE),"")</f>
        <v/>
      </c>
      <c r="AM159" s="10" t="str">
        <f>IFERROR(VLOOKUP($B159,京大京女大会!$B$4:$G$400,2,FALSE),"")</f>
        <v/>
      </c>
      <c r="AN159" s="10" t="str">
        <f>IFERROR(VLOOKUP($B159,京大京女大会!$B$4:$G$400,5,FALSE)*VLOOKUP(AL159,大会ごとのスコア!$D$44:$E$55,2,FALSE),"")</f>
        <v/>
      </c>
      <c r="AO159" s="9" t="str">
        <f>IFERROR(VLOOKUP($B159,東海ミドルセレ!$B$4:$G$400,6,FALSE),"")</f>
        <v/>
      </c>
      <c r="AP159" s="10" t="str">
        <f>IFERROR(VLOOKUP($B159,東海ミドルセレ!$B$4:$G$400,2,FALSE),"")</f>
        <v/>
      </c>
      <c r="AQ159" s="10" t="str">
        <f>IFERROR(VLOOKUP($B159,東海ミドルセレ!$B$4:$G$400,5,FALSE)*VLOOKUP(AO159,大会ごとのスコア!$D$44:$E$60,2,FALSE),"")</f>
        <v/>
      </c>
      <c r="AR159" s="10"/>
      <c r="AT159" s="9">
        <f t="array" ref="AT159">IFERROR(ROUNDUP(AVERAGE(LARGE(IF($A$3:$AS$3="スコア",$A159:$AS159,""),{1,2,3})),2),0)</f>
        <v>0</v>
      </c>
      <c r="AU159">
        <f t="array" ref="AU159">IFERROR(LARGE(IF($A$3:$AS$3="スコア",$A159:$AS159,""),1),"")</f>
        <v>53.085999999999999</v>
      </c>
      <c r="AV159" t="str">
        <f t="shared" si="4"/>
        <v>関東SS</v>
      </c>
      <c r="AW159" t="str">
        <f t="shared" si="5"/>
        <v>Ms2</v>
      </c>
    </row>
    <row r="160" spans="2:49" x14ac:dyDescent="0.15">
      <c r="B160" t="s">
        <v>980</v>
      </c>
      <c r="C160" t="s">
        <v>5</v>
      </c>
      <c r="E160" s="9" t="str">
        <f>IFERROR(VLOOKUP($B160,根ノ上高原!$B$5:$G$338,6,FALSE),"")</f>
        <v/>
      </c>
      <c r="F160" s="10" t="str">
        <f>IFERROR(VLOOKUP($B160,根ノ上高原!$B$5:$G$338,2,FALSE),"")</f>
        <v/>
      </c>
      <c r="G160" s="10" t="str">
        <f>IFERROR(VLOOKUP($B160,根ノ上高原!$B$5:$G$338,5,FALSE)*VLOOKUP(E160,大会ごとのスコア!$D$4:$E$5,2,FALSE),"")</f>
        <v/>
      </c>
      <c r="H160" s="9" t="str">
        <f>IFERROR(VLOOKUP($B160,東大OLK大会!$B$5:$G$338,6,FALSE),"")</f>
        <v/>
      </c>
      <c r="I160" s="10" t="str">
        <f>IFERROR(VLOOKUP($B160,東大OLK大会!$B$5:$G$338,2,FALSE),"")</f>
        <v/>
      </c>
      <c r="J160" s="10" t="str">
        <f>IFERROR(VLOOKUP($B160,東大OLK大会!$B$5:$G$338,5,FALSE)*VLOOKUP(H160,大会ごとのスコア!$D$7:$E$11,2,FALSE),"")</f>
        <v/>
      </c>
      <c r="K160" s="9" t="str">
        <f>IFERROR(VLOOKUP($B160,全日本ロング!$B$5:$G$338,6,FALSE),"")</f>
        <v/>
      </c>
      <c r="L160" s="10" t="str">
        <f>IFERROR(VLOOKUP($B160,全日本ロング!$B$5:$G$338,2,FALSE),"")</f>
        <v/>
      </c>
      <c r="M160" s="10" t="str">
        <f>IFERROR(VLOOKUP($B160,全日本ロング!$B$5:$G$338,5,FALSE)*VLOOKUP(K160,大会ごとのスコア!$D$12:$E$17,2,FALSE),"")</f>
        <v/>
      </c>
      <c r="N160" s="9" t="str">
        <f>IFERROR(VLOOKUP($B160,関東スプリントセレ!$B$5:$G$338,6,FALSE),"")</f>
        <v>M</v>
      </c>
      <c r="O160" s="10">
        <f>IFERROR(VLOOKUP($B160,関東スプリントセレ!$B$5:$G$338,2,FALSE),"")</f>
        <v>9</v>
      </c>
      <c r="P160" s="10">
        <f>IFERROR(VLOOKUP($B160,関東スプリントセレ!$B$5:$G$338,5,FALSE)*VLOOKUP(N160,大会ごとのスコア!$D$19:$E$21,2,FALSE),"")</f>
        <v>42.615200000000002</v>
      </c>
      <c r="Q160" s="9" t="str">
        <f>IFERROR(VLOOKUP($B160,名椙大会2日目!$B$5:$G$338,6,FALSE),"")</f>
        <v/>
      </c>
      <c r="R160" s="10" t="str">
        <f>IFERROR(VLOOKUP($B160,名椙大会2日目!$B$5:$G$338,2,FALSE),"")</f>
        <v/>
      </c>
      <c r="S160" s="10" t="str">
        <f>IFERROR(VLOOKUP($B160,名椙大会2日目!$B$5:$G$338,5,FALSE)*VLOOKUP(Q160,大会ごとのスコア!$D$28:$E$31,2,FALSE),"")</f>
        <v/>
      </c>
      <c r="T160" s="9" t="str">
        <f>IFERROR(VLOOKUP($B160,インカレスプリント2018!$B$5:$G$400,6,FALSE),"")</f>
        <v/>
      </c>
      <c r="U160" s="10" t="str">
        <f>IFERROR(VLOOKUP($B160,インカレスプリント2018!$B$5:$G$400,2,FALSE),"")</f>
        <v/>
      </c>
      <c r="V160" s="10" t="str">
        <f>IFERROR(VLOOKUP($B160,インカレスプリント2018!$B$5:$G$400,5,FALSE)*VLOOKUP(T160,大会ごとのスコア!$D$33:$E$36,2,FALSE),"")</f>
        <v/>
      </c>
      <c r="W160" s="9" t="str">
        <f>IFERROR(VLOOKUP($B160,インカレロング2018!$B$5:$G$400,6,FALSE),"")</f>
        <v/>
      </c>
      <c r="X160" s="10" t="str">
        <f>IFERROR(VLOOKUP($B160,インカレロング2018!$B$5:$G$400,2,FALSE),"")</f>
        <v/>
      </c>
      <c r="Y160" s="10" t="str">
        <f>IFERROR(VLOOKUP($B160,インカレロング2018!$B$5:$G$400,5,FALSE)*VLOOKUP(W160,大会ごとのスコア!$D$38:$E$42,2,FALSE),"")</f>
        <v/>
      </c>
      <c r="Z160" s="9" t="str">
        <f>IFERROR(VLOOKUP($B160,クラブカップミドル!$B$4:$G$400,6,FALSE),"")</f>
        <v/>
      </c>
      <c r="AA160" s="10" t="str">
        <f>IFERROR(VLOOKUP($B160,クラブカップミドル!$B$4:$G$400,2,FALSE),"")</f>
        <v/>
      </c>
      <c r="AB160" s="10" t="str">
        <f>IFERROR(VLOOKUP($B160,クラブカップミドル!$B$4:$G$400,5,FALSE)*VLOOKUP(Z160,大会ごとのスコア!$D$44:$E$55,2,FALSE),"")</f>
        <v/>
      </c>
      <c r="AC160" s="9" t="str">
        <f>IFERROR(VLOOKUP($B160,全日本ミドル!$B$4:$G$400,6,FALSE),"")</f>
        <v/>
      </c>
      <c r="AD160" s="10" t="str">
        <f>IFERROR(VLOOKUP($B160,全日本ミドル!$B$4:$G$400,2,FALSE),"")</f>
        <v/>
      </c>
      <c r="AE160" s="10" t="str">
        <f>IFERROR(VLOOKUP($B160,全日本ミドル!$B$4:$G$400,5,FALSE)*VLOOKUP(AC160,大会ごとのスコア!$D$62:$E$69,2,FALSE),"")</f>
        <v/>
      </c>
      <c r="AF160" s="9" t="str">
        <f>IFERROR(VLOOKUP($B160,KOLC大会!$B$4:$G$400,6,FALSE),"")</f>
        <v/>
      </c>
      <c r="AG160" s="10" t="str">
        <f>IFERROR(VLOOKUP($B160,KOLC大会!$B$4:$G$400,2,FALSE),"")</f>
        <v/>
      </c>
      <c r="AH160" s="10" t="str">
        <f>IFERROR(VLOOKUP($B160,KOLC大会!$B$4:$G$400,5,FALSE)*VLOOKUP(AF160,大会ごとのスコア!$D$44:$E$55,2,FALSE),"")</f>
        <v/>
      </c>
      <c r="AI160" s="9" t="str">
        <f>IFERROR(VLOOKUP($B160,早大OC大会!$B$4:$G$400,6,FALSE),"")</f>
        <v/>
      </c>
      <c r="AJ160" s="10" t="str">
        <f>IFERROR(VLOOKUP($B160,早大OC大会!$B$4:$G$400,2,FALSE),"")</f>
        <v/>
      </c>
      <c r="AK160" s="10" t="str">
        <f>IFERROR(VLOOKUP($B160,早大OC大会!$B$4:$G$400,5,FALSE)*VLOOKUP(AI160,大会ごとのスコア!$D$44:$E$55,2,FALSE),"")</f>
        <v/>
      </c>
      <c r="AL160" s="9" t="str">
        <f>IFERROR(VLOOKUP($B160,京大京女大会!$B$4:$G$400,6,FALSE),"")</f>
        <v/>
      </c>
      <c r="AM160" s="10" t="str">
        <f>IFERROR(VLOOKUP($B160,京大京女大会!$B$4:$G$400,2,FALSE),"")</f>
        <v/>
      </c>
      <c r="AN160" s="10" t="str">
        <f>IFERROR(VLOOKUP($B160,京大京女大会!$B$4:$G$400,5,FALSE)*VLOOKUP(AL160,大会ごとのスコア!$D$44:$E$55,2,FALSE),"")</f>
        <v/>
      </c>
      <c r="AO160" s="9" t="str">
        <f>IFERROR(VLOOKUP($B160,東海ミドルセレ!$B$4:$G$400,6,FALSE),"")</f>
        <v/>
      </c>
      <c r="AP160" s="10" t="str">
        <f>IFERROR(VLOOKUP($B160,東海ミドルセレ!$B$4:$G$400,2,FALSE),"")</f>
        <v/>
      </c>
      <c r="AQ160" s="10" t="str">
        <f>IFERROR(VLOOKUP($B160,東海ミドルセレ!$B$4:$G$400,5,FALSE)*VLOOKUP(AO160,大会ごとのスコア!$D$44:$E$60,2,FALSE),"")</f>
        <v/>
      </c>
      <c r="AR160" s="10"/>
      <c r="AT160" s="9">
        <f t="array" ref="AT160">IFERROR(ROUNDUP(AVERAGE(LARGE(IF($A$3:$AS$3="スコア",$A160:$AS160,""),{1,2,3})),2),0)</f>
        <v>0</v>
      </c>
      <c r="AU160">
        <f t="array" ref="AU160">IFERROR(LARGE(IF($A$3:$AS$3="スコア",$A160:$AS160,""),1),"")</f>
        <v>42.615200000000002</v>
      </c>
      <c r="AV160" t="str">
        <f t="shared" si="4"/>
        <v>関東SS</v>
      </c>
      <c r="AW160" t="str">
        <f t="shared" si="5"/>
        <v>M</v>
      </c>
    </row>
    <row r="161" spans="2:49" x14ac:dyDescent="0.15">
      <c r="B161" t="s">
        <v>986</v>
      </c>
      <c r="C161" t="s">
        <v>5</v>
      </c>
      <c r="E161" s="9" t="str">
        <f>IFERROR(VLOOKUP($B161,根ノ上高原!$B$5:$G$338,6,FALSE),"")</f>
        <v/>
      </c>
      <c r="F161" s="10" t="str">
        <f>IFERROR(VLOOKUP($B161,根ノ上高原!$B$5:$G$338,2,FALSE),"")</f>
        <v/>
      </c>
      <c r="G161" s="10" t="str">
        <f>IFERROR(VLOOKUP($B161,根ノ上高原!$B$5:$G$338,5,FALSE)*VLOOKUP(E161,大会ごとのスコア!$D$4:$E$5,2,FALSE),"")</f>
        <v/>
      </c>
      <c r="H161" s="9" t="str">
        <f>IFERROR(VLOOKUP($B161,東大OLK大会!$B$5:$G$338,6,FALSE),"")</f>
        <v/>
      </c>
      <c r="I161" s="10" t="str">
        <f>IFERROR(VLOOKUP($B161,東大OLK大会!$B$5:$G$338,2,FALSE),"")</f>
        <v/>
      </c>
      <c r="J161" s="10" t="str">
        <f>IFERROR(VLOOKUP($B161,東大OLK大会!$B$5:$G$338,5,FALSE)*VLOOKUP(H161,大会ごとのスコア!$D$7:$E$11,2,FALSE),"")</f>
        <v/>
      </c>
      <c r="K161" s="9" t="str">
        <f>IFERROR(VLOOKUP($B161,全日本ロング!$B$5:$G$338,6,FALSE),"")</f>
        <v/>
      </c>
      <c r="L161" s="10" t="str">
        <f>IFERROR(VLOOKUP($B161,全日本ロング!$B$5:$G$338,2,FALSE),"")</f>
        <v/>
      </c>
      <c r="M161" s="10" t="str">
        <f>IFERROR(VLOOKUP($B161,全日本ロング!$B$5:$G$338,5,FALSE)*VLOOKUP(K161,大会ごとのスコア!$D$12:$E$17,2,FALSE),"")</f>
        <v/>
      </c>
      <c r="N161" s="9" t="str">
        <f>IFERROR(VLOOKUP($B161,関東スプリントセレ!$B$5:$G$338,6,FALSE),"")</f>
        <v>M</v>
      </c>
      <c r="O161" s="10">
        <f>IFERROR(VLOOKUP($B161,関東スプリントセレ!$B$5:$G$338,2,FALSE),"")</f>
        <v>15</v>
      </c>
      <c r="P161" s="10">
        <f>IFERROR(VLOOKUP($B161,関東スプリントセレ!$B$5:$G$338,5,FALSE)*VLOOKUP(N161,大会ごとのスコア!$D$19:$E$21,2,FALSE),"")</f>
        <v>27.550399999999996</v>
      </c>
      <c r="Q161" s="9" t="str">
        <f>IFERROR(VLOOKUP($B161,名椙大会2日目!$B$5:$G$338,6,FALSE),"")</f>
        <v/>
      </c>
      <c r="R161" s="10" t="str">
        <f>IFERROR(VLOOKUP($B161,名椙大会2日目!$B$5:$G$338,2,FALSE),"")</f>
        <v/>
      </c>
      <c r="S161" s="10" t="str">
        <f>IFERROR(VLOOKUP($B161,名椙大会2日目!$B$5:$G$338,5,FALSE)*VLOOKUP(Q161,大会ごとのスコア!$D$28:$E$31,2,FALSE),"")</f>
        <v/>
      </c>
      <c r="T161" s="9" t="str">
        <f>IFERROR(VLOOKUP($B161,インカレスプリント2018!$B$5:$G$400,6,FALSE),"")</f>
        <v/>
      </c>
      <c r="U161" s="10" t="str">
        <f>IFERROR(VLOOKUP($B161,インカレスプリント2018!$B$5:$G$400,2,FALSE),"")</f>
        <v/>
      </c>
      <c r="V161" s="10" t="str">
        <f>IFERROR(VLOOKUP($B161,インカレスプリント2018!$B$5:$G$400,5,FALSE)*VLOOKUP(T161,大会ごとのスコア!$D$33:$E$36,2,FALSE),"")</f>
        <v/>
      </c>
      <c r="W161" s="9" t="str">
        <f>IFERROR(VLOOKUP($B161,インカレロング2018!$B$5:$G$400,6,FALSE),"")</f>
        <v/>
      </c>
      <c r="X161" s="10" t="str">
        <f>IFERROR(VLOOKUP($B161,インカレロング2018!$B$5:$G$400,2,FALSE),"")</f>
        <v/>
      </c>
      <c r="Y161" s="10" t="str">
        <f>IFERROR(VLOOKUP($B161,インカレロング2018!$B$5:$G$400,5,FALSE)*VLOOKUP(W161,大会ごとのスコア!$D$38:$E$42,2,FALSE),"")</f>
        <v/>
      </c>
      <c r="Z161" s="9" t="str">
        <f>IFERROR(VLOOKUP($B161,クラブカップミドル!$B$4:$G$400,6,FALSE),"")</f>
        <v/>
      </c>
      <c r="AA161" s="10" t="str">
        <f>IFERROR(VLOOKUP($B161,クラブカップミドル!$B$4:$G$400,2,FALSE),"")</f>
        <v/>
      </c>
      <c r="AB161" s="10" t="str">
        <f>IFERROR(VLOOKUP($B161,クラブカップミドル!$B$4:$G$400,5,FALSE)*VLOOKUP(Z161,大会ごとのスコア!$D$44:$E$55,2,FALSE),"")</f>
        <v/>
      </c>
      <c r="AC161" s="9" t="str">
        <f>IFERROR(VLOOKUP($B161,全日本ミドル!$B$4:$G$400,6,FALSE),"")</f>
        <v/>
      </c>
      <c r="AD161" s="10" t="str">
        <f>IFERROR(VLOOKUP($B161,全日本ミドル!$B$4:$G$400,2,FALSE),"")</f>
        <v/>
      </c>
      <c r="AE161" s="10" t="str">
        <f>IFERROR(VLOOKUP($B161,全日本ミドル!$B$4:$G$400,5,FALSE)*VLOOKUP(AC161,大会ごとのスコア!$D$62:$E$69,2,FALSE),"")</f>
        <v/>
      </c>
      <c r="AF161" s="9" t="str">
        <f>IFERROR(VLOOKUP($B161,KOLC大会!$B$4:$G$400,6,FALSE),"")</f>
        <v/>
      </c>
      <c r="AG161" s="10" t="str">
        <f>IFERROR(VLOOKUP($B161,KOLC大会!$B$4:$G$400,2,FALSE),"")</f>
        <v/>
      </c>
      <c r="AH161" s="10" t="str">
        <f>IFERROR(VLOOKUP($B161,KOLC大会!$B$4:$G$400,5,FALSE)*VLOOKUP(AF161,大会ごとのスコア!$D$44:$E$55,2,FALSE),"")</f>
        <v/>
      </c>
      <c r="AI161" s="9" t="str">
        <f>IFERROR(VLOOKUP($B161,早大OC大会!$B$4:$G$400,6,FALSE),"")</f>
        <v/>
      </c>
      <c r="AJ161" s="10" t="str">
        <f>IFERROR(VLOOKUP($B161,早大OC大会!$B$4:$G$400,2,FALSE),"")</f>
        <v/>
      </c>
      <c r="AK161" s="10" t="str">
        <f>IFERROR(VLOOKUP($B161,早大OC大会!$B$4:$G$400,5,FALSE)*VLOOKUP(AI161,大会ごとのスコア!$D$44:$E$55,2,FALSE),"")</f>
        <v/>
      </c>
      <c r="AL161" s="9" t="str">
        <f>IFERROR(VLOOKUP($B161,京大京女大会!$B$4:$G$400,6,FALSE),"")</f>
        <v/>
      </c>
      <c r="AM161" s="10" t="str">
        <f>IFERROR(VLOOKUP($B161,京大京女大会!$B$4:$G$400,2,FALSE),"")</f>
        <v/>
      </c>
      <c r="AN161" s="10" t="str">
        <f>IFERROR(VLOOKUP($B161,京大京女大会!$B$4:$G$400,5,FALSE)*VLOOKUP(AL161,大会ごとのスコア!$D$44:$E$55,2,FALSE),"")</f>
        <v/>
      </c>
      <c r="AO161" s="9" t="str">
        <f>IFERROR(VLOOKUP($B161,東海ミドルセレ!$B$4:$G$400,6,FALSE),"")</f>
        <v/>
      </c>
      <c r="AP161" s="10" t="str">
        <f>IFERROR(VLOOKUP($B161,東海ミドルセレ!$B$4:$G$400,2,FALSE),"")</f>
        <v/>
      </c>
      <c r="AQ161" s="10" t="str">
        <f>IFERROR(VLOOKUP($B161,東海ミドルセレ!$B$4:$G$400,5,FALSE)*VLOOKUP(AO161,大会ごとのスコア!$D$44:$E$60,2,FALSE),"")</f>
        <v/>
      </c>
      <c r="AR161" s="10"/>
      <c r="AT161" s="9">
        <f t="array" ref="AT161">IFERROR(ROUNDUP(AVERAGE(LARGE(IF($A$3:$AS$3="スコア",$A161:$AS161,""),{1,2,3})),2),0)</f>
        <v>0</v>
      </c>
      <c r="AU161">
        <f t="array" ref="AU161">IFERROR(LARGE(IF($A$3:$AS$3="スコア",$A161:$AS161,""),1),"")</f>
        <v>27.550399999999996</v>
      </c>
      <c r="AV161" t="str">
        <f t="shared" si="4"/>
        <v>関東SS</v>
      </c>
      <c r="AW161" t="str">
        <f t="shared" si="5"/>
        <v>M</v>
      </c>
    </row>
    <row r="162" spans="2:49" x14ac:dyDescent="0.15">
      <c r="B162" t="s">
        <v>987</v>
      </c>
      <c r="C162" t="s">
        <v>5</v>
      </c>
      <c r="E162" s="9" t="str">
        <f>IFERROR(VLOOKUP($B162,根ノ上高原!$B$5:$G$338,6,FALSE),"")</f>
        <v/>
      </c>
      <c r="F162" s="10" t="str">
        <f>IFERROR(VLOOKUP($B162,根ノ上高原!$B$5:$G$338,2,FALSE),"")</f>
        <v/>
      </c>
      <c r="G162" s="10" t="str">
        <f>IFERROR(VLOOKUP($B162,根ノ上高原!$B$5:$G$338,5,FALSE)*VLOOKUP(E162,大会ごとのスコア!$D$4:$E$5,2,FALSE),"")</f>
        <v/>
      </c>
      <c r="H162" s="9" t="str">
        <f>IFERROR(VLOOKUP($B162,東大OLK大会!$B$5:$G$338,6,FALSE),"")</f>
        <v/>
      </c>
      <c r="I162" s="10" t="str">
        <f>IFERROR(VLOOKUP($B162,東大OLK大会!$B$5:$G$338,2,FALSE),"")</f>
        <v/>
      </c>
      <c r="J162" s="10" t="str">
        <f>IFERROR(VLOOKUP($B162,東大OLK大会!$B$5:$G$338,5,FALSE)*VLOOKUP(H162,大会ごとのスコア!$D$7:$E$11,2,FALSE),"")</f>
        <v/>
      </c>
      <c r="K162" s="9" t="str">
        <f>IFERROR(VLOOKUP($B162,全日本ロング!$B$5:$G$338,6,FALSE),"")</f>
        <v/>
      </c>
      <c r="L162" s="10" t="str">
        <f>IFERROR(VLOOKUP($B162,全日本ロング!$B$5:$G$338,2,FALSE),"")</f>
        <v/>
      </c>
      <c r="M162" s="10" t="str">
        <f>IFERROR(VLOOKUP($B162,全日本ロング!$B$5:$G$338,5,FALSE)*VLOOKUP(K162,大会ごとのスコア!$D$12:$E$17,2,FALSE),"")</f>
        <v/>
      </c>
      <c r="N162" s="9" t="str">
        <f>IFERROR(VLOOKUP($B162,関東スプリントセレ!$B$5:$G$338,6,FALSE),"")</f>
        <v>M</v>
      </c>
      <c r="O162" s="10">
        <f>IFERROR(VLOOKUP($B162,関東スプリントセレ!$B$5:$G$338,2,FALSE),"")</f>
        <v>16</v>
      </c>
      <c r="P162" s="10">
        <f>IFERROR(VLOOKUP($B162,関東スプリントセレ!$B$5:$G$338,5,FALSE)*VLOOKUP(N162,大会ごとのスコア!$D$19:$E$21,2,FALSE),"")</f>
        <v>26.000799999999998</v>
      </c>
      <c r="Q162" s="9" t="str">
        <f>IFERROR(VLOOKUP($B162,名椙大会2日目!$B$5:$G$338,6,FALSE),"")</f>
        <v/>
      </c>
      <c r="R162" s="10" t="str">
        <f>IFERROR(VLOOKUP($B162,名椙大会2日目!$B$5:$G$338,2,FALSE),"")</f>
        <v/>
      </c>
      <c r="S162" s="10" t="str">
        <f>IFERROR(VLOOKUP($B162,名椙大会2日目!$B$5:$G$338,5,FALSE)*VLOOKUP(Q162,大会ごとのスコア!$D$28:$E$31,2,FALSE),"")</f>
        <v/>
      </c>
      <c r="T162" s="9" t="str">
        <f>IFERROR(VLOOKUP($B162,インカレスプリント2018!$B$5:$G$400,6,FALSE),"")</f>
        <v/>
      </c>
      <c r="U162" s="10" t="str">
        <f>IFERROR(VLOOKUP($B162,インカレスプリント2018!$B$5:$G$400,2,FALSE),"")</f>
        <v/>
      </c>
      <c r="V162" s="10" t="str">
        <f>IFERROR(VLOOKUP($B162,インカレスプリント2018!$B$5:$G$400,5,FALSE)*VLOOKUP(T162,大会ごとのスコア!$D$33:$E$36,2,FALSE),"")</f>
        <v/>
      </c>
      <c r="W162" s="9" t="str">
        <f>IFERROR(VLOOKUP($B162,インカレロング2018!$B$5:$G$400,6,FALSE),"")</f>
        <v/>
      </c>
      <c r="X162" s="10" t="str">
        <f>IFERROR(VLOOKUP($B162,インカレロング2018!$B$5:$G$400,2,FALSE),"")</f>
        <v/>
      </c>
      <c r="Y162" s="10" t="str">
        <f>IFERROR(VLOOKUP($B162,インカレロング2018!$B$5:$G$400,5,FALSE)*VLOOKUP(W162,大会ごとのスコア!$D$38:$E$42,2,FALSE),"")</f>
        <v/>
      </c>
      <c r="Z162" s="9" t="str">
        <f>IFERROR(VLOOKUP($B162,クラブカップミドル!$B$4:$G$400,6,FALSE),"")</f>
        <v/>
      </c>
      <c r="AA162" s="10" t="str">
        <f>IFERROR(VLOOKUP($B162,クラブカップミドル!$B$4:$G$400,2,FALSE),"")</f>
        <v/>
      </c>
      <c r="AB162" s="10" t="str">
        <f>IFERROR(VLOOKUP($B162,クラブカップミドル!$B$4:$G$400,5,FALSE)*VLOOKUP(Z162,大会ごとのスコア!$D$44:$E$55,2,FALSE),"")</f>
        <v/>
      </c>
      <c r="AC162" s="9" t="str">
        <f>IFERROR(VLOOKUP($B162,全日本ミドル!$B$4:$G$400,6,FALSE),"")</f>
        <v>M20A</v>
      </c>
      <c r="AD162" s="10">
        <f>IFERROR(VLOOKUP($B162,全日本ミドル!$B$4:$G$400,2,FALSE),"")</f>
        <v>22</v>
      </c>
      <c r="AE162" s="10">
        <f>IFERROR(VLOOKUP($B162,全日本ミドル!$B$4:$G$400,5,FALSE)*VLOOKUP(AC162,大会ごとのスコア!$D$62:$E$69,2,FALSE),"")</f>
        <v>42.363200000000006</v>
      </c>
      <c r="AF162" s="9" t="str">
        <f>IFERROR(VLOOKUP($B162,KOLC大会!$B$4:$G$400,6,FALSE),"")</f>
        <v/>
      </c>
      <c r="AG162" s="10" t="str">
        <f>IFERROR(VLOOKUP($B162,KOLC大会!$B$4:$G$400,2,FALSE),"")</f>
        <v/>
      </c>
      <c r="AH162" s="10" t="str">
        <f>IFERROR(VLOOKUP($B162,KOLC大会!$B$4:$G$400,5,FALSE)*VLOOKUP(AF162,大会ごとのスコア!$D$44:$E$55,2,FALSE),"")</f>
        <v/>
      </c>
      <c r="AI162" s="9" t="str">
        <f>IFERROR(VLOOKUP($B162,早大OC大会!$B$4:$G$400,6,FALSE),"")</f>
        <v/>
      </c>
      <c r="AJ162" s="10" t="str">
        <f>IFERROR(VLOOKUP($B162,早大OC大会!$B$4:$G$400,2,FALSE),"")</f>
        <v/>
      </c>
      <c r="AK162" s="10" t="str">
        <f>IFERROR(VLOOKUP($B162,早大OC大会!$B$4:$G$400,5,FALSE)*VLOOKUP(AI162,大会ごとのスコア!$D$44:$E$55,2,FALSE),"")</f>
        <v/>
      </c>
      <c r="AL162" s="9" t="str">
        <f>IFERROR(VLOOKUP($B162,京大京女大会!$B$4:$G$400,6,FALSE),"")</f>
        <v/>
      </c>
      <c r="AM162" s="10" t="str">
        <f>IFERROR(VLOOKUP($B162,京大京女大会!$B$4:$G$400,2,FALSE),"")</f>
        <v/>
      </c>
      <c r="AN162" s="10" t="str">
        <f>IFERROR(VLOOKUP($B162,京大京女大会!$B$4:$G$400,5,FALSE)*VLOOKUP(AL162,大会ごとのスコア!$D$44:$E$55,2,FALSE),"")</f>
        <v/>
      </c>
      <c r="AO162" s="9" t="str">
        <f>IFERROR(VLOOKUP($B162,東海ミドルセレ!$B$4:$G$400,6,FALSE),"")</f>
        <v/>
      </c>
      <c r="AP162" s="10" t="str">
        <f>IFERROR(VLOOKUP($B162,東海ミドルセレ!$B$4:$G$400,2,FALSE),"")</f>
        <v/>
      </c>
      <c r="AQ162" s="10" t="str">
        <f>IFERROR(VLOOKUP($B162,東海ミドルセレ!$B$4:$G$400,5,FALSE)*VLOOKUP(AO162,大会ごとのスコア!$D$44:$E$60,2,FALSE),"")</f>
        <v/>
      </c>
      <c r="AR162" s="10"/>
      <c r="AT162" s="9">
        <f t="array" ref="AT162">IFERROR(ROUNDUP(AVERAGE(LARGE(IF($A$3:$AS$3="スコア",$A162:$AS162,""),{1,2,3})),2),0)</f>
        <v>0</v>
      </c>
      <c r="AU162">
        <f t="array" ref="AU162">IFERROR(LARGE(IF($A$3:$AS$3="スコア",$A162:$AS162,""),1),"")</f>
        <v>42.363200000000006</v>
      </c>
      <c r="AV162" t="str">
        <f t="shared" si="4"/>
        <v>全日本ミドル</v>
      </c>
      <c r="AW162" t="str">
        <f t="shared" si="5"/>
        <v>M20A</v>
      </c>
    </row>
    <row r="163" spans="2:49" x14ac:dyDescent="0.15">
      <c r="B163" t="s">
        <v>926</v>
      </c>
      <c r="C163" t="s">
        <v>28</v>
      </c>
      <c r="E163" s="9" t="str">
        <f>IFERROR(VLOOKUP($B163,根ノ上高原!$B$5:$G$338,6,FALSE),"")</f>
        <v/>
      </c>
      <c r="F163" s="10" t="str">
        <f>IFERROR(VLOOKUP($B163,根ノ上高原!$B$5:$G$338,2,FALSE),"")</f>
        <v/>
      </c>
      <c r="G163" s="10" t="str">
        <f>IFERROR(VLOOKUP($B163,根ノ上高原!$B$5:$G$338,5,FALSE)*VLOOKUP(E163,大会ごとのスコア!$D$4:$E$5,2,FALSE),"")</f>
        <v/>
      </c>
      <c r="H163" s="9" t="str">
        <f>IFERROR(VLOOKUP($B163,東大OLK大会!$B$5:$G$338,6,FALSE),"")</f>
        <v/>
      </c>
      <c r="I163" s="10" t="str">
        <f>IFERROR(VLOOKUP($B163,東大OLK大会!$B$5:$G$338,2,FALSE),"")</f>
        <v/>
      </c>
      <c r="J163" s="10" t="str">
        <f>IFERROR(VLOOKUP($B163,東大OLK大会!$B$5:$G$338,5,FALSE)*VLOOKUP(H163,大会ごとのスコア!$D$7:$E$11,2,FALSE),"")</f>
        <v/>
      </c>
      <c r="K163" s="9" t="str">
        <f>IFERROR(VLOOKUP($B163,全日本ロング!$B$5:$G$338,6,FALSE),"")</f>
        <v/>
      </c>
      <c r="L163" s="10" t="str">
        <f>IFERROR(VLOOKUP($B163,全日本ロング!$B$5:$G$338,2,FALSE),"")</f>
        <v/>
      </c>
      <c r="M163" s="10" t="str">
        <f>IFERROR(VLOOKUP($B163,全日本ロング!$B$5:$G$338,5,FALSE)*VLOOKUP(K163,大会ごとのスコア!$D$12:$E$17,2,FALSE),"")</f>
        <v/>
      </c>
      <c r="N163" s="9" t="str">
        <f>IFERROR(VLOOKUP($B163,関東スプリントセレ!$B$5:$G$338,6,FALSE),"")</f>
        <v>Ms1</v>
      </c>
      <c r="O163" s="10">
        <f>IFERROR(VLOOKUP($B163,関東スプリントセレ!$B$5:$G$338,2,FALSE),"")</f>
        <v>0</v>
      </c>
      <c r="P163" s="10">
        <f>IFERROR(VLOOKUP($B163,関東スプリントセレ!$B$5:$G$338,5,FALSE)*VLOOKUP(N163,大会ごとのスコア!$D$19:$E$21,2,FALSE),"")</f>
        <v>16.712</v>
      </c>
      <c r="Q163" s="9" t="str">
        <f>IFERROR(VLOOKUP($B163,名椙大会2日目!$B$5:$G$338,6,FALSE),"")</f>
        <v/>
      </c>
      <c r="R163" s="10" t="str">
        <f>IFERROR(VLOOKUP($B163,名椙大会2日目!$B$5:$G$338,2,FALSE),"")</f>
        <v/>
      </c>
      <c r="S163" s="10" t="str">
        <f>IFERROR(VLOOKUP($B163,名椙大会2日目!$B$5:$G$338,5,FALSE)*VLOOKUP(Q163,大会ごとのスコア!$D$28:$E$31,2,FALSE),"")</f>
        <v/>
      </c>
      <c r="T163" s="9" t="str">
        <f>IFERROR(VLOOKUP($B163,インカレスプリント2018!$B$5:$G$400,6,FALSE),"")</f>
        <v/>
      </c>
      <c r="U163" s="10" t="str">
        <f>IFERROR(VLOOKUP($B163,インカレスプリント2018!$B$5:$G$400,2,FALSE),"")</f>
        <v/>
      </c>
      <c r="V163" s="10" t="str">
        <f>IFERROR(VLOOKUP($B163,インカレスプリント2018!$B$5:$G$400,5,FALSE)*VLOOKUP(T163,大会ごとのスコア!$D$33:$E$36,2,FALSE),"")</f>
        <v/>
      </c>
      <c r="W163" s="9" t="str">
        <f>IFERROR(VLOOKUP($B163,インカレロング2018!$B$5:$G$400,6,FALSE),"")</f>
        <v/>
      </c>
      <c r="X163" s="10" t="str">
        <f>IFERROR(VLOOKUP($B163,インカレロング2018!$B$5:$G$400,2,FALSE),"")</f>
        <v/>
      </c>
      <c r="Y163" s="10" t="str">
        <f>IFERROR(VLOOKUP($B163,インカレロング2018!$B$5:$G$400,5,FALSE)*VLOOKUP(W163,大会ごとのスコア!$D$38:$E$42,2,FALSE),"")</f>
        <v/>
      </c>
      <c r="Z163" s="9" t="str">
        <f>IFERROR(VLOOKUP($B163,クラブカップミドル!$B$4:$G$400,6,FALSE),"")</f>
        <v>MJ</v>
      </c>
      <c r="AA163" s="10">
        <f>IFERROR(VLOOKUP($B163,クラブカップミドル!$B$4:$G$400,2,FALSE),"")</f>
        <v>0</v>
      </c>
      <c r="AB163" s="10">
        <f>IFERROR(VLOOKUP($B163,クラブカップミドル!$B$4:$G$400,5,FALSE)*VLOOKUP(Z163,大会ごとのスコア!$D$44:$E$55,2,FALSE),"")</f>
        <v>0</v>
      </c>
      <c r="AC163" s="9" t="str">
        <f>IFERROR(VLOOKUP($B163,全日本ミドル!$B$4:$G$400,6,FALSE),"")</f>
        <v/>
      </c>
      <c r="AD163" s="10" t="str">
        <f>IFERROR(VLOOKUP($B163,全日本ミドル!$B$4:$G$400,2,FALSE),"")</f>
        <v/>
      </c>
      <c r="AE163" s="10" t="str">
        <f>IFERROR(VLOOKUP($B163,全日本ミドル!$B$4:$G$400,5,FALSE)*VLOOKUP(AC163,大会ごとのスコア!$D$62:$E$69,2,FALSE),"")</f>
        <v/>
      </c>
      <c r="AF163" s="9" t="str">
        <f>IFERROR(VLOOKUP($B163,KOLC大会!$B$4:$G$400,6,FALSE),"")</f>
        <v/>
      </c>
      <c r="AG163" s="10" t="str">
        <f>IFERROR(VLOOKUP($B163,KOLC大会!$B$4:$G$400,2,FALSE),"")</f>
        <v/>
      </c>
      <c r="AH163" s="10" t="str">
        <f>IFERROR(VLOOKUP($B163,KOLC大会!$B$4:$G$400,5,FALSE)*VLOOKUP(AF163,大会ごとのスコア!$D$44:$E$55,2,FALSE),"")</f>
        <v/>
      </c>
      <c r="AI163" s="9" t="str">
        <f>IFERROR(VLOOKUP($B163,早大OC大会!$B$4:$G$400,6,FALSE),"")</f>
        <v/>
      </c>
      <c r="AJ163" s="10" t="str">
        <f>IFERROR(VLOOKUP($B163,早大OC大会!$B$4:$G$400,2,FALSE),"")</f>
        <v/>
      </c>
      <c r="AK163" s="10" t="str">
        <f>IFERROR(VLOOKUP($B163,早大OC大会!$B$4:$G$400,5,FALSE)*VLOOKUP(AI163,大会ごとのスコア!$D$44:$E$55,2,FALSE),"")</f>
        <v/>
      </c>
      <c r="AL163" s="9" t="str">
        <f>IFERROR(VLOOKUP($B163,京大京女大会!$B$4:$G$400,6,FALSE),"")</f>
        <v/>
      </c>
      <c r="AM163" s="10" t="str">
        <f>IFERROR(VLOOKUP($B163,京大京女大会!$B$4:$G$400,2,FALSE),"")</f>
        <v/>
      </c>
      <c r="AN163" s="10" t="str">
        <f>IFERROR(VLOOKUP($B163,京大京女大会!$B$4:$G$400,5,FALSE)*VLOOKUP(AL163,大会ごとのスコア!$D$44:$E$55,2,FALSE),"")</f>
        <v/>
      </c>
      <c r="AO163" s="9" t="str">
        <f>IFERROR(VLOOKUP($B163,東海ミドルセレ!$B$4:$G$400,6,FALSE),"")</f>
        <v/>
      </c>
      <c r="AP163" s="10" t="str">
        <f>IFERROR(VLOOKUP($B163,東海ミドルセレ!$B$4:$G$400,2,FALSE),"")</f>
        <v/>
      </c>
      <c r="AQ163" s="10" t="str">
        <f>IFERROR(VLOOKUP($B163,東海ミドルセレ!$B$4:$G$400,5,FALSE)*VLOOKUP(AO163,大会ごとのスコア!$D$44:$E$60,2,FALSE),"")</f>
        <v/>
      </c>
      <c r="AR163" s="10"/>
      <c r="AT163" s="9">
        <f t="array" ref="AT163">IFERROR(ROUNDUP(AVERAGE(LARGE(IF($A$3:$AS$3="スコア",$A163:$AS163,""),{1,2,3})),2),0)</f>
        <v>0</v>
      </c>
      <c r="AU163">
        <f t="array" ref="AU163">IFERROR(LARGE(IF($A$3:$AS$3="スコア",$A163:$AS163,""),1),"")</f>
        <v>16.712</v>
      </c>
      <c r="AV163" t="str">
        <f t="shared" si="4"/>
        <v>関東SS</v>
      </c>
      <c r="AW163" t="str">
        <f t="shared" si="5"/>
        <v>Ms1</v>
      </c>
    </row>
    <row r="164" spans="2:49" x14ac:dyDescent="0.15">
      <c r="B164" t="s">
        <v>962</v>
      </c>
      <c r="C164" t="s">
        <v>28</v>
      </c>
      <c r="E164" s="9" t="str">
        <f>IFERROR(VLOOKUP($B164,根ノ上高原!$B$5:$G$338,6,FALSE),"")</f>
        <v/>
      </c>
      <c r="F164" s="10" t="str">
        <f>IFERROR(VLOOKUP($B164,根ノ上高原!$B$5:$G$338,2,FALSE),"")</f>
        <v/>
      </c>
      <c r="G164" s="10" t="str">
        <f>IFERROR(VLOOKUP($B164,根ノ上高原!$B$5:$G$338,5,FALSE)*VLOOKUP(E164,大会ごとのスコア!$D$4:$E$5,2,FALSE),"")</f>
        <v/>
      </c>
      <c r="H164" s="9" t="str">
        <f>IFERROR(VLOOKUP($B164,東大OLK大会!$B$5:$G$338,6,FALSE),"")</f>
        <v/>
      </c>
      <c r="I164" s="10" t="str">
        <f>IFERROR(VLOOKUP($B164,東大OLK大会!$B$5:$G$338,2,FALSE),"")</f>
        <v/>
      </c>
      <c r="J164" s="10" t="str">
        <f>IFERROR(VLOOKUP($B164,東大OLK大会!$B$5:$G$338,5,FALSE)*VLOOKUP(H164,大会ごとのスコア!$D$7:$E$11,2,FALSE),"")</f>
        <v/>
      </c>
      <c r="K164" s="9" t="str">
        <f>IFERROR(VLOOKUP($B164,全日本ロング!$B$5:$G$338,6,FALSE),"")</f>
        <v/>
      </c>
      <c r="L164" s="10" t="str">
        <f>IFERROR(VLOOKUP($B164,全日本ロング!$B$5:$G$338,2,FALSE),"")</f>
        <v/>
      </c>
      <c r="M164" s="10" t="str">
        <f>IFERROR(VLOOKUP($B164,全日本ロング!$B$5:$G$338,5,FALSE)*VLOOKUP(K164,大会ごとのスコア!$D$12:$E$17,2,FALSE),"")</f>
        <v/>
      </c>
      <c r="N164" s="9" t="str">
        <f>IFERROR(VLOOKUP($B164,関東スプリントセレ!$B$5:$G$338,6,FALSE),"")</f>
        <v>Ms2</v>
      </c>
      <c r="O164" s="10">
        <f>IFERROR(VLOOKUP($B164,関東スプリントセレ!$B$5:$G$338,2,FALSE),"")</f>
        <v>0</v>
      </c>
      <c r="P164" s="10">
        <f>IFERROR(VLOOKUP($B164,関東スプリントセレ!$B$5:$G$338,5,FALSE)*VLOOKUP(N164,大会ごとのスコア!$D$19:$E$21,2,FALSE),"")</f>
        <v>13.484999999999999</v>
      </c>
      <c r="Q164" s="9" t="str">
        <f>IFERROR(VLOOKUP($B164,名椙大会2日目!$B$5:$G$338,6,FALSE),"")</f>
        <v/>
      </c>
      <c r="R164" s="10" t="str">
        <f>IFERROR(VLOOKUP($B164,名椙大会2日目!$B$5:$G$338,2,FALSE),"")</f>
        <v/>
      </c>
      <c r="S164" s="10" t="str">
        <f>IFERROR(VLOOKUP($B164,名椙大会2日目!$B$5:$G$338,5,FALSE)*VLOOKUP(Q164,大会ごとのスコア!$D$28:$E$31,2,FALSE),"")</f>
        <v/>
      </c>
      <c r="T164" s="9" t="str">
        <f>IFERROR(VLOOKUP($B164,インカレスプリント2018!$B$5:$G$400,6,FALSE),"")</f>
        <v/>
      </c>
      <c r="U164" s="10" t="str">
        <f>IFERROR(VLOOKUP($B164,インカレスプリント2018!$B$5:$G$400,2,FALSE),"")</f>
        <v/>
      </c>
      <c r="V164" s="10" t="str">
        <f>IFERROR(VLOOKUP($B164,インカレスプリント2018!$B$5:$G$400,5,FALSE)*VLOOKUP(T164,大会ごとのスコア!$D$33:$E$36,2,FALSE),"")</f>
        <v/>
      </c>
      <c r="W164" s="9" t="str">
        <f>IFERROR(VLOOKUP($B164,インカレロング2018!$B$5:$G$400,6,FALSE),"")</f>
        <v/>
      </c>
      <c r="X164" s="10" t="str">
        <f>IFERROR(VLOOKUP($B164,インカレロング2018!$B$5:$G$400,2,FALSE),"")</f>
        <v/>
      </c>
      <c r="Y164" s="10" t="str">
        <f>IFERROR(VLOOKUP($B164,インカレロング2018!$B$5:$G$400,5,FALSE)*VLOOKUP(W164,大会ごとのスコア!$D$38:$E$42,2,FALSE),"")</f>
        <v/>
      </c>
      <c r="Z164" s="9" t="str">
        <f>IFERROR(VLOOKUP($B164,クラブカップミドル!$B$4:$G$400,6,FALSE),"")</f>
        <v/>
      </c>
      <c r="AA164" s="10" t="str">
        <f>IFERROR(VLOOKUP($B164,クラブカップミドル!$B$4:$G$400,2,FALSE),"")</f>
        <v/>
      </c>
      <c r="AB164" s="10" t="str">
        <f>IFERROR(VLOOKUP($B164,クラブカップミドル!$B$4:$G$400,5,FALSE)*VLOOKUP(Z164,大会ごとのスコア!$D$44:$E$55,2,FALSE),"")</f>
        <v/>
      </c>
      <c r="AC164" s="9" t="str">
        <f>IFERROR(VLOOKUP($B164,全日本ミドル!$B$4:$G$400,6,FALSE),"")</f>
        <v/>
      </c>
      <c r="AD164" s="10" t="str">
        <f>IFERROR(VLOOKUP($B164,全日本ミドル!$B$4:$G$400,2,FALSE),"")</f>
        <v/>
      </c>
      <c r="AE164" s="10" t="str">
        <f>IFERROR(VLOOKUP($B164,全日本ミドル!$B$4:$G$400,5,FALSE)*VLOOKUP(AC164,大会ごとのスコア!$D$62:$E$69,2,FALSE),"")</f>
        <v/>
      </c>
      <c r="AF164" s="9" t="str">
        <f>IFERROR(VLOOKUP($B164,KOLC大会!$B$4:$G$400,6,FALSE),"")</f>
        <v/>
      </c>
      <c r="AG164" s="10" t="str">
        <f>IFERROR(VLOOKUP($B164,KOLC大会!$B$4:$G$400,2,FALSE),"")</f>
        <v/>
      </c>
      <c r="AH164" s="10" t="str">
        <f>IFERROR(VLOOKUP($B164,KOLC大会!$B$4:$G$400,5,FALSE)*VLOOKUP(AF164,大会ごとのスコア!$D$44:$E$55,2,FALSE),"")</f>
        <v/>
      </c>
      <c r="AI164" s="9" t="str">
        <f>IFERROR(VLOOKUP($B164,早大OC大会!$B$4:$G$400,6,FALSE),"")</f>
        <v/>
      </c>
      <c r="AJ164" s="10" t="str">
        <f>IFERROR(VLOOKUP($B164,早大OC大会!$B$4:$G$400,2,FALSE),"")</f>
        <v/>
      </c>
      <c r="AK164" s="10" t="str">
        <f>IFERROR(VLOOKUP($B164,早大OC大会!$B$4:$G$400,5,FALSE)*VLOOKUP(AI164,大会ごとのスコア!$D$44:$E$55,2,FALSE),"")</f>
        <v/>
      </c>
      <c r="AL164" s="9" t="str">
        <f>IFERROR(VLOOKUP($B164,京大京女大会!$B$4:$G$400,6,FALSE),"")</f>
        <v/>
      </c>
      <c r="AM164" s="10" t="str">
        <f>IFERROR(VLOOKUP($B164,京大京女大会!$B$4:$G$400,2,FALSE),"")</f>
        <v/>
      </c>
      <c r="AN164" s="10" t="str">
        <f>IFERROR(VLOOKUP($B164,京大京女大会!$B$4:$G$400,5,FALSE)*VLOOKUP(AL164,大会ごとのスコア!$D$44:$E$55,2,FALSE),"")</f>
        <v/>
      </c>
      <c r="AO164" s="9" t="str">
        <f>IFERROR(VLOOKUP($B164,東海ミドルセレ!$B$4:$G$400,6,FALSE),"")</f>
        <v/>
      </c>
      <c r="AP164" s="10" t="str">
        <f>IFERROR(VLOOKUP($B164,東海ミドルセレ!$B$4:$G$400,2,FALSE),"")</f>
        <v/>
      </c>
      <c r="AQ164" s="10" t="str">
        <f>IFERROR(VLOOKUP($B164,東海ミドルセレ!$B$4:$G$400,5,FALSE)*VLOOKUP(AO164,大会ごとのスコア!$D$44:$E$60,2,FALSE),"")</f>
        <v/>
      </c>
      <c r="AR164" s="10"/>
      <c r="AT164" s="9">
        <f t="array" ref="AT164">IFERROR(ROUNDUP(AVERAGE(LARGE(IF($A$3:$AS$3="スコア",$A164:$AS164,""),{1,2,3})),2),0)</f>
        <v>0</v>
      </c>
      <c r="AU164">
        <f t="array" ref="AU164">IFERROR(LARGE(IF($A$3:$AS$3="スコア",$A164:$AS164,""),1),"")</f>
        <v>13.484999999999999</v>
      </c>
      <c r="AV164" t="str">
        <f t="shared" si="4"/>
        <v>関東SS</v>
      </c>
      <c r="AW164" t="str">
        <f t="shared" si="5"/>
        <v>Ms2</v>
      </c>
    </row>
    <row r="165" spans="2:49" x14ac:dyDescent="0.15">
      <c r="B165" t="s">
        <v>908</v>
      </c>
      <c r="C165" t="s">
        <v>6</v>
      </c>
      <c r="E165" s="9" t="str">
        <f>IFERROR(VLOOKUP($B165,根ノ上高原!$B$5:$G$338,6,FALSE),"")</f>
        <v/>
      </c>
      <c r="F165" s="10" t="str">
        <f>IFERROR(VLOOKUP($B165,根ノ上高原!$B$5:$G$338,2,FALSE),"")</f>
        <v/>
      </c>
      <c r="G165" s="10" t="str">
        <f>IFERROR(VLOOKUP($B165,根ノ上高原!$B$5:$G$338,5,FALSE)*VLOOKUP(E165,大会ごとのスコア!$D$4:$E$5,2,FALSE),"")</f>
        <v/>
      </c>
      <c r="H165" s="9" t="str">
        <f>IFERROR(VLOOKUP($B165,東大OLK大会!$B$5:$G$338,6,FALSE),"")</f>
        <v/>
      </c>
      <c r="I165" s="10" t="str">
        <f>IFERROR(VLOOKUP($B165,東大OLK大会!$B$5:$G$338,2,FALSE),"")</f>
        <v/>
      </c>
      <c r="J165" s="10" t="str">
        <f>IFERROR(VLOOKUP($B165,東大OLK大会!$B$5:$G$338,5,FALSE)*VLOOKUP(H165,大会ごとのスコア!$D$7:$E$11,2,FALSE),"")</f>
        <v/>
      </c>
      <c r="K165" s="9" t="str">
        <f>IFERROR(VLOOKUP($B165,全日本ロング!$B$5:$G$338,6,FALSE),"")</f>
        <v/>
      </c>
      <c r="L165" s="10" t="str">
        <f>IFERROR(VLOOKUP($B165,全日本ロング!$B$5:$G$338,2,FALSE),"")</f>
        <v/>
      </c>
      <c r="M165" s="10" t="str">
        <f>IFERROR(VLOOKUP($B165,全日本ロング!$B$5:$G$338,5,FALSE)*VLOOKUP(K165,大会ごとのスコア!$D$12:$E$17,2,FALSE),"")</f>
        <v/>
      </c>
      <c r="N165" s="9" t="str">
        <f>IFERROR(VLOOKUP($B165,関東スプリントセレ!$B$5:$G$338,6,FALSE),"")</f>
        <v>Ms1</v>
      </c>
      <c r="O165" s="10">
        <f>IFERROR(VLOOKUP($B165,関東スプリントセレ!$B$5:$G$338,2,FALSE),"")</f>
        <v>69</v>
      </c>
      <c r="P165" s="10">
        <f>IFERROR(VLOOKUP($B165,関東スプリントセレ!$B$5:$G$338,5,FALSE)*VLOOKUP(N165,大会ごとのスコア!$D$19:$E$21,2,FALSE),"")</f>
        <v>45.742999999999995</v>
      </c>
      <c r="Q165" s="9" t="str">
        <f>IFERROR(VLOOKUP($B165,名椙大会2日目!$B$5:$G$338,6,FALSE),"")</f>
        <v/>
      </c>
      <c r="R165" s="10" t="str">
        <f>IFERROR(VLOOKUP($B165,名椙大会2日目!$B$5:$G$338,2,FALSE),"")</f>
        <v/>
      </c>
      <c r="S165" s="10" t="str">
        <f>IFERROR(VLOOKUP($B165,名椙大会2日目!$B$5:$G$338,5,FALSE)*VLOOKUP(Q165,大会ごとのスコア!$D$28:$E$31,2,FALSE),"")</f>
        <v/>
      </c>
      <c r="T165" s="9" t="str">
        <f>IFERROR(VLOOKUP($B165,インカレスプリント2018!$B$5:$G$400,6,FALSE),"")</f>
        <v/>
      </c>
      <c r="U165" s="10" t="str">
        <f>IFERROR(VLOOKUP($B165,インカレスプリント2018!$B$5:$G$400,2,FALSE),"")</f>
        <v/>
      </c>
      <c r="V165" s="10" t="str">
        <f>IFERROR(VLOOKUP($B165,インカレスプリント2018!$B$5:$G$400,5,FALSE)*VLOOKUP(T165,大会ごとのスコア!$D$33:$E$36,2,FALSE),"")</f>
        <v/>
      </c>
      <c r="W165" s="9" t="str">
        <f>IFERROR(VLOOKUP($B165,インカレロング2018!$B$5:$G$400,6,FALSE),"")</f>
        <v/>
      </c>
      <c r="X165" s="10" t="str">
        <f>IFERROR(VLOOKUP($B165,インカレロング2018!$B$5:$G$400,2,FALSE),"")</f>
        <v/>
      </c>
      <c r="Y165" s="10" t="str">
        <f>IFERROR(VLOOKUP($B165,インカレロング2018!$B$5:$G$400,5,FALSE)*VLOOKUP(W165,大会ごとのスコア!$D$38:$E$42,2,FALSE),"")</f>
        <v/>
      </c>
      <c r="Z165" s="9" t="str">
        <f>IFERROR(VLOOKUP($B165,クラブカップミドル!$B$4:$G$400,6,FALSE),"")</f>
        <v/>
      </c>
      <c r="AA165" s="10" t="str">
        <f>IFERROR(VLOOKUP($B165,クラブカップミドル!$B$4:$G$400,2,FALSE),"")</f>
        <v/>
      </c>
      <c r="AB165" s="10" t="str">
        <f>IFERROR(VLOOKUP($B165,クラブカップミドル!$B$4:$G$400,5,FALSE)*VLOOKUP(Z165,大会ごとのスコア!$D$44:$E$55,2,FALSE),"")</f>
        <v/>
      </c>
      <c r="AC165" s="9" t="str">
        <f>IFERROR(VLOOKUP($B165,全日本ミドル!$B$4:$G$400,6,FALSE),"")</f>
        <v>M21A2</v>
      </c>
      <c r="AD165" s="10">
        <f>IFERROR(VLOOKUP($B165,全日本ミドル!$B$4:$G$400,2,FALSE),"")</f>
        <v>0</v>
      </c>
      <c r="AE165" s="10">
        <f>IFERROR(VLOOKUP($B165,全日本ミドル!$B$4:$G$400,5,FALSE)*VLOOKUP(AC165,大会ごとのスコア!$D$62:$E$69,2,FALSE),"")</f>
        <v>24.731000000000002</v>
      </c>
      <c r="AF165" s="9" t="str">
        <f>IFERROR(VLOOKUP($B165,KOLC大会!$B$4:$G$400,6,FALSE),"")</f>
        <v/>
      </c>
      <c r="AG165" s="10" t="str">
        <f>IFERROR(VLOOKUP($B165,KOLC大会!$B$4:$G$400,2,FALSE),"")</f>
        <v/>
      </c>
      <c r="AH165" s="10" t="str">
        <f>IFERROR(VLOOKUP($B165,KOLC大会!$B$4:$G$400,5,FALSE)*VLOOKUP(AF165,大会ごとのスコア!$D$44:$E$55,2,FALSE),"")</f>
        <v/>
      </c>
      <c r="AI165" s="9" t="str">
        <f>IFERROR(VLOOKUP($B165,早大OC大会!$B$4:$G$400,6,FALSE),"")</f>
        <v/>
      </c>
      <c r="AJ165" s="10" t="str">
        <f>IFERROR(VLOOKUP($B165,早大OC大会!$B$4:$G$400,2,FALSE),"")</f>
        <v/>
      </c>
      <c r="AK165" s="10" t="str">
        <f>IFERROR(VLOOKUP($B165,早大OC大会!$B$4:$G$400,5,FALSE)*VLOOKUP(AI165,大会ごとのスコア!$D$44:$E$55,2,FALSE),"")</f>
        <v/>
      </c>
      <c r="AL165" s="9" t="str">
        <f>IFERROR(VLOOKUP($B165,京大京女大会!$B$4:$G$400,6,FALSE),"")</f>
        <v/>
      </c>
      <c r="AM165" s="10" t="str">
        <f>IFERROR(VLOOKUP($B165,京大京女大会!$B$4:$G$400,2,FALSE),"")</f>
        <v/>
      </c>
      <c r="AN165" s="10" t="str">
        <f>IFERROR(VLOOKUP($B165,京大京女大会!$B$4:$G$400,5,FALSE)*VLOOKUP(AL165,大会ごとのスコア!$D$44:$E$55,2,FALSE),"")</f>
        <v/>
      </c>
      <c r="AO165" s="9" t="str">
        <f>IFERROR(VLOOKUP($B165,東海ミドルセレ!$B$4:$G$400,6,FALSE),"")</f>
        <v/>
      </c>
      <c r="AP165" s="10" t="str">
        <f>IFERROR(VLOOKUP($B165,東海ミドルセレ!$B$4:$G$400,2,FALSE),"")</f>
        <v/>
      </c>
      <c r="AQ165" s="10" t="str">
        <f>IFERROR(VLOOKUP($B165,東海ミドルセレ!$B$4:$G$400,5,FALSE)*VLOOKUP(AO165,大会ごとのスコア!$D$44:$E$60,2,FALSE),"")</f>
        <v/>
      </c>
      <c r="AR165" s="10"/>
      <c r="AT165" s="9">
        <f t="array" ref="AT165">IFERROR(ROUNDUP(AVERAGE(LARGE(IF($A$3:$AS$3="スコア",$A165:$AS165,""),{1,2,3})),2),0)</f>
        <v>0</v>
      </c>
      <c r="AU165">
        <f t="array" ref="AU165">IFERROR(LARGE(IF($A$3:$AS$3="スコア",$A165:$AS165,""),1),"")</f>
        <v>45.742999999999995</v>
      </c>
      <c r="AV165" t="str">
        <f t="shared" si="4"/>
        <v>関東SS</v>
      </c>
      <c r="AW165" t="str">
        <f t="shared" si="5"/>
        <v>Ms1</v>
      </c>
    </row>
    <row r="166" spans="2:49" x14ac:dyDescent="0.15">
      <c r="B166" t="s">
        <v>925</v>
      </c>
      <c r="C166" t="s">
        <v>6</v>
      </c>
      <c r="E166" s="9" t="str">
        <f>IFERROR(VLOOKUP($B166,根ノ上高原!$B$5:$G$338,6,FALSE),"")</f>
        <v/>
      </c>
      <c r="F166" s="10" t="str">
        <f>IFERROR(VLOOKUP($B166,根ノ上高原!$B$5:$G$338,2,FALSE),"")</f>
        <v/>
      </c>
      <c r="G166" s="10" t="str">
        <f>IFERROR(VLOOKUP($B166,根ノ上高原!$B$5:$G$338,5,FALSE)*VLOOKUP(E166,大会ごとのスコア!$D$4:$E$5,2,FALSE),"")</f>
        <v/>
      </c>
      <c r="H166" s="9" t="str">
        <f>IFERROR(VLOOKUP($B166,東大OLK大会!$B$5:$G$338,6,FALSE),"")</f>
        <v/>
      </c>
      <c r="I166" s="10" t="str">
        <f>IFERROR(VLOOKUP($B166,東大OLK大会!$B$5:$G$338,2,FALSE),"")</f>
        <v/>
      </c>
      <c r="J166" s="10" t="str">
        <f>IFERROR(VLOOKUP($B166,東大OLK大会!$B$5:$G$338,5,FALSE)*VLOOKUP(H166,大会ごとのスコア!$D$7:$E$11,2,FALSE),"")</f>
        <v/>
      </c>
      <c r="K166" s="9" t="str">
        <f>IFERROR(VLOOKUP($B166,全日本ロング!$B$5:$G$338,6,FALSE),"")</f>
        <v/>
      </c>
      <c r="L166" s="10" t="str">
        <f>IFERROR(VLOOKUP($B166,全日本ロング!$B$5:$G$338,2,FALSE),"")</f>
        <v/>
      </c>
      <c r="M166" s="10" t="str">
        <f>IFERROR(VLOOKUP($B166,全日本ロング!$B$5:$G$338,5,FALSE)*VLOOKUP(K166,大会ごとのスコア!$D$12:$E$17,2,FALSE),"")</f>
        <v/>
      </c>
      <c r="N166" s="9" t="str">
        <f>IFERROR(VLOOKUP($B166,関東スプリントセレ!$B$5:$G$338,6,FALSE),"")</f>
        <v>Ms1</v>
      </c>
      <c r="O166" s="10">
        <f>IFERROR(VLOOKUP($B166,関東スプリントセレ!$B$5:$G$338,2,FALSE),"")</f>
        <v>90</v>
      </c>
      <c r="P166" s="10">
        <f>IFERROR(VLOOKUP($B166,関東スプリントセレ!$B$5:$G$338,5,FALSE)*VLOOKUP(N166,大会ごとのスコア!$D$19:$E$21,2,FALSE),"")</f>
        <v>26.965</v>
      </c>
      <c r="Q166" s="9" t="str">
        <f>IFERROR(VLOOKUP($B166,名椙大会2日目!$B$5:$G$338,6,FALSE),"")</f>
        <v/>
      </c>
      <c r="R166" s="10" t="str">
        <f>IFERROR(VLOOKUP($B166,名椙大会2日目!$B$5:$G$338,2,FALSE),"")</f>
        <v/>
      </c>
      <c r="S166" s="10" t="str">
        <f>IFERROR(VLOOKUP($B166,名椙大会2日目!$B$5:$G$338,5,FALSE)*VLOOKUP(Q166,大会ごとのスコア!$D$28:$E$31,2,FALSE),"")</f>
        <v/>
      </c>
      <c r="T166" s="9" t="str">
        <f>IFERROR(VLOOKUP($B166,インカレスプリント2018!$B$5:$G$400,6,FALSE),"")</f>
        <v/>
      </c>
      <c r="U166" s="10" t="str">
        <f>IFERROR(VLOOKUP($B166,インカレスプリント2018!$B$5:$G$400,2,FALSE),"")</f>
        <v/>
      </c>
      <c r="V166" s="10" t="str">
        <f>IFERROR(VLOOKUP($B166,インカレスプリント2018!$B$5:$G$400,5,FALSE)*VLOOKUP(T166,大会ごとのスコア!$D$33:$E$36,2,FALSE),"")</f>
        <v/>
      </c>
      <c r="W166" s="9" t="str">
        <f>IFERROR(VLOOKUP($B166,インカレロング2018!$B$5:$G$400,6,FALSE),"")</f>
        <v/>
      </c>
      <c r="X166" s="10" t="str">
        <f>IFERROR(VLOOKUP($B166,インカレロング2018!$B$5:$G$400,2,FALSE),"")</f>
        <v/>
      </c>
      <c r="Y166" s="10" t="str">
        <f>IFERROR(VLOOKUP($B166,インカレロング2018!$B$5:$G$400,5,FALSE)*VLOOKUP(W166,大会ごとのスコア!$D$38:$E$42,2,FALSE),"")</f>
        <v/>
      </c>
      <c r="Z166" s="9" t="str">
        <f>IFERROR(VLOOKUP($B166,クラブカップミドル!$B$4:$G$400,6,FALSE),"")</f>
        <v/>
      </c>
      <c r="AA166" s="10" t="str">
        <f>IFERROR(VLOOKUP($B166,クラブカップミドル!$B$4:$G$400,2,FALSE),"")</f>
        <v/>
      </c>
      <c r="AB166" s="10" t="str">
        <f>IFERROR(VLOOKUP($B166,クラブカップミドル!$B$4:$G$400,5,FALSE)*VLOOKUP(Z166,大会ごとのスコア!$D$44:$E$55,2,FALSE),"")</f>
        <v/>
      </c>
      <c r="AC166" s="9" t="str">
        <f>IFERROR(VLOOKUP($B166,全日本ミドル!$B$4:$G$400,6,FALSE),"")</f>
        <v/>
      </c>
      <c r="AD166" s="10" t="str">
        <f>IFERROR(VLOOKUP($B166,全日本ミドル!$B$4:$G$400,2,FALSE),"")</f>
        <v/>
      </c>
      <c r="AE166" s="10" t="str">
        <f>IFERROR(VLOOKUP($B166,全日本ミドル!$B$4:$G$400,5,FALSE)*VLOOKUP(AC166,大会ごとのスコア!$D$62:$E$69,2,FALSE),"")</f>
        <v/>
      </c>
      <c r="AF166" s="9" t="str">
        <f>IFERROR(VLOOKUP($B166,KOLC大会!$B$4:$G$400,6,FALSE),"")</f>
        <v/>
      </c>
      <c r="AG166" s="10" t="str">
        <f>IFERROR(VLOOKUP($B166,KOLC大会!$B$4:$G$400,2,FALSE),"")</f>
        <v/>
      </c>
      <c r="AH166" s="10" t="str">
        <f>IFERROR(VLOOKUP($B166,KOLC大会!$B$4:$G$400,5,FALSE)*VLOOKUP(AF166,大会ごとのスコア!$D$44:$E$55,2,FALSE),"")</f>
        <v/>
      </c>
      <c r="AI166" s="9" t="str">
        <f>IFERROR(VLOOKUP($B166,早大OC大会!$B$4:$G$400,6,FALSE),"")</f>
        <v/>
      </c>
      <c r="AJ166" s="10" t="str">
        <f>IFERROR(VLOOKUP($B166,早大OC大会!$B$4:$G$400,2,FALSE),"")</f>
        <v/>
      </c>
      <c r="AK166" s="10" t="str">
        <f>IFERROR(VLOOKUP($B166,早大OC大会!$B$4:$G$400,5,FALSE)*VLOOKUP(AI166,大会ごとのスコア!$D$44:$E$55,2,FALSE),"")</f>
        <v/>
      </c>
      <c r="AL166" s="9" t="str">
        <f>IFERROR(VLOOKUP($B166,京大京女大会!$B$4:$G$400,6,FALSE),"")</f>
        <v/>
      </c>
      <c r="AM166" s="10" t="str">
        <f>IFERROR(VLOOKUP($B166,京大京女大会!$B$4:$G$400,2,FALSE),"")</f>
        <v/>
      </c>
      <c r="AN166" s="10" t="str">
        <f>IFERROR(VLOOKUP($B166,京大京女大会!$B$4:$G$400,5,FALSE)*VLOOKUP(AL166,大会ごとのスコア!$D$44:$E$55,2,FALSE),"")</f>
        <v/>
      </c>
      <c r="AO166" s="9" t="str">
        <f>IFERROR(VLOOKUP($B166,東海ミドルセレ!$B$4:$G$400,6,FALSE),"")</f>
        <v/>
      </c>
      <c r="AP166" s="10" t="str">
        <f>IFERROR(VLOOKUP($B166,東海ミドルセレ!$B$4:$G$400,2,FALSE),"")</f>
        <v/>
      </c>
      <c r="AQ166" s="10" t="str">
        <f>IFERROR(VLOOKUP($B166,東海ミドルセレ!$B$4:$G$400,5,FALSE)*VLOOKUP(AO166,大会ごとのスコア!$D$44:$E$60,2,FALSE),"")</f>
        <v/>
      </c>
      <c r="AR166" s="10"/>
      <c r="AT166" s="9">
        <f t="array" ref="AT166">IFERROR(ROUNDUP(AVERAGE(LARGE(IF($A$3:$AS$3="スコア",$A166:$AS166,""),{1,2,3})),2),0)</f>
        <v>0</v>
      </c>
      <c r="AU166">
        <f t="array" ref="AU166">IFERROR(LARGE(IF($A$3:$AS$3="スコア",$A166:$AS166,""),1),"")</f>
        <v>26.965</v>
      </c>
      <c r="AV166" t="str">
        <f t="shared" si="4"/>
        <v>関東SS</v>
      </c>
      <c r="AW166" t="str">
        <f t="shared" si="5"/>
        <v>Ms1</v>
      </c>
    </row>
    <row r="167" spans="2:49" x14ac:dyDescent="0.15">
      <c r="B167" t="s">
        <v>928</v>
      </c>
      <c r="C167" t="s">
        <v>6</v>
      </c>
      <c r="E167" s="9" t="str">
        <f>IFERROR(VLOOKUP($B167,根ノ上高原!$B$5:$G$338,6,FALSE),"")</f>
        <v/>
      </c>
      <c r="F167" s="10" t="str">
        <f>IFERROR(VLOOKUP($B167,根ノ上高原!$B$5:$G$338,2,FALSE),"")</f>
        <v/>
      </c>
      <c r="G167" s="10" t="str">
        <f>IFERROR(VLOOKUP($B167,根ノ上高原!$B$5:$G$338,5,FALSE)*VLOOKUP(E167,大会ごとのスコア!$D$4:$E$5,2,FALSE),"")</f>
        <v/>
      </c>
      <c r="H167" s="9" t="str">
        <f>IFERROR(VLOOKUP($B167,東大OLK大会!$B$5:$G$338,6,FALSE),"")</f>
        <v/>
      </c>
      <c r="I167" s="10" t="str">
        <f>IFERROR(VLOOKUP($B167,東大OLK大会!$B$5:$G$338,2,FALSE),"")</f>
        <v/>
      </c>
      <c r="J167" s="10" t="str">
        <f>IFERROR(VLOOKUP($B167,東大OLK大会!$B$5:$G$338,5,FALSE)*VLOOKUP(H167,大会ごとのスコア!$D$7:$E$11,2,FALSE),"")</f>
        <v/>
      </c>
      <c r="K167" s="9" t="str">
        <f>IFERROR(VLOOKUP($B167,全日本ロング!$B$5:$G$338,6,FALSE),"")</f>
        <v/>
      </c>
      <c r="L167" s="10" t="str">
        <f>IFERROR(VLOOKUP($B167,全日本ロング!$B$5:$G$338,2,FALSE),"")</f>
        <v/>
      </c>
      <c r="M167" s="10" t="str">
        <f>IFERROR(VLOOKUP($B167,全日本ロング!$B$5:$G$338,5,FALSE)*VLOOKUP(K167,大会ごとのスコア!$D$12:$E$17,2,FALSE),"")</f>
        <v/>
      </c>
      <c r="N167" s="9" t="str">
        <f>IFERROR(VLOOKUP($B167,関東スプリントセレ!$B$5:$G$338,6,FALSE),"")</f>
        <v>Ms1</v>
      </c>
      <c r="O167" s="10">
        <f>IFERROR(VLOOKUP($B167,関東スプリントセレ!$B$5:$G$338,2,FALSE),"")</f>
        <v>0</v>
      </c>
      <c r="P167" s="10">
        <f>IFERROR(VLOOKUP($B167,関東スプリントセレ!$B$5:$G$338,5,FALSE)*VLOOKUP(N167,大会ごとのスコア!$D$19:$E$21,2,FALSE),"")</f>
        <v>26.965</v>
      </c>
      <c r="Q167" s="9" t="str">
        <f>IFERROR(VLOOKUP($B167,名椙大会2日目!$B$5:$G$338,6,FALSE),"")</f>
        <v/>
      </c>
      <c r="R167" s="10" t="str">
        <f>IFERROR(VLOOKUP($B167,名椙大会2日目!$B$5:$G$338,2,FALSE),"")</f>
        <v/>
      </c>
      <c r="S167" s="10" t="str">
        <f>IFERROR(VLOOKUP($B167,名椙大会2日目!$B$5:$G$338,5,FALSE)*VLOOKUP(Q167,大会ごとのスコア!$D$28:$E$31,2,FALSE),"")</f>
        <v/>
      </c>
      <c r="T167" s="9" t="str">
        <f>IFERROR(VLOOKUP($B167,インカレスプリント2018!$B$5:$G$400,6,FALSE),"")</f>
        <v/>
      </c>
      <c r="U167" s="10" t="str">
        <f>IFERROR(VLOOKUP($B167,インカレスプリント2018!$B$5:$G$400,2,FALSE),"")</f>
        <v/>
      </c>
      <c r="V167" s="10" t="str">
        <f>IFERROR(VLOOKUP($B167,インカレスプリント2018!$B$5:$G$400,5,FALSE)*VLOOKUP(T167,大会ごとのスコア!$D$33:$E$36,2,FALSE),"")</f>
        <v/>
      </c>
      <c r="W167" s="9" t="str">
        <f>IFERROR(VLOOKUP($B167,インカレロング2018!$B$5:$G$400,6,FALSE),"")</f>
        <v/>
      </c>
      <c r="X167" s="10" t="str">
        <f>IFERROR(VLOOKUP($B167,インカレロング2018!$B$5:$G$400,2,FALSE),"")</f>
        <v/>
      </c>
      <c r="Y167" s="10" t="str">
        <f>IFERROR(VLOOKUP($B167,インカレロング2018!$B$5:$G$400,5,FALSE)*VLOOKUP(W167,大会ごとのスコア!$D$38:$E$42,2,FALSE),"")</f>
        <v/>
      </c>
      <c r="Z167" s="9" t="str">
        <f>IFERROR(VLOOKUP($B167,クラブカップミドル!$B$4:$G$400,6,FALSE),"")</f>
        <v/>
      </c>
      <c r="AA167" s="10" t="str">
        <f>IFERROR(VLOOKUP($B167,クラブカップミドル!$B$4:$G$400,2,FALSE),"")</f>
        <v/>
      </c>
      <c r="AB167" s="10" t="str">
        <f>IFERROR(VLOOKUP($B167,クラブカップミドル!$B$4:$G$400,5,FALSE)*VLOOKUP(Z167,大会ごとのスコア!$D$44:$E$55,2,FALSE),"")</f>
        <v/>
      </c>
      <c r="AC167" s="9" t="str">
        <f>IFERROR(VLOOKUP($B167,全日本ミドル!$B$4:$G$400,6,FALSE),"")</f>
        <v/>
      </c>
      <c r="AD167" s="10" t="str">
        <f>IFERROR(VLOOKUP($B167,全日本ミドル!$B$4:$G$400,2,FALSE),"")</f>
        <v/>
      </c>
      <c r="AE167" s="10" t="str">
        <f>IFERROR(VLOOKUP($B167,全日本ミドル!$B$4:$G$400,5,FALSE)*VLOOKUP(AC167,大会ごとのスコア!$D$62:$E$69,2,FALSE),"")</f>
        <v/>
      </c>
      <c r="AF167" s="9" t="str">
        <f>IFERROR(VLOOKUP($B167,KOLC大会!$B$4:$G$400,6,FALSE),"")</f>
        <v/>
      </c>
      <c r="AG167" s="10" t="str">
        <f>IFERROR(VLOOKUP($B167,KOLC大会!$B$4:$G$400,2,FALSE),"")</f>
        <v/>
      </c>
      <c r="AH167" s="10" t="str">
        <f>IFERROR(VLOOKUP($B167,KOLC大会!$B$4:$G$400,5,FALSE)*VLOOKUP(AF167,大会ごとのスコア!$D$44:$E$55,2,FALSE),"")</f>
        <v/>
      </c>
      <c r="AI167" s="9" t="str">
        <f>IFERROR(VLOOKUP($B167,早大OC大会!$B$4:$G$400,6,FALSE),"")</f>
        <v/>
      </c>
      <c r="AJ167" s="10" t="str">
        <f>IFERROR(VLOOKUP($B167,早大OC大会!$B$4:$G$400,2,FALSE),"")</f>
        <v/>
      </c>
      <c r="AK167" s="10" t="str">
        <f>IFERROR(VLOOKUP($B167,早大OC大会!$B$4:$G$400,5,FALSE)*VLOOKUP(AI167,大会ごとのスコア!$D$44:$E$55,2,FALSE),"")</f>
        <v/>
      </c>
      <c r="AL167" s="9" t="str">
        <f>IFERROR(VLOOKUP($B167,京大京女大会!$B$4:$G$400,6,FALSE),"")</f>
        <v/>
      </c>
      <c r="AM167" s="10" t="str">
        <f>IFERROR(VLOOKUP($B167,京大京女大会!$B$4:$G$400,2,FALSE),"")</f>
        <v/>
      </c>
      <c r="AN167" s="10" t="str">
        <f>IFERROR(VLOOKUP($B167,京大京女大会!$B$4:$G$400,5,FALSE)*VLOOKUP(AL167,大会ごとのスコア!$D$44:$E$55,2,FALSE),"")</f>
        <v/>
      </c>
      <c r="AO167" s="9" t="str">
        <f>IFERROR(VLOOKUP($B167,東海ミドルセレ!$B$4:$G$400,6,FALSE),"")</f>
        <v/>
      </c>
      <c r="AP167" s="10" t="str">
        <f>IFERROR(VLOOKUP($B167,東海ミドルセレ!$B$4:$G$400,2,FALSE),"")</f>
        <v/>
      </c>
      <c r="AQ167" s="10" t="str">
        <f>IFERROR(VLOOKUP($B167,東海ミドルセレ!$B$4:$G$400,5,FALSE)*VLOOKUP(AO167,大会ごとのスコア!$D$44:$E$60,2,FALSE),"")</f>
        <v/>
      </c>
      <c r="AR167" s="10"/>
      <c r="AT167" s="9">
        <f t="array" ref="AT167">IFERROR(ROUNDUP(AVERAGE(LARGE(IF($A$3:$AS$3="スコア",$A167:$AS167,""),{1,2,3})),2),0)</f>
        <v>0</v>
      </c>
      <c r="AU167">
        <f t="array" ref="AU167">IFERROR(LARGE(IF($A$3:$AS$3="スコア",$A167:$AS167,""),1),"")</f>
        <v>26.965</v>
      </c>
      <c r="AV167" t="str">
        <f t="shared" si="4"/>
        <v>関東SS</v>
      </c>
      <c r="AW167" t="str">
        <f t="shared" si="5"/>
        <v>Ms1</v>
      </c>
    </row>
    <row r="168" spans="2:49" x14ac:dyDescent="0.15">
      <c r="B168" t="s">
        <v>939</v>
      </c>
      <c r="C168" t="s">
        <v>6</v>
      </c>
      <c r="E168" s="9" t="str">
        <f>IFERROR(VLOOKUP($B168,根ノ上高原!$B$5:$G$338,6,FALSE),"")</f>
        <v/>
      </c>
      <c r="F168" s="10" t="str">
        <f>IFERROR(VLOOKUP($B168,根ノ上高原!$B$5:$G$338,2,FALSE),"")</f>
        <v/>
      </c>
      <c r="G168" s="10" t="str">
        <f>IFERROR(VLOOKUP($B168,根ノ上高原!$B$5:$G$338,5,FALSE)*VLOOKUP(E168,大会ごとのスコア!$D$4:$E$5,2,FALSE),"")</f>
        <v/>
      </c>
      <c r="H168" s="9" t="str">
        <f>IFERROR(VLOOKUP($B168,東大OLK大会!$B$5:$G$338,6,FALSE),"")</f>
        <v/>
      </c>
      <c r="I168" s="10" t="str">
        <f>IFERROR(VLOOKUP($B168,東大OLK大会!$B$5:$G$338,2,FALSE),"")</f>
        <v/>
      </c>
      <c r="J168" s="10" t="str">
        <f>IFERROR(VLOOKUP($B168,東大OLK大会!$B$5:$G$338,5,FALSE)*VLOOKUP(H168,大会ごとのスコア!$D$7:$E$11,2,FALSE),"")</f>
        <v/>
      </c>
      <c r="K168" s="9" t="str">
        <f>IFERROR(VLOOKUP($B168,全日本ロング!$B$5:$G$338,6,FALSE),"")</f>
        <v/>
      </c>
      <c r="L168" s="10" t="str">
        <f>IFERROR(VLOOKUP($B168,全日本ロング!$B$5:$G$338,2,FALSE),"")</f>
        <v/>
      </c>
      <c r="M168" s="10" t="str">
        <f>IFERROR(VLOOKUP($B168,全日本ロング!$B$5:$G$338,5,FALSE)*VLOOKUP(K168,大会ごとのスコア!$D$12:$E$17,2,FALSE),"")</f>
        <v/>
      </c>
      <c r="N168" s="9" t="str">
        <f>IFERROR(VLOOKUP($B168,関東スプリントセレ!$B$5:$G$338,6,FALSE),"")</f>
        <v>Ms2</v>
      </c>
      <c r="O168" s="10">
        <f>IFERROR(VLOOKUP($B168,関東スプリントセレ!$B$5:$G$338,2,FALSE),"")</f>
        <v>43</v>
      </c>
      <c r="P168" s="10">
        <f>IFERROR(VLOOKUP($B168,関東スプリントセレ!$B$5:$G$338,5,FALSE)*VLOOKUP(N168,大会ごとのスコア!$D$19:$E$21,2,FALSE),"")</f>
        <v>51.716999999999999</v>
      </c>
      <c r="Q168" s="9" t="str">
        <f>IFERROR(VLOOKUP($B168,名椙大会2日目!$B$5:$G$338,6,FALSE),"")</f>
        <v/>
      </c>
      <c r="R168" s="10" t="str">
        <f>IFERROR(VLOOKUP($B168,名椙大会2日目!$B$5:$G$338,2,FALSE),"")</f>
        <v/>
      </c>
      <c r="S168" s="10" t="str">
        <f>IFERROR(VLOOKUP($B168,名椙大会2日目!$B$5:$G$338,5,FALSE)*VLOOKUP(Q168,大会ごとのスコア!$D$28:$E$31,2,FALSE),"")</f>
        <v/>
      </c>
      <c r="T168" s="9" t="str">
        <f>IFERROR(VLOOKUP($B168,インカレスプリント2018!$B$5:$G$400,6,FALSE),"")</f>
        <v/>
      </c>
      <c r="U168" s="10" t="str">
        <f>IFERROR(VLOOKUP($B168,インカレスプリント2018!$B$5:$G$400,2,FALSE),"")</f>
        <v/>
      </c>
      <c r="V168" s="10" t="str">
        <f>IFERROR(VLOOKUP($B168,インカレスプリント2018!$B$5:$G$400,5,FALSE)*VLOOKUP(T168,大会ごとのスコア!$D$33:$E$36,2,FALSE),"")</f>
        <v/>
      </c>
      <c r="W168" s="9" t="str">
        <f>IFERROR(VLOOKUP($B168,インカレロング2018!$B$5:$G$400,6,FALSE),"")</f>
        <v/>
      </c>
      <c r="X168" s="10" t="str">
        <f>IFERROR(VLOOKUP($B168,インカレロング2018!$B$5:$G$400,2,FALSE),"")</f>
        <v/>
      </c>
      <c r="Y168" s="10" t="str">
        <f>IFERROR(VLOOKUP($B168,インカレロング2018!$B$5:$G$400,5,FALSE)*VLOOKUP(W168,大会ごとのスコア!$D$38:$E$42,2,FALSE),"")</f>
        <v/>
      </c>
      <c r="Z168" s="9" t="str">
        <f>IFERROR(VLOOKUP($B168,クラブカップミドル!$B$4:$G$400,6,FALSE),"")</f>
        <v/>
      </c>
      <c r="AA168" s="10" t="str">
        <f>IFERROR(VLOOKUP($B168,クラブカップミドル!$B$4:$G$400,2,FALSE),"")</f>
        <v/>
      </c>
      <c r="AB168" s="10" t="str">
        <f>IFERROR(VLOOKUP($B168,クラブカップミドル!$B$4:$G$400,5,FALSE)*VLOOKUP(Z168,大会ごとのスコア!$D$44:$E$55,2,FALSE),"")</f>
        <v/>
      </c>
      <c r="AC168" s="9" t="str">
        <f>IFERROR(VLOOKUP($B168,全日本ミドル!$B$4:$G$400,6,FALSE),"")</f>
        <v/>
      </c>
      <c r="AD168" s="10" t="str">
        <f>IFERROR(VLOOKUP($B168,全日本ミドル!$B$4:$G$400,2,FALSE),"")</f>
        <v/>
      </c>
      <c r="AE168" s="10" t="str">
        <f>IFERROR(VLOOKUP($B168,全日本ミドル!$B$4:$G$400,5,FALSE)*VLOOKUP(AC168,大会ごとのスコア!$D$62:$E$69,2,FALSE),"")</f>
        <v/>
      </c>
      <c r="AF168" s="9" t="str">
        <f>IFERROR(VLOOKUP($B168,KOLC大会!$B$4:$G$400,6,FALSE),"")</f>
        <v/>
      </c>
      <c r="AG168" s="10" t="str">
        <f>IFERROR(VLOOKUP($B168,KOLC大会!$B$4:$G$400,2,FALSE),"")</f>
        <v/>
      </c>
      <c r="AH168" s="10" t="str">
        <f>IFERROR(VLOOKUP($B168,KOLC大会!$B$4:$G$400,5,FALSE)*VLOOKUP(AF168,大会ごとのスコア!$D$44:$E$55,2,FALSE),"")</f>
        <v/>
      </c>
      <c r="AI168" s="9" t="str">
        <f>IFERROR(VLOOKUP($B168,早大OC大会!$B$4:$G$400,6,FALSE),"")</f>
        <v/>
      </c>
      <c r="AJ168" s="10" t="str">
        <f>IFERROR(VLOOKUP($B168,早大OC大会!$B$4:$G$400,2,FALSE),"")</f>
        <v/>
      </c>
      <c r="AK168" s="10" t="str">
        <f>IFERROR(VLOOKUP($B168,早大OC大会!$B$4:$G$400,5,FALSE)*VLOOKUP(AI168,大会ごとのスコア!$D$44:$E$55,2,FALSE),"")</f>
        <v/>
      </c>
      <c r="AL168" s="9" t="str">
        <f>IFERROR(VLOOKUP($B168,京大京女大会!$B$4:$G$400,6,FALSE),"")</f>
        <v/>
      </c>
      <c r="AM168" s="10" t="str">
        <f>IFERROR(VLOOKUP($B168,京大京女大会!$B$4:$G$400,2,FALSE),"")</f>
        <v/>
      </c>
      <c r="AN168" s="10" t="str">
        <f>IFERROR(VLOOKUP($B168,京大京女大会!$B$4:$G$400,5,FALSE)*VLOOKUP(AL168,大会ごとのスコア!$D$44:$E$55,2,FALSE),"")</f>
        <v/>
      </c>
      <c r="AO168" s="9" t="str">
        <f>IFERROR(VLOOKUP($B168,東海ミドルセレ!$B$4:$G$400,6,FALSE),"")</f>
        <v/>
      </c>
      <c r="AP168" s="10" t="str">
        <f>IFERROR(VLOOKUP($B168,東海ミドルセレ!$B$4:$G$400,2,FALSE),"")</f>
        <v/>
      </c>
      <c r="AQ168" s="10" t="str">
        <f>IFERROR(VLOOKUP($B168,東海ミドルセレ!$B$4:$G$400,5,FALSE)*VLOOKUP(AO168,大会ごとのスコア!$D$44:$E$60,2,FALSE),"")</f>
        <v/>
      </c>
      <c r="AR168" s="10"/>
      <c r="AT168" s="9">
        <f t="array" ref="AT168">IFERROR(ROUNDUP(AVERAGE(LARGE(IF($A$3:$AS$3="スコア",$A168:$AS168,""),{1,2,3})),2),0)</f>
        <v>0</v>
      </c>
      <c r="AU168">
        <f t="array" ref="AU168">IFERROR(LARGE(IF($A$3:$AS$3="スコア",$A168:$AS168,""),1),"")</f>
        <v>51.716999999999999</v>
      </c>
      <c r="AV168" t="str">
        <f t="shared" si="4"/>
        <v>関東SS</v>
      </c>
      <c r="AW168" t="str">
        <f t="shared" si="5"/>
        <v>Ms2</v>
      </c>
    </row>
    <row r="169" spans="2:49" x14ac:dyDescent="0.15">
      <c r="B169" t="s">
        <v>968</v>
      </c>
      <c r="C169" t="s">
        <v>6</v>
      </c>
      <c r="E169" s="9" t="str">
        <f>IFERROR(VLOOKUP($B169,根ノ上高原!$B$5:$G$338,6,FALSE),"")</f>
        <v/>
      </c>
      <c r="F169" s="10" t="str">
        <f>IFERROR(VLOOKUP($B169,根ノ上高原!$B$5:$G$338,2,FALSE),"")</f>
        <v/>
      </c>
      <c r="G169" s="10" t="str">
        <f>IFERROR(VLOOKUP($B169,根ノ上高原!$B$5:$G$338,5,FALSE)*VLOOKUP(E169,大会ごとのスコア!$D$4:$E$5,2,FALSE),"")</f>
        <v/>
      </c>
      <c r="H169" s="9" t="str">
        <f>IFERROR(VLOOKUP($B169,東大OLK大会!$B$5:$G$338,6,FALSE),"")</f>
        <v/>
      </c>
      <c r="I169" s="10" t="str">
        <f>IFERROR(VLOOKUP($B169,東大OLK大会!$B$5:$G$338,2,FALSE),"")</f>
        <v/>
      </c>
      <c r="J169" s="10" t="str">
        <f>IFERROR(VLOOKUP($B169,東大OLK大会!$B$5:$G$338,5,FALSE)*VLOOKUP(H169,大会ごとのスコア!$D$7:$E$11,2,FALSE),"")</f>
        <v/>
      </c>
      <c r="K169" s="9" t="str">
        <f>IFERROR(VLOOKUP($B169,全日本ロング!$B$5:$G$338,6,FALSE),"")</f>
        <v/>
      </c>
      <c r="L169" s="10" t="str">
        <f>IFERROR(VLOOKUP($B169,全日本ロング!$B$5:$G$338,2,FALSE),"")</f>
        <v/>
      </c>
      <c r="M169" s="10" t="str">
        <f>IFERROR(VLOOKUP($B169,全日本ロング!$B$5:$G$338,5,FALSE)*VLOOKUP(K169,大会ごとのスコア!$D$12:$E$17,2,FALSE),"")</f>
        <v/>
      </c>
      <c r="N169" s="9" t="str">
        <f>IFERROR(VLOOKUP($B169,関東スプリントセレ!$B$5:$G$338,6,FALSE),"")</f>
        <v>Ms2</v>
      </c>
      <c r="O169" s="10">
        <f>IFERROR(VLOOKUP($B169,関東スプリントセレ!$B$5:$G$338,2,FALSE),"")</f>
        <v>0</v>
      </c>
      <c r="P169" s="10">
        <f>IFERROR(VLOOKUP($B169,関東スプリントセレ!$B$5:$G$338,5,FALSE)*VLOOKUP(N169,大会ごとのスコア!$D$19:$E$21,2,FALSE),"")</f>
        <v>39.936</v>
      </c>
      <c r="Q169" s="9" t="str">
        <f>IFERROR(VLOOKUP($B169,名椙大会2日目!$B$5:$G$338,6,FALSE),"")</f>
        <v/>
      </c>
      <c r="R169" s="10" t="str">
        <f>IFERROR(VLOOKUP($B169,名椙大会2日目!$B$5:$G$338,2,FALSE),"")</f>
        <v/>
      </c>
      <c r="S169" s="10" t="str">
        <f>IFERROR(VLOOKUP($B169,名椙大会2日目!$B$5:$G$338,5,FALSE)*VLOOKUP(Q169,大会ごとのスコア!$D$28:$E$31,2,FALSE),"")</f>
        <v/>
      </c>
      <c r="T169" s="9" t="str">
        <f>IFERROR(VLOOKUP($B169,インカレスプリント2018!$B$5:$G$400,6,FALSE),"")</f>
        <v/>
      </c>
      <c r="U169" s="10" t="str">
        <f>IFERROR(VLOOKUP($B169,インカレスプリント2018!$B$5:$G$400,2,FALSE),"")</f>
        <v/>
      </c>
      <c r="V169" s="10" t="str">
        <f>IFERROR(VLOOKUP($B169,インカレスプリント2018!$B$5:$G$400,5,FALSE)*VLOOKUP(T169,大会ごとのスコア!$D$33:$E$36,2,FALSE),"")</f>
        <v/>
      </c>
      <c r="W169" s="9" t="str">
        <f>IFERROR(VLOOKUP($B169,インカレロング2018!$B$5:$G$400,6,FALSE),"")</f>
        <v/>
      </c>
      <c r="X169" s="10" t="str">
        <f>IFERROR(VLOOKUP($B169,インカレロング2018!$B$5:$G$400,2,FALSE),"")</f>
        <v/>
      </c>
      <c r="Y169" s="10" t="str">
        <f>IFERROR(VLOOKUP($B169,インカレロング2018!$B$5:$G$400,5,FALSE)*VLOOKUP(W169,大会ごとのスコア!$D$38:$E$42,2,FALSE),"")</f>
        <v/>
      </c>
      <c r="Z169" s="9" t="str">
        <f>IFERROR(VLOOKUP($B169,クラブカップミドル!$B$4:$G$400,6,FALSE),"")</f>
        <v/>
      </c>
      <c r="AA169" s="10" t="str">
        <f>IFERROR(VLOOKUP($B169,クラブカップミドル!$B$4:$G$400,2,FALSE),"")</f>
        <v/>
      </c>
      <c r="AB169" s="10" t="str">
        <f>IFERROR(VLOOKUP($B169,クラブカップミドル!$B$4:$G$400,5,FALSE)*VLOOKUP(Z169,大会ごとのスコア!$D$44:$E$55,2,FALSE),"")</f>
        <v/>
      </c>
      <c r="AC169" s="9" t="str">
        <f>IFERROR(VLOOKUP($B169,全日本ミドル!$B$4:$G$400,6,FALSE),"")</f>
        <v/>
      </c>
      <c r="AD169" s="10" t="str">
        <f>IFERROR(VLOOKUP($B169,全日本ミドル!$B$4:$G$400,2,FALSE),"")</f>
        <v/>
      </c>
      <c r="AE169" s="10" t="str">
        <f>IFERROR(VLOOKUP($B169,全日本ミドル!$B$4:$G$400,5,FALSE)*VLOOKUP(AC169,大会ごとのスコア!$D$62:$E$69,2,FALSE),"")</f>
        <v/>
      </c>
      <c r="AF169" s="9" t="str">
        <f>IFERROR(VLOOKUP($B169,KOLC大会!$B$4:$G$400,6,FALSE),"")</f>
        <v/>
      </c>
      <c r="AG169" s="10" t="str">
        <f>IFERROR(VLOOKUP($B169,KOLC大会!$B$4:$G$400,2,FALSE),"")</f>
        <v/>
      </c>
      <c r="AH169" s="10" t="str">
        <f>IFERROR(VLOOKUP($B169,KOLC大会!$B$4:$G$400,5,FALSE)*VLOOKUP(AF169,大会ごとのスコア!$D$44:$E$55,2,FALSE),"")</f>
        <v/>
      </c>
      <c r="AI169" s="9" t="str">
        <f>IFERROR(VLOOKUP($B169,早大OC大会!$B$4:$G$400,6,FALSE),"")</f>
        <v/>
      </c>
      <c r="AJ169" s="10" t="str">
        <f>IFERROR(VLOOKUP($B169,早大OC大会!$B$4:$G$400,2,FALSE),"")</f>
        <v/>
      </c>
      <c r="AK169" s="10" t="str">
        <f>IFERROR(VLOOKUP($B169,早大OC大会!$B$4:$G$400,5,FALSE)*VLOOKUP(AI169,大会ごとのスコア!$D$44:$E$55,2,FALSE),"")</f>
        <v/>
      </c>
      <c r="AL169" s="9" t="str">
        <f>IFERROR(VLOOKUP($B169,京大京女大会!$B$4:$G$400,6,FALSE),"")</f>
        <v/>
      </c>
      <c r="AM169" s="10" t="str">
        <f>IFERROR(VLOOKUP($B169,京大京女大会!$B$4:$G$400,2,FALSE),"")</f>
        <v/>
      </c>
      <c r="AN169" s="10" t="str">
        <f>IFERROR(VLOOKUP($B169,京大京女大会!$B$4:$G$400,5,FALSE)*VLOOKUP(AL169,大会ごとのスコア!$D$44:$E$55,2,FALSE),"")</f>
        <v/>
      </c>
      <c r="AO169" s="9" t="str">
        <f>IFERROR(VLOOKUP($B169,東海ミドルセレ!$B$4:$G$400,6,FALSE),"")</f>
        <v/>
      </c>
      <c r="AP169" s="10" t="str">
        <f>IFERROR(VLOOKUP($B169,東海ミドルセレ!$B$4:$G$400,2,FALSE),"")</f>
        <v/>
      </c>
      <c r="AQ169" s="10" t="str">
        <f>IFERROR(VLOOKUP($B169,東海ミドルセレ!$B$4:$G$400,5,FALSE)*VLOOKUP(AO169,大会ごとのスコア!$D$44:$E$60,2,FALSE),"")</f>
        <v/>
      </c>
      <c r="AR169" s="10"/>
      <c r="AT169" s="9">
        <f t="array" ref="AT169">IFERROR(ROUNDUP(AVERAGE(LARGE(IF($A$3:$AS$3="スコア",$A169:$AS169,""),{1,2,3})),2),0)</f>
        <v>0</v>
      </c>
      <c r="AU169">
        <f t="array" ref="AU169">IFERROR(LARGE(IF($A$3:$AS$3="スコア",$A169:$AS169,""),1),"")</f>
        <v>39.936</v>
      </c>
      <c r="AV169" t="str">
        <f t="shared" si="4"/>
        <v>関東SS</v>
      </c>
      <c r="AW169" t="str">
        <f t="shared" si="5"/>
        <v>Ms2</v>
      </c>
    </row>
    <row r="170" spans="2:49" x14ac:dyDescent="0.15">
      <c r="B170" t="s">
        <v>932</v>
      </c>
      <c r="C170" t="s">
        <v>770</v>
      </c>
      <c r="E170" s="9" t="str">
        <f>IFERROR(VLOOKUP($B170,根ノ上高原!$B$5:$G$338,6,FALSE),"")</f>
        <v/>
      </c>
      <c r="F170" s="10" t="str">
        <f>IFERROR(VLOOKUP($B170,根ノ上高原!$B$5:$G$338,2,FALSE),"")</f>
        <v/>
      </c>
      <c r="G170" s="10" t="str">
        <f>IFERROR(VLOOKUP($B170,根ノ上高原!$B$5:$G$338,5,FALSE)*VLOOKUP(E170,大会ごとのスコア!$D$4:$E$5,2,FALSE),"")</f>
        <v/>
      </c>
      <c r="H170" s="9" t="str">
        <f>IFERROR(VLOOKUP($B170,東大OLK大会!$B$5:$G$338,6,FALSE),"")</f>
        <v/>
      </c>
      <c r="I170" s="10" t="str">
        <f>IFERROR(VLOOKUP($B170,東大OLK大会!$B$5:$G$338,2,FALSE),"")</f>
        <v/>
      </c>
      <c r="J170" s="10" t="str">
        <f>IFERROR(VLOOKUP($B170,東大OLK大会!$B$5:$G$338,5,FALSE)*VLOOKUP(H170,大会ごとのスコア!$D$7:$E$11,2,FALSE),"")</f>
        <v/>
      </c>
      <c r="K170" s="9" t="str">
        <f>IFERROR(VLOOKUP($B170,全日本ロング!$B$5:$G$338,6,FALSE),"")</f>
        <v/>
      </c>
      <c r="L170" s="10" t="str">
        <f>IFERROR(VLOOKUP($B170,全日本ロング!$B$5:$G$338,2,FALSE),"")</f>
        <v/>
      </c>
      <c r="M170" s="10" t="str">
        <f>IFERROR(VLOOKUP($B170,全日本ロング!$B$5:$G$338,5,FALSE)*VLOOKUP(K170,大会ごとのスコア!$D$12:$E$17,2,FALSE),"")</f>
        <v/>
      </c>
      <c r="N170" s="9" t="str">
        <f>IFERROR(VLOOKUP($B170,関東スプリントセレ!$B$5:$G$338,6,FALSE),"")</f>
        <v>Ms1</v>
      </c>
      <c r="O170" s="10">
        <f>IFERROR(VLOOKUP($B170,関東スプリントセレ!$B$5:$G$338,2,FALSE),"")</f>
        <v>0</v>
      </c>
      <c r="P170" s="10">
        <f>IFERROR(VLOOKUP($B170,関東スプリントセレ!$B$5:$G$338,5,FALSE)*VLOOKUP(N170,大会ごとのスコア!$D$19:$E$21,2,FALSE),"")</f>
        <v>47.402000000000001</v>
      </c>
      <c r="Q170" s="9" t="str">
        <f>IFERROR(VLOOKUP($B170,名椙大会2日目!$B$5:$G$338,6,FALSE),"")</f>
        <v/>
      </c>
      <c r="R170" s="10" t="str">
        <f>IFERROR(VLOOKUP($B170,名椙大会2日目!$B$5:$G$338,2,FALSE),"")</f>
        <v/>
      </c>
      <c r="S170" s="10" t="str">
        <f>IFERROR(VLOOKUP($B170,名椙大会2日目!$B$5:$G$338,5,FALSE)*VLOOKUP(Q170,大会ごとのスコア!$D$28:$E$31,2,FALSE),"")</f>
        <v/>
      </c>
      <c r="T170" s="9" t="str">
        <f>IFERROR(VLOOKUP($B170,インカレスプリント2018!$B$5:$G$400,6,FALSE),"")</f>
        <v/>
      </c>
      <c r="U170" s="10" t="str">
        <f>IFERROR(VLOOKUP($B170,インカレスプリント2018!$B$5:$G$400,2,FALSE),"")</f>
        <v/>
      </c>
      <c r="V170" s="10" t="str">
        <f>IFERROR(VLOOKUP($B170,インカレスプリント2018!$B$5:$G$400,5,FALSE)*VLOOKUP(T170,大会ごとのスコア!$D$33:$E$36,2,FALSE),"")</f>
        <v/>
      </c>
      <c r="W170" s="9" t="str">
        <f>IFERROR(VLOOKUP($B170,インカレロング2018!$B$5:$G$400,6,FALSE),"")</f>
        <v/>
      </c>
      <c r="X170" s="10" t="str">
        <f>IFERROR(VLOOKUP($B170,インカレロング2018!$B$5:$G$400,2,FALSE),"")</f>
        <v/>
      </c>
      <c r="Y170" s="10" t="str">
        <f>IFERROR(VLOOKUP($B170,インカレロング2018!$B$5:$G$400,5,FALSE)*VLOOKUP(W170,大会ごとのスコア!$D$38:$E$42,2,FALSE),"")</f>
        <v/>
      </c>
      <c r="Z170" s="9" t="str">
        <f>IFERROR(VLOOKUP($B170,クラブカップミドル!$B$4:$G$400,6,FALSE),"")</f>
        <v/>
      </c>
      <c r="AA170" s="10" t="str">
        <f>IFERROR(VLOOKUP($B170,クラブカップミドル!$B$4:$G$400,2,FALSE),"")</f>
        <v/>
      </c>
      <c r="AB170" s="10" t="str">
        <f>IFERROR(VLOOKUP($B170,クラブカップミドル!$B$4:$G$400,5,FALSE)*VLOOKUP(Z170,大会ごとのスコア!$D$44:$E$55,2,FALSE),"")</f>
        <v/>
      </c>
      <c r="AC170" s="9" t="str">
        <f>IFERROR(VLOOKUP($B170,全日本ミドル!$B$4:$G$400,6,FALSE),"")</f>
        <v/>
      </c>
      <c r="AD170" s="10" t="str">
        <f>IFERROR(VLOOKUP($B170,全日本ミドル!$B$4:$G$400,2,FALSE),"")</f>
        <v/>
      </c>
      <c r="AE170" s="10" t="str">
        <f>IFERROR(VLOOKUP($B170,全日本ミドル!$B$4:$G$400,5,FALSE)*VLOOKUP(AC170,大会ごとのスコア!$D$62:$E$69,2,FALSE),"")</f>
        <v/>
      </c>
      <c r="AF170" s="9" t="str">
        <f>IFERROR(VLOOKUP($B170,KOLC大会!$B$4:$G$400,6,FALSE),"")</f>
        <v/>
      </c>
      <c r="AG170" s="10" t="str">
        <f>IFERROR(VLOOKUP($B170,KOLC大会!$B$4:$G$400,2,FALSE),"")</f>
        <v/>
      </c>
      <c r="AH170" s="10" t="str">
        <f>IFERROR(VLOOKUP($B170,KOLC大会!$B$4:$G$400,5,FALSE)*VLOOKUP(AF170,大会ごとのスコア!$D$44:$E$55,2,FALSE),"")</f>
        <v/>
      </c>
      <c r="AI170" s="9" t="str">
        <f>IFERROR(VLOOKUP($B170,早大OC大会!$B$4:$G$400,6,FALSE),"")</f>
        <v/>
      </c>
      <c r="AJ170" s="10" t="str">
        <f>IFERROR(VLOOKUP($B170,早大OC大会!$B$4:$G$400,2,FALSE),"")</f>
        <v/>
      </c>
      <c r="AK170" s="10" t="str">
        <f>IFERROR(VLOOKUP($B170,早大OC大会!$B$4:$G$400,5,FALSE)*VLOOKUP(AI170,大会ごとのスコア!$D$44:$E$55,2,FALSE),"")</f>
        <v/>
      </c>
      <c r="AL170" s="9" t="str">
        <f>IFERROR(VLOOKUP($B170,京大京女大会!$B$4:$G$400,6,FALSE),"")</f>
        <v/>
      </c>
      <c r="AM170" s="10" t="str">
        <f>IFERROR(VLOOKUP($B170,京大京女大会!$B$4:$G$400,2,FALSE),"")</f>
        <v/>
      </c>
      <c r="AN170" s="10" t="str">
        <f>IFERROR(VLOOKUP($B170,京大京女大会!$B$4:$G$400,5,FALSE)*VLOOKUP(AL170,大会ごとのスコア!$D$44:$E$55,2,FALSE),"")</f>
        <v/>
      </c>
      <c r="AO170" s="9" t="str">
        <f>IFERROR(VLOOKUP($B170,東海ミドルセレ!$B$4:$G$400,6,FALSE),"")</f>
        <v/>
      </c>
      <c r="AP170" s="10" t="str">
        <f>IFERROR(VLOOKUP($B170,東海ミドルセレ!$B$4:$G$400,2,FALSE),"")</f>
        <v/>
      </c>
      <c r="AQ170" s="10" t="str">
        <f>IFERROR(VLOOKUP($B170,東海ミドルセレ!$B$4:$G$400,5,FALSE)*VLOOKUP(AO170,大会ごとのスコア!$D$44:$E$60,2,FALSE),"")</f>
        <v/>
      </c>
      <c r="AR170" s="10"/>
      <c r="AT170" s="9">
        <f t="array" ref="AT170">IFERROR(ROUNDUP(AVERAGE(LARGE(IF($A$3:$AS$3="スコア",$A170:$AS170,""),{1,2,3})),2),0)</f>
        <v>0</v>
      </c>
      <c r="AU170">
        <f t="array" ref="AU170">IFERROR(LARGE(IF($A$3:$AS$3="スコア",$A170:$AS170,""),1),"")</f>
        <v>47.402000000000001</v>
      </c>
      <c r="AV170" t="str">
        <f t="shared" si="4"/>
        <v>関東SS</v>
      </c>
      <c r="AW170" t="str">
        <f t="shared" si="5"/>
        <v>Ms1</v>
      </c>
    </row>
    <row r="171" spans="2:49" x14ac:dyDescent="0.15">
      <c r="B171" t="s">
        <v>772</v>
      </c>
      <c r="C171" t="s">
        <v>770</v>
      </c>
      <c r="E171" s="9" t="str">
        <f>IFERROR(VLOOKUP($B171,根ノ上高原!$B$5:$G$338,6,FALSE),"")</f>
        <v/>
      </c>
      <c r="F171" s="10" t="str">
        <f>IFERROR(VLOOKUP($B171,根ノ上高原!$B$5:$G$338,2,FALSE),"")</f>
        <v/>
      </c>
      <c r="G171" s="10" t="str">
        <f>IFERROR(VLOOKUP($B171,根ノ上高原!$B$5:$G$338,5,FALSE)*VLOOKUP(E171,大会ごとのスコア!$D$4:$E$5,2,FALSE),"")</f>
        <v/>
      </c>
      <c r="H171" s="9" t="str">
        <f>IFERROR(VLOOKUP($B171,東大OLK大会!$B$5:$G$338,6,FALSE),"")</f>
        <v/>
      </c>
      <c r="I171" s="10" t="str">
        <f>IFERROR(VLOOKUP($B171,東大OLK大会!$B$5:$G$338,2,FALSE),"")</f>
        <v/>
      </c>
      <c r="J171" s="10" t="str">
        <f>IFERROR(VLOOKUP($B171,東大OLK大会!$B$5:$G$338,5,FALSE)*VLOOKUP(H171,大会ごとのスコア!$D$7:$E$11,2,FALSE),"")</f>
        <v/>
      </c>
      <c r="K171" s="9" t="str">
        <f>IFERROR(VLOOKUP($B171,全日本ロング!$B$5:$G$338,6,FALSE),"")</f>
        <v/>
      </c>
      <c r="L171" s="10" t="str">
        <f>IFERROR(VLOOKUP($B171,全日本ロング!$B$5:$G$338,2,FALSE),"")</f>
        <v/>
      </c>
      <c r="M171" s="10" t="str">
        <f>IFERROR(VLOOKUP($B171,全日本ロング!$B$5:$G$338,5,FALSE)*VLOOKUP(K171,大会ごとのスコア!$D$12:$E$17,2,FALSE),"")</f>
        <v/>
      </c>
      <c r="N171" s="9" t="str">
        <f>IFERROR(VLOOKUP($B171,関東スプリントセレ!$B$5:$G$338,6,FALSE),"")</f>
        <v>Ms2</v>
      </c>
      <c r="O171" s="10">
        <f>IFERROR(VLOOKUP($B171,関東スプリントセレ!$B$5:$G$338,2,FALSE),"")</f>
        <v>66</v>
      </c>
      <c r="P171" s="10">
        <f>IFERROR(VLOOKUP($B171,関東スプリントセレ!$B$5:$G$338,5,FALSE)*VLOOKUP(N171,大会ごとのスコア!$D$19:$E$21,2,FALSE),"")</f>
        <v>42.387</v>
      </c>
      <c r="Q171" s="9" t="str">
        <f>IFERROR(VLOOKUP($B171,名椙大会2日目!$B$5:$G$338,6,FALSE),"")</f>
        <v/>
      </c>
      <c r="R171" s="10" t="str">
        <f>IFERROR(VLOOKUP($B171,名椙大会2日目!$B$5:$G$338,2,FALSE),"")</f>
        <v/>
      </c>
      <c r="S171" s="10" t="str">
        <f>IFERROR(VLOOKUP($B171,名椙大会2日目!$B$5:$G$338,5,FALSE)*VLOOKUP(Q171,大会ごとのスコア!$D$28:$E$31,2,FALSE),"")</f>
        <v/>
      </c>
      <c r="T171" s="9" t="str">
        <f>IFERROR(VLOOKUP($B171,インカレスプリント2018!$B$5:$G$400,6,FALSE),"")</f>
        <v>MUA1</v>
      </c>
      <c r="U171" s="10">
        <f>IFERROR(VLOOKUP($B171,インカレスプリント2018!$B$5:$G$400,2,FALSE),"")</f>
        <v>62</v>
      </c>
      <c r="V171" s="10">
        <f>IFERROR(VLOOKUP($B171,インカレスプリント2018!$B$5:$G$400,5,FALSE)*VLOOKUP(T171,大会ごとのスコア!$D$33:$E$36,2,FALSE),"")</f>
        <v>48.500999999999998</v>
      </c>
      <c r="W171" s="9" t="str">
        <f>IFERROR(VLOOKUP($B171,インカレロング2018!$B$5:$G$400,6,FALSE),"")</f>
        <v/>
      </c>
      <c r="X171" s="10" t="str">
        <f>IFERROR(VLOOKUP($B171,インカレロング2018!$B$5:$G$400,2,FALSE),"")</f>
        <v/>
      </c>
      <c r="Y171" s="10" t="str">
        <f>IFERROR(VLOOKUP($B171,インカレロング2018!$B$5:$G$400,5,FALSE)*VLOOKUP(W171,大会ごとのスコア!$D$38:$E$42,2,FALSE),"")</f>
        <v/>
      </c>
      <c r="Z171" s="9" t="str">
        <f>IFERROR(VLOOKUP($B171,クラブカップミドル!$B$4:$G$400,6,FALSE),"")</f>
        <v/>
      </c>
      <c r="AA171" s="10" t="str">
        <f>IFERROR(VLOOKUP($B171,クラブカップミドル!$B$4:$G$400,2,FALSE),"")</f>
        <v/>
      </c>
      <c r="AB171" s="10" t="str">
        <f>IFERROR(VLOOKUP($B171,クラブカップミドル!$B$4:$G$400,5,FALSE)*VLOOKUP(Z171,大会ごとのスコア!$D$44:$E$55,2,FALSE),"")</f>
        <v/>
      </c>
      <c r="AC171" s="9" t="str">
        <f>IFERROR(VLOOKUP($B171,全日本ミドル!$B$4:$G$400,6,FALSE),"")</f>
        <v/>
      </c>
      <c r="AD171" s="10" t="str">
        <f>IFERROR(VLOOKUP($B171,全日本ミドル!$B$4:$G$400,2,FALSE),"")</f>
        <v/>
      </c>
      <c r="AE171" s="10" t="str">
        <f>IFERROR(VLOOKUP($B171,全日本ミドル!$B$4:$G$400,5,FALSE)*VLOOKUP(AC171,大会ごとのスコア!$D$62:$E$69,2,FALSE),"")</f>
        <v/>
      </c>
      <c r="AF171" s="9" t="str">
        <f>IFERROR(VLOOKUP($B171,KOLC大会!$B$4:$G$400,6,FALSE),"")</f>
        <v/>
      </c>
      <c r="AG171" s="10" t="str">
        <f>IFERROR(VLOOKUP($B171,KOLC大会!$B$4:$G$400,2,FALSE),"")</f>
        <v/>
      </c>
      <c r="AH171" s="10" t="str">
        <f>IFERROR(VLOOKUP($B171,KOLC大会!$B$4:$G$400,5,FALSE)*VLOOKUP(AF171,大会ごとのスコア!$D$44:$E$55,2,FALSE),"")</f>
        <v/>
      </c>
      <c r="AI171" s="9" t="str">
        <f>IFERROR(VLOOKUP($B171,早大OC大会!$B$4:$G$400,6,FALSE),"")</f>
        <v/>
      </c>
      <c r="AJ171" s="10" t="str">
        <f>IFERROR(VLOOKUP($B171,早大OC大会!$B$4:$G$400,2,FALSE),"")</f>
        <v/>
      </c>
      <c r="AK171" s="10" t="str">
        <f>IFERROR(VLOOKUP($B171,早大OC大会!$B$4:$G$400,5,FALSE)*VLOOKUP(AI171,大会ごとのスコア!$D$44:$E$55,2,FALSE),"")</f>
        <v/>
      </c>
      <c r="AL171" s="9" t="str">
        <f>IFERROR(VLOOKUP($B171,京大京女大会!$B$4:$G$400,6,FALSE),"")</f>
        <v/>
      </c>
      <c r="AM171" s="10" t="str">
        <f>IFERROR(VLOOKUP($B171,京大京女大会!$B$4:$G$400,2,FALSE),"")</f>
        <v/>
      </c>
      <c r="AN171" s="10" t="str">
        <f>IFERROR(VLOOKUP($B171,京大京女大会!$B$4:$G$400,5,FALSE)*VLOOKUP(AL171,大会ごとのスコア!$D$44:$E$55,2,FALSE),"")</f>
        <v/>
      </c>
      <c r="AO171" s="9" t="str">
        <f>IFERROR(VLOOKUP($B171,東海ミドルセレ!$B$4:$G$400,6,FALSE),"")</f>
        <v/>
      </c>
      <c r="AP171" s="10" t="str">
        <f>IFERROR(VLOOKUP($B171,東海ミドルセレ!$B$4:$G$400,2,FALSE),"")</f>
        <v/>
      </c>
      <c r="AQ171" s="10" t="str">
        <f>IFERROR(VLOOKUP($B171,東海ミドルセレ!$B$4:$G$400,5,FALSE)*VLOOKUP(AO171,大会ごとのスコア!$D$44:$E$60,2,FALSE),"")</f>
        <v/>
      </c>
      <c r="AR171" s="10"/>
      <c r="AT171" s="9">
        <f t="array" ref="AT171">IFERROR(ROUNDUP(AVERAGE(LARGE(IF($A$3:$AS$3="スコア",$A171:$AS171,""),{1,2,3})),2),0)</f>
        <v>0</v>
      </c>
      <c r="AU171">
        <f t="array" ref="AU171">IFERROR(LARGE(IF($A$3:$AS$3="スコア",$A171:$AS171,""),1),"")</f>
        <v>48.500999999999998</v>
      </c>
      <c r="AV171" t="str">
        <f t="shared" si="4"/>
        <v>ICS</v>
      </c>
      <c r="AW171" t="str">
        <f t="shared" si="5"/>
        <v>MUA1</v>
      </c>
    </row>
    <row r="172" spans="2:49" x14ac:dyDescent="0.15">
      <c r="B172" t="s">
        <v>771</v>
      </c>
      <c r="C172" t="s">
        <v>4</v>
      </c>
      <c r="E172" s="9" t="str">
        <f>IFERROR(VLOOKUP($B172,根ノ上高原!$B$5:$G$338,6,FALSE),"")</f>
        <v/>
      </c>
      <c r="F172" s="10" t="str">
        <f>IFERROR(VLOOKUP($B172,根ノ上高原!$B$5:$G$338,2,FALSE),"")</f>
        <v/>
      </c>
      <c r="G172" s="10" t="str">
        <f>IFERROR(VLOOKUP($B172,根ノ上高原!$B$5:$G$338,5,FALSE)*VLOOKUP(E172,大会ごとのスコア!$D$4:$E$5,2,FALSE),"")</f>
        <v/>
      </c>
      <c r="H172" s="9" t="str">
        <f>IFERROR(VLOOKUP($B172,東大OLK大会!$B$5:$G$338,6,FALSE),"")</f>
        <v/>
      </c>
      <c r="I172" s="10" t="str">
        <f>IFERROR(VLOOKUP($B172,東大OLK大会!$B$5:$G$338,2,FALSE),"")</f>
        <v/>
      </c>
      <c r="J172" s="10" t="str">
        <f>IFERROR(VLOOKUP($B172,東大OLK大会!$B$5:$G$338,5,FALSE)*VLOOKUP(H172,大会ごとのスコア!$D$7:$E$11,2,FALSE),"")</f>
        <v/>
      </c>
      <c r="K172" s="9" t="str">
        <f>IFERROR(VLOOKUP($B172,全日本ロング!$B$5:$G$338,6,FALSE),"")</f>
        <v/>
      </c>
      <c r="L172" s="10" t="str">
        <f>IFERROR(VLOOKUP($B172,全日本ロング!$B$5:$G$338,2,FALSE),"")</f>
        <v/>
      </c>
      <c r="M172" s="10" t="str">
        <f>IFERROR(VLOOKUP($B172,全日本ロング!$B$5:$G$338,5,FALSE)*VLOOKUP(K172,大会ごとのスコア!$D$12:$E$17,2,FALSE),"")</f>
        <v/>
      </c>
      <c r="N172" s="9" t="str">
        <f>IFERROR(VLOOKUP($B172,関東スプリントセレ!$B$5:$G$338,6,FALSE),"")</f>
        <v>Ms2</v>
      </c>
      <c r="O172" s="10">
        <f>IFERROR(VLOOKUP($B172,関東スプリントセレ!$B$5:$G$338,2,FALSE),"")</f>
        <v>0</v>
      </c>
      <c r="P172" s="10">
        <f>IFERROR(VLOOKUP($B172,関東スプリントセレ!$B$5:$G$338,5,FALSE)*VLOOKUP(N172,大会ごとのスコア!$D$19:$E$21,2,FALSE),"")</f>
        <v>58.290999999999997</v>
      </c>
      <c r="Q172" s="9" t="str">
        <f>IFERROR(VLOOKUP($B172,名椙大会2日目!$B$5:$G$338,6,FALSE),"")</f>
        <v/>
      </c>
      <c r="R172" s="10" t="str">
        <f>IFERROR(VLOOKUP($B172,名椙大会2日目!$B$5:$G$338,2,FALSE),"")</f>
        <v/>
      </c>
      <c r="S172" s="10" t="str">
        <f>IFERROR(VLOOKUP($B172,名椙大会2日目!$B$5:$G$338,5,FALSE)*VLOOKUP(Q172,大会ごとのスコア!$D$28:$E$31,2,FALSE),"")</f>
        <v/>
      </c>
      <c r="T172" s="9" t="str">
        <f>IFERROR(VLOOKUP($B172,インカレスプリント2018!$B$5:$G$400,6,FALSE),"")</f>
        <v>MUA1</v>
      </c>
      <c r="U172" s="10">
        <f>IFERROR(VLOOKUP($B172,インカレスプリント2018!$B$5:$G$400,2,FALSE),"")</f>
        <v>41</v>
      </c>
      <c r="V172" s="10">
        <f>IFERROR(VLOOKUP($B172,インカレスプリント2018!$B$5:$G$400,5,FALSE)*VLOOKUP(T172,大会ごとのスコア!$D$33:$E$36,2,FALSE),"")</f>
        <v>51.971999999999994</v>
      </c>
      <c r="W172" s="9" t="str">
        <f>IFERROR(VLOOKUP($B172,インカレロング2018!$B$5:$G$400,6,FALSE),"")</f>
        <v/>
      </c>
      <c r="X172" s="10" t="str">
        <f>IFERROR(VLOOKUP($B172,インカレロング2018!$B$5:$G$400,2,FALSE),"")</f>
        <v/>
      </c>
      <c r="Y172" s="10" t="str">
        <f>IFERROR(VLOOKUP($B172,インカレロング2018!$B$5:$G$400,5,FALSE)*VLOOKUP(W172,大会ごとのスコア!$D$38:$E$42,2,FALSE),"")</f>
        <v/>
      </c>
      <c r="Z172" s="9" t="str">
        <f>IFERROR(VLOOKUP($B172,クラブカップミドル!$B$4:$G$400,6,FALSE),"")</f>
        <v/>
      </c>
      <c r="AA172" s="10" t="str">
        <f>IFERROR(VLOOKUP($B172,クラブカップミドル!$B$4:$G$400,2,FALSE),"")</f>
        <v/>
      </c>
      <c r="AB172" s="10" t="str">
        <f>IFERROR(VLOOKUP($B172,クラブカップミドル!$B$4:$G$400,5,FALSE)*VLOOKUP(Z172,大会ごとのスコア!$D$44:$E$55,2,FALSE),"")</f>
        <v/>
      </c>
      <c r="AC172" s="9" t="str">
        <f>IFERROR(VLOOKUP($B172,全日本ミドル!$B$4:$G$400,6,FALSE),"")</f>
        <v/>
      </c>
      <c r="AD172" s="10" t="str">
        <f>IFERROR(VLOOKUP($B172,全日本ミドル!$B$4:$G$400,2,FALSE),"")</f>
        <v/>
      </c>
      <c r="AE172" s="10" t="str">
        <f>IFERROR(VLOOKUP($B172,全日本ミドル!$B$4:$G$400,5,FALSE)*VLOOKUP(AC172,大会ごとのスコア!$D$62:$E$69,2,FALSE),"")</f>
        <v/>
      </c>
      <c r="AF172" s="9" t="str">
        <f>IFERROR(VLOOKUP($B172,KOLC大会!$B$4:$G$400,6,FALSE),"")</f>
        <v/>
      </c>
      <c r="AG172" s="10" t="str">
        <f>IFERROR(VLOOKUP($B172,KOLC大会!$B$4:$G$400,2,FALSE),"")</f>
        <v/>
      </c>
      <c r="AH172" s="10" t="str">
        <f>IFERROR(VLOOKUP($B172,KOLC大会!$B$4:$G$400,5,FALSE)*VLOOKUP(AF172,大会ごとのスコア!$D$44:$E$55,2,FALSE),"")</f>
        <v/>
      </c>
      <c r="AI172" s="9" t="str">
        <f>IFERROR(VLOOKUP($B172,早大OC大会!$B$4:$G$400,6,FALSE),"")</f>
        <v/>
      </c>
      <c r="AJ172" s="10" t="str">
        <f>IFERROR(VLOOKUP($B172,早大OC大会!$B$4:$G$400,2,FALSE),"")</f>
        <v/>
      </c>
      <c r="AK172" s="10" t="str">
        <f>IFERROR(VLOOKUP($B172,早大OC大会!$B$4:$G$400,5,FALSE)*VLOOKUP(AI172,大会ごとのスコア!$D$44:$E$55,2,FALSE),"")</f>
        <v/>
      </c>
      <c r="AL172" s="9" t="str">
        <f>IFERROR(VLOOKUP($B172,京大京女大会!$B$4:$G$400,6,FALSE),"")</f>
        <v/>
      </c>
      <c r="AM172" s="10" t="str">
        <f>IFERROR(VLOOKUP($B172,京大京女大会!$B$4:$G$400,2,FALSE),"")</f>
        <v/>
      </c>
      <c r="AN172" s="10" t="str">
        <f>IFERROR(VLOOKUP($B172,京大京女大会!$B$4:$G$400,5,FALSE)*VLOOKUP(AL172,大会ごとのスコア!$D$44:$E$55,2,FALSE),"")</f>
        <v/>
      </c>
      <c r="AO172" s="9" t="str">
        <f>IFERROR(VLOOKUP($B172,東海ミドルセレ!$B$4:$G$400,6,FALSE),"")</f>
        <v/>
      </c>
      <c r="AP172" s="10" t="str">
        <f>IFERROR(VLOOKUP($B172,東海ミドルセレ!$B$4:$G$400,2,FALSE),"")</f>
        <v/>
      </c>
      <c r="AQ172" s="10" t="str">
        <f>IFERROR(VLOOKUP($B172,東海ミドルセレ!$B$4:$G$400,5,FALSE)*VLOOKUP(AO172,大会ごとのスコア!$D$44:$E$60,2,FALSE),"")</f>
        <v/>
      </c>
      <c r="AR172" s="10"/>
      <c r="AT172" s="9">
        <f t="array" ref="AT172">IFERROR(ROUNDUP(AVERAGE(LARGE(IF($A$3:$AS$3="スコア",$A172:$AS172,""),{1,2,3})),2),0)</f>
        <v>0</v>
      </c>
      <c r="AU172">
        <f t="array" ref="AU172">IFERROR(LARGE(IF($A$3:$AS$3="スコア",$A172:$AS172,""),1),"")</f>
        <v>58.290999999999997</v>
      </c>
      <c r="AV172" t="str">
        <f t="shared" si="4"/>
        <v>関東SS</v>
      </c>
      <c r="AW172" t="str">
        <f t="shared" si="5"/>
        <v>Ms2</v>
      </c>
    </row>
    <row r="173" spans="2:49" x14ac:dyDescent="0.15">
      <c r="B173" t="s">
        <v>918</v>
      </c>
      <c r="C173" t="s">
        <v>16</v>
      </c>
      <c r="E173" s="9" t="str">
        <f>IFERROR(VLOOKUP($B173,根ノ上高原!$B$5:$G$338,6,FALSE),"")</f>
        <v/>
      </c>
      <c r="F173" s="10" t="str">
        <f>IFERROR(VLOOKUP($B173,根ノ上高原!$B$5:$G$338,2,FALSE),"")</f>
        <v/>
      </c>
      <c r="G173" s="10" t="str">
        <f>IFERROR(VLOOKUP($B173,根ノ上高原!$B$5:$G$338,5,FALSE)*VLOOKUP(E173,大会ごとのスコア!$D$4:$E$5,2,FALSE),"")</f>
        <v/>
      </c>
      <c r="H173" s="9" t="str">
        <f>IFERROR(VLOOKUP($B173,東大OLK大会!$B$5:$G$338,6,FALSE),"")</f>
        <v/>
      </c>
      <c r="I173" s="10" t="str">
        <f>IFERROR(VLOOKUP($B173,東大OLK大会!$B$5:$G$338,2,FALSE),"")</f>
        <v/>
      </c>
      <c r="J173" s="10" t="str">
        <f>IFERROR(VLOOKUP($B173,東大OLK大会!$B$5:$G$338,5,FALSE)*VLOOKUP(H173,大会ごとのスコア!$D$7:$E$11,2,FALSE),"")</f>
        <v/>
      </c>
      <c r="K173" s="9" t="str">
        <f>IFERROR(VLOOKUP($B173,全日本ロング!$B$5:$G$338,6,FALSE),"")</f>
        <v/>
      </c>
      <c r="L173" s="10" t="str">
        <f>IFERROR(VLOOKUP($B173,全日本ロング!$B$5:$G$338,2,FALSE),"")</f>
        <v/>
      </c>
      <c r="M173" s="10" t="str">
        <f>IFERROR(VLOOKUP($B173,全日本ロング!$B$5:$G$338,5,FALSE)*VLOOKUP(K173,大会ごとのスコア!$D$12:$E$17,2,FALSE),"")</f>
        <v/>
      </c>
      <c r="N173" s="9" t="str">
        <f>IFERROR(VLOOKUP($B173,関東スプリントセレ!$B$5:$G$338,6,FALSE),"")</f>
        <v>Ms1</v>
      </c>
      <c r="O173" s="10">
        <f>IFERROR(VLOOKUP($B173,関東スプリントセレ!$B$5:$G$338,2,FALSE),"")</f>
        <v>83</v>
      </c>
      <c r="P173" s="10">
        <f>IFERROR(VLOOKUP($B173,関東スプリントセレ!$B$5:$G$338,5,FALSE)*VLOOKUP(N173,大会ごとのスコア!$D$19:$E$21,2,FALSE),"")</f>
        <v>33.830999999999996</v>
      </c>
      <c r="Q173" s="9" t="str">
        <f>IFERROR(VLOOKUP($B173,名椙大会2日目!$B$5:$G$338,6,FALSE),"")</f>
        <v/>
      </c>
      <c r="R173" s="10" t="str">
        <f>IFERROR(VLOOKUP($B173,名椙大会2日目!$B$5:$G$338,2,FALSE),"")</f>
        <v/>
      </c>
      <c r="S173" s="10" t="str">
        <f>IFERROR(VLOOKUP($B173,名椙大会2日目!$B$5:$G$338,5,FALSE)*VLOOKUP(Q173,大会ごとのスコア!$D$28:$E$31,2,FALSE),"")</f>
        <v/>
      </c>
      <c r="T173" s="9" t="str">
        <f>IFERROR(VLOOKUP($B173,インカレスプリント2018!$B$5:$G$400,6,FALSE),"")</f>
        <v/>
      </c>
      <c r="U173" s="10" t="str">
        <f>IFERROR(VLOOKUP($B173,インカレスプリント2018!$B$5:$G$400,2,FALSE),"")</f>
        <v/>
      </c>
      <c r="V173" s="10" t="str">
        <f>IFERROR(VLOOKUP($B173,インカレスプリント2018!$B$5:$G$400,5,FALSE)*VLOOKUP(T173,大会ごとのスコア!$D$33:$E$36,2,FALSE),"")</f>
        <v/>
      </c>
      <c r="W173" s="9" t="str">
        <f>IFERROR(VLOOKUP($B173,インカレロング2018!$B$5:$G$400,6,FALSE),"")</f>
        <v/>
      </c>
      <c r="X173" s="10" t="str">
        <f>IFERROR(VLOOKUP($B173,インカレロング2018!$B$5:$G$400,2,FALSE),"")</f>
        <v/>
      </c>
      <c r="Y173" s="10" t="str">
        <f>IFERROR(VLOOKUP($B173,インカレロング2018!$B$5:$G$400,5,FALSE)*VLOOKUP(W173,大会ごとのスコア!$D$38:$E$42,2,FALSE),"")</f>
        <v/>
      </c>
      <c r="Z173" s="9" t="str">
        <f>IFERROR(VLOOKUP($B173,クラブカップミドル!$B$4:$G$400,6,FALSE),"")</f>
        <v/>
      </c>
      <c r="AA173" s="10" t="str">
        <f>IFERROR(VLOOKUP($B173,クラブカップミドル!$B$4:$G$400,2,FALSE),"")</f>
        <v/>
      </c>
      <c r="AB173" s="10" t="str">
        <f>IFERROR(VLOOKUP($B173,クラブカップミドル!$B$4:$G$400,5,FALSE)*VLOOKUP(Z173,大会ごとのスコア!$D$44:$E$55,2,FALSE),"")</f>
        <v/>
      </c>
      <c r="AC173" s="9" t="str">
        <f>IFERROR(VLOOKUP($B173,全日本ミドル!$B$4:$G$400,6,FALSE),"")</f>
        <v/>
      </c>
      <c r="AD173" s="10" t="str">
        <f>IFERROR(VLOOKUP($B173,全日本ミドル!$B$4:$G$400,2,FALSE),"")</f>
        <v/>
      </c>
      <c r="AE173" s="10" t="str">
        <f>IFERROR(VLOOKUP($B173,全日本ミドル!$B$4:$G$400,5,FALSE)*VLOOKUP(AC173,大会ごとのスコア!$D$62:$E$69,2,FALSE),"")</f>
        <v/>
      </c>
      <c r="AF173" s="9" t="str">
        <f>IFERROR(VLOOKUP($B173,KOLC大会!$B$4:$G$400,6,FALSE),"")</f>
        <v/>
      </c>
      <c r="AG173" s="10" t="str">
        <f>IFERROR(VLOOKUP($B173,KOLC大会!$B$4:$G$400,2,FALSE),"")</f>
        <v/>
      </c>
      <c r="AH173" s="10" t="str">
        <f>IFERROR(VLOOKUP($B173,KOLC大会!$B$4:$G$400,5,FALSE)*VLOOKUP(AF173,大会ごとのスコア!$D$44:$E$55,2,FALSE),"")</f>
        <v/>
      </c>
      <c r="AI173" s="9" t="str">
        <f>IFERROR(VLOOKUP($B173,早大OC大会!$B$4:$G$400,6,FALSE),"")</f>
        <v/>
      </c>
      <c r="AJ173" s="10" t="str">
        <f>IFERROR(VLOOKUP($B173,早大OC大会!$B$4:$G$400,2,FALSE),"")</f>
        <v/>
      </c>
      <c r="AK173" s="10" t="str">
        <f>IFERROR(VLOOKUP($B173,早大OC大会!$B$4:$G$400,5,FALSE)*VLOOKUP(AI173,大会ごとのスコア!$D$44:$E$55,2,FALSE),"")</f>
        <v/>
      </c>
      <c r="AL173" s="9" t="str">
        <f>IFERROR(VLOOKUP($B173,京大京女大会!$B$4:$G$400,6,FALSE),"")</f>
        <v/>
      </c>
      <c r="AM173" s="10" t="str">
        <f>IFERROR(VLOOKUP($B173,京大京女大会!$B$4:$G$400,2,FALSE),"")</f>
        <v/>
      </c>
      <c r="AN173" s="10" t="str">
        <f>IFERROR(VLOOKUP($B173,京大京女大会!$B$4:$G$400,5,FALSE)*VLOOKUP(AL173,大会ごとのスコア!$D$44:$E$55,2,FALSE),"")</f>
        <v/>
      </c>
      <c r="AO173" s="9" t="str">
        <f>IFERROR(VLOOKUP($B173,東海ミドルセレ!$B$4:$G$400,6,FALSE),"")</f>
        <v/>
      </c>
      <c r="AP173" s="10" t="str">
        <f>IFERROR(VLOOKUP($B173,東海ミドルセレ!$B$4:$G$400,2,FALSE),"")</f>
        <v/>
      </c>
      <c r="AQ173" s="10" t="str">
        <f>IFERROR(VLOOKUP($B173,東海ミドルセレ!$B$4:$G$400,5,FALSE)*VLOOKUP(AO173,大会ごとのスコア!$D$44:$E$60,2,FALSE),"")</f>
        <v/>
      </c>
      <c r="AR173" s="10"/>
      <c r="AT173" s="9">
        <f t="array" ref="AT173">IFERROR(ROUNDUP(AVERAGE(LARGE(IF($A$3:$AS$3="スコア",$A173:$AS173,""),{1,2,3})),2),0)</f>
        <v>0</v>
      </c>
      <c r="AU173">
        <f t="array" ref="AU173">IFERROR(LARGE(IF($A$3:$AS$3="スコア",$A173:$AS173,""),1),"")</f>
        <v>33.830999999999996</v>
      </c>
      <c r="AV173" t="str">
        <f t="shared" si="4"/>
        <v>関東SS</v>
      </c>
      <c r="AW173" t="str">
        <f t="shared" si="5"/>
        <v>Ms1</v>
      </c>
    </row>
    <row r="174" spans="2:49" x14ac:dyDescent="0.15">
      <c r="B174" t="s">
        <v>905</v>
      </c>
      <c r="C174" t="s">
        <v>10</v>
      </c>
      <c r="E174" s="9" t="str">
        <f>IFERROR(VLOOKUP($B174,根ノ上高原!$B$5:$G$338,6,FALSE),"")</f>
        <v/>
      </c>
      <c r="F174" s="10" t="str">
        <f>IFERROR(VLOOKUP($B174,根ノ上高原!$B$5:$G$338,2,FALSE),"")</f>
        <v/>
      </c>
      <c r="G174" s="10" t="str">
        <f>IFERROR(VLOOKUP($B174,根ノ上高原!$B$5:$G$338,5,FALSE)*VLOOKUP(E174,大会ごとのスコア!$D$4:$E$5,2,FALSE),"")</f>
        <v/>
      </c>
      <c r="H174" s="9" t="str">
        <f>IFERROR(VLOOKUP($B174,東大OLK大会!$B$5:$G$338,6,FALSE),"")</f>
        <v/>
      </c>
      <c r="I174" s="10" t="str">
        <f>IFERROR(VLOOKUP($B174,東大OLK大会!$B$5:$G$338,2,FALSE),"")</f>
        <v/>
      </c>
      <c r="J174" s="10" t="str">
        <f>IFERROR(VLOOKUP($B174,東大OLK大会!$B$5:$G$338,5,FALSE)*VLOOKUP(H174,大会ごとのスコア!$D$7:$E$11,2,FALSE),"")</f>
        <v/>
      </c>
      <c r="K174" s="9" t="str">
        <f>IFERROR(VLOOKUP($B174,全日本ロング!$B$5:$G$338,6,FALSE),"")</f>
        <v/>
      </c>
      <c r="L174" s="10" t="str">
        <f>IFERROR(VLOOKUP($B174,全日本ロング!$B$5:$G$338,2,FALSE),"")</f>
        <v/>
      </c>
      <c r="M174" s="10" t="str">
        <f>IFERROR(VLOOKUP($B174,全日本ロング!$B$5:$G$338,5,FALSE)*VLOOKUP(K174,大会ごとのスコア!$D$12:$E$17,2,FALSE),"")</f>
        <v/>
      </c>
      <c r="N174" s="9" t="str">
        <f>IFERROR(VLOOKUP($B174,関東スプリントセレ!$B$5:$G$338,6,FALSE),"")</f>
        <v>Ms1</v>
      </c>
      <c r="O174" s="10">
        <f>IFERROR(VLOOKUP($B174,関東スプリントセレ!$B$5:$G$338,2,FALSE),"")</f>
        <v>58</v>
      </c>
      <c r="P174" s="10">
        <f>IFERROR(VLOOKUP($B174,関東スプリントセレ!$B$5:$G$338,5,FALSE)*VLOOKUP(N174,大会ごとのスコア!$D$19:$E$21,2,FALSE),"")</f>
        <v>48.899000000000001</v>
      </c>
      <c r="Q174" s="9" t="str">
        <f>IFERROR(VLOOKUP($B174,名椙大会2日目!$B$5:$G$338,6,FALSE),"")</f>
        <v/>
      </c>
      <c r="R174" s="10" t="str">
        <f>IFERROR(VLOOKUP($B174,名椙大会2日目!$B$5:$G$338,2,FALSE),"")</f>
        <v/>
      </c>
      <c r="S174" s="10" t="str">
        <f>IFERROR(VLOOKUP($B174,名椙大会2日目!$B$5:$G$338,5,FALSE)*VLOOKUP(Q174,大会ごとのスコア!$D$28:$E$31,2,FALSE),"")</f>
        <v/>
      </c>
      <c r="T174" s="9" t="str">
        <f>IFERROR(VLOOKUP($B174,インカレスプリント2018!$B$5:$G$400,6,FALSE),"")</f>
        <v/>
      </c>
      <c r="U174" s="10" t="str">
        <f>IFERROR(VLOOKUP($B174,インカレスプリント2018!$B$5:$G$400,2,FALSE),"")</f>
        <v/>
      </c>
      <c r="V174" s="10" t="str">
        <f>IFERROR(VLOOKUP($B174,インカレスプリント2018!$B$5:$G$400,5,FALSE)*VLOOKUP(T174,大会ごとのスコア!$D$33:$E$36,2,FALSE),"")</f>
        <v/>
      </c>
      <c r="W174" s="9" t="str">
        <f>IFERROR(VLOOKUP($B174,インカレロング2018!$B$5:$G$400,6,FALSE),"")</f>
        <v/>
      </c>
      <c r="X174" s="10" t="str">
        <f>IFERROR(VLOOKUP($B174,インカレロング2018!$B$5:$G$400,2,FALSE),"")</f>
        <v/>
      </c>
      <c r="Y174" s="10" t="str">
        <f>IFERROR(VLOOKUP($B174,インカレロング2018!$B$5:$G$400,5,FALSE)*VLOOKUP(W174,大会ごとのスコア!$D$38:$E$42,2,FALSE),"")</f>
        <v/>
      </c>
      <c r="Z174" s="9" t="str">
        <f>IFERROR(VLOOKUP($B174,クラブカップミドル!$B$4:$G$400,6,FALSE),"")</f>
        <v/>
      </c>
      <c r="AA174" s="10" t="str">
        <f>IFERROR(VLOOKUP($B174,クラブカップミドル!$B$4:$G$400,2,FALSE),"")</f>
        <v/>
      </c>
      <c r="AB174" s="10" t="str">
        <f>IFERROR(VLOOKUP($B174,クラブカップミドル!$B$4:$G$400,5,FALSE)*VLOOKUP(Z174,大会ごとのスコア!$D$44:$E$55,2,FALSE),"")</f>
        <v/>
      </c>
      <c r="AC174" s="9" t="str">
        <f>IFERROR(VLOOKUP($B174,全日本ミドル!$B$4:$G$400,6,FALSE),"")</f>
        <v/>
      </c>
      <c r="AD174" s="10" t="str">
        <f>IFERROR(VLOOKUP($B174,全日本ミドル!$B$4:$G$400,2,FALSE),"")</f>
        <v/>
      </c>
      <c r="AE174" s="10" t="str">
        <f>IFERROR(VLOOKUP($B174,全日本ミドル!$B$4:$G$400,5,FALSE)*VLOOKUP(AC174,大会ごとのスコア!$D$62:$E$69,2,FALSE),"")</f>
        <v/>
      </c>
      <c r="AF174" s="9" t="str">
        <f>IFERROR(VLOOKUP($B174,KOLC大会!$B$4:$G$400,6,FALSE),"")</f>
        <v/>
      </c>
      <c r="AG174" s="10" t="str">
        <f>IFERROR(VLOOKUP($B174,KOLC大会!$B$4:$G$400,2,FALSE),"")</f>
        <v/>
      </c>
      <c r="AH174" s="10" t="str">
        <f>IFERROR(VLOOKUP($B174,KOLC大会!$B$4:$G$400,5,FALSE)*VLOOKUP(AF174,大会ごとのスコア!$D$44:$E$55,2,FALSE),"")</f>
        <v/>
      </c>
      <c r="AI174" s="9" t="str">
        <f>IFERROR(VLOOKUP($B174,早大OC大会!$B$4:$G$400,6,FALSE),"")</f>
        <v/>
      </c>
      <c r="AJ174" s="10" t="str">
        <f>IFERROR(VLOOKUP($B174,早大OC大会!$B$4:$G$400,2,FALSE),"")</f>
        <v/>
      </c>
      <c r="AK174" s="10" t="str">
        <f>IFERROR(VLOOKUP($B174,早大OC大会!$B$4:$G$400,5,FALSE)*VLOOKUP(AI174,大会ごとのスコア!$D$44:$E$55,2,FALSE),"")</f>
        <v/>
      </c>
      <c r="AL174" s="9" t="str">
        <f>IFERROR(VLOOKUP($B174,京大京女大会!$B$4:$G$400,6,FALSE),"")</f>
        <v/>
      </c>
      <c r="AM174" s="10" t="str">
        <f>IFERROR(VLOOKUP($B174,京大京女大会!$B$4:$G$400,2,FALSE),"")</f>
        <v/>
      </c>
      <c r="AN174" s="10" t="str">
        <f>IFERROR(VLOOKUP($B174,京大京女大会!$B$4:$G$400,5,FALSE)*VLOOKUP(AL174,大会ごとのスコア!$D$44:$E$55,2,FALSE),"")</f>
        <v/>
      </c>
      <c r="AO174" s="9" t="str">
        <f>IFERROR(VLOOKUP($B174,東海ミドルセレ!$B$4:$G$400,6,FALSE),"")</f>
        <v/>
      </c>
      <c r="AP174" s="10" t="str">
        <f>IFERROR(VLOOKUP($B174,東海ミドルセレ!$B$4:$G$400,2,FALSE),"")</f>
        <v/>
      </c>
      <c r="AQ174" s="10" t="str">
        <f>IFERROR(VLOOKUP($B174,東海ミドルセレ!$B$4:$G$400,5,FALSE)*VLOOKUP(AO174,大会ごとのスコア!$D$44:$E$60,2,FALSE),"")</f>
        <v/>
      </c>
      <c r="AR174" s="10"/>
      <c r="AT174" s="9">
        <f t="array" ref="AT174">IFERROR(ROUNDUP(AVERAGE(LARGE(IF($A$3:$AS$3="スコア",$A174:$AS174,""),{1,2,3})),2),0)</f>
        <v>0</v>
      </c>
      <c r="AU174">
        <f t="array" ref="AU174">IFERROR(LARGE(IF($A$3:$AS$3="スコア",$A174:$AS174,""),1),"")</f>
        <v>48.899000000000001</v>
      </c>
      <c r="AV174" t="str">
        <f t="shared" si="4"/>
        <v>関東SS</v>
      </c>
      <c r="AW174" t="str">
        <f t="shared" si="5"/>
        <v>Ms1</v>
      </c>
    </row>
    <row r="175" spans="2:49" x14ac:dyDescent="0.15">
      <c r="B175" t="s">
        <v>914</v>
      </c>
      <c r="C175" t="s">
        <v>10</v>
      </c>
      <c r="E175" s="9" t="str">
        <f>IFERROR(VLOOKUP($B175,根ノ上高原!$B$5:$G$338,6,FALSE),"")</f>
        <v/>
      </c>
      <c r="F175" s="10" t="str">
        <f>IFERROR(VLOOKUP($B175,根ノ上高原!$B$5:$G$338,2,FALSE),"")</f>
        <v/>
      </c>
      <c r="G175" s="10" t="str">
        <f>IFERROR(VLOOKUP($B175,根ノ上高原!$B$5:$G$338,5,FALSE)*VLOOKUP(E175,大会ごとのスコア!$D$4:$E$5,2,FALSE),"")</f>
        <v/>
      </c>
      <c r="H175" s="9" t="str">
        <f>IFERROR(VLOOKUP($B175,東大OLK大会!$B$5:$G$338,6,FALSE),"")</f>
        <v/>
      </c>
      <c r="I175" s="10" t="str">
        <f>IFERROR(VLOOKUP($B175,東大OLK大会!$B$5:$G$338,2,FALSE),"")</f>
        <v/>
      </c>
      <c r="J175" s="10" t="str">
        <f>IFERROR(VLOOKUP($B175,東大OLK大会!$B$5:$G$338,5,FALSE)*VLOOKUP(H175,大会ごとのスコア!$D$7:$E$11,2,FALSE),"")</f>
        <v/>
      </c>
      <c r="K175" s="9" t="str">
        <f>IFERROR(VLOOKUP($B175,全日本ロング!$B$5:$G$338,6,FALSE),"")</f>
        <v/>
      </c>
      <c r="L175" s="10" t="str">
        <f>IFERROR(VLOOKUP($B175,全日本ロング!$B$5:$G$338,2,FALSE),"")</f>
        <v/>
      </c>
      <c r="M175" s="10" t="str">
        <f>IFERROR(VLOOKUP($B175,全日本ロング!$B$5:$G$338,5,FALSE)*VLOOKUP(K175,大会ごとのスコア!$D$12:$E$17,2,FALSE),"")</f>
        <v/>
      </c>
      <c r="N175" s="9" t="str">
        <f>IFERROR(VLOOKUP($B175,関東スプリントセレ!$B$5:$G$338,6,FALSE),"")</f>
        <v>Ms1</v>
      </c>
      <c r="O175" s="10">
        <f>IFERROR(VLOOKUP($B175,関東スプリントセレ!$B$5:$G$338,2,FALSE),"")</f>
        <v>79</v>
      </c>
      <c r="P175" s="10">
        <f>IFERROR(VLOOKUP($B175,関東スプリントセレ!$B$5:$G$338,5,FALSE)*VLOOKUP(N175,大会ごとのスコア!$D$19:$E$21,2,FALSE),"")</f>
        <v>39.198999999999998</v>
      </c>
      <c r="Q175" s="9" t="str">
        <f>IFERROR(VLOOKUP($B175,名椙大会2日目!$B$5:$G$338,6,FALSE),"")</f>
        <v/>
      </c>
      <c r="R175" s="10" t="str">
        <f>IFERROR(VLOOKUP($B175,名椙大会2日目!$B$5:$G$338,2,FALSE),"")</f>
        <v/>
      </c>
      <c r="S175" s="10" t="str">
        <f>IFERROR(VLOOKUP($B175,名椙大会2日目!$B$5:$G$338,5,FALSE)*VLOOKUP(Q175,大会ごとのスコア!$D$28:$E$31,2,FALSE),"")</f>
        <v/>
      </c>
      <c r="T175" s="9" t="str">
        <f>IFERROR(VLOOKUP($B175,インカレスプリント2018!$B$5:$G$400,6,FALSE),"")</f>
        <v/>
      </c>
      <c r="U175" s="10" t="str">
        <f>IFERROR(VLOOKUP($B175,インカレスプリント2018!$B$5:$G$400,2,FALSE),"")</f>
        <v/>
      </c>
      <c r="V175" s="10" t="str">
        <f>IFERROR(VLOOKUP($B175,インカレスプリント2018!$B$5:$G$400,5,FALSE)*VLOOKUP(T175,大会ごとのスコア!$D$33:$E$36,2,FALSE),"")</f>
        <v/>
      </c>
      <c r="W175" s="9" t="str">
        <f>IFERROR(VLOOKUP($B175,インカレロング2018!$B$5:$G$400,6,FALSE),"")</f>
        <v/>
      </c>
      <c r="X175" s="10" t="str">
        <f>IFERROR(VLOOKUP($B175,インカレロング2018!$B$5:$G$400,2,FALSE),"")</f>
        <v/>
      </c>
      <c r="Y175" s="10" t="str">
        <f>IFERROR(VLOOKUP($B175,インカレロング2018!$B$5:$G$400,5,FALSE)*VLOOKUP(W175,大会ごとのスコア!$D$38:$E$42,2,FALSE),"")</f>
        <v/>
      </c>
      <c r="Z175" s="9" t="str">
        <f>IFERROR(VLOOKUP($B175,クラブカップミドル!$B$4:$G$400,6,FALSE),"")</f>
        <v/>
      </c>
      <c r="AA175" s="10" t="str">
        <f>IFERROR(VLOOKUP($B175,クラブカップミドル!$B$4:$G$400,2,FALSE),"")</f>
        <v/>
      </c>
      <c r="AB175" s="10" t="str">
        <f>IFERROR(VLOOKUP($B175,クラブカップミドル!$B$4:$G$400,5,FALSE)*VLOOKUP(Z175,大会ごとのスコア!$D$44:$E$55,2,FALSE),"")</f>
        <v/>
      </c>
      <c r="AC175" s="9" t="str">
        <f>IFERROR(VLOOKUP($B175,全日本ミドル!$B$4:$G$400,6,FALSE),"")</f>
        <v/>
      </c>
      <c r="AD175" s="10" t="str">
        <f>IFERROR(VLOOKUP($B175,全日本ミドル!$B$4:$G$400,2,FALSE),"")</f>
        <v/>
      </c>
      <c r="AE175" s="10" t="str">
        <f>IFERROR(VLOOKUP($B175,全日本ミドル!$B$4:$G$400,5,FALSE)*VLOOKUP(AC175,大会ごとのスコア!$D$62:$E$69,2,FALSE),"")</f>
        <v/>
      </c>
      <c r="AF175" s="9" t="str">
        <f>IFERROR(VLOOKUP($B175,KOLC大会!$B$4:$G$400,6,FALSE),"")</f>
        <v/>
      </c>
      <c r="AG175" s="10" t="str">
        <f>IFERROR(VLOOKUP($B175,KOLC大会!$B$4:$G$400,2,FALSE),"")</f>
        <v/>
      </c>
      <c r="AH175" s="10" t="str">
        <f>IFERROR(VLOOKUP($B175,KOLC大会!$B$4:$G$400,5,FALSE)*VLOOKUP(AF175,大会ごとのスコア!$D$44:$E$55,2,FALSE),"")</f>
        <v/>
      </c>
      <c r="AI175" s="9" t="str">
        <f>IFERROR(VLOOKUP($B175,早大OC大会!$B$4:$G$400,6,FALSE),"")</f>
        <v/>
      </c>
      <c r="AJ175" s="10" t="str">
        <f>IFERROR(VLOOKUP($B175,早大OC大会!$B$4:$G$400,2,FALSE),"")</f>
        <v/>
      </c>
      <c r="AK175" s="10" t="str">
        <f>IFERROR(VLOOKUP($B175,早大OC大会!$B$4:$G$400,5,FALSE)*VLOOKUP(AI175,大会ごとのスコア!$D$44:$E$55,2,FALSE),"")</f>
        <v/>
      </c>
      <c r="AL175" s="9" t="str">
        <f>IFERROR(VLOOKUP($B175,京大京女大会!$B$4:$G$400,6,FALSE),"")</f>
        <v/>
      </c>
      <c r="AM175" s="10" t="str">
        <f>IFERROR(VLOOKUP($B175,京大京女大会!$B$4:$G$400,2,FALSE),"")</f>
        <v/>
      </c>
      <c r="AN175" s="10" t="str">
        <f>IFERROR(VLOOKUP($B175,京大京女大会!$B$4:$G$400,5,FALSE)*VLOOKUP(AL175,大会ごとのスコア!$D$44:$E$55,2,FALSE),"")</f>
        <v/>
      </c>
      <c r="AO175" s="9" t="str">
        <f>IFERROR(VLOOKUP($B175,東海ミドルセレ!$B$4:$G$400,6,FALSE),"")</f>
        <v/>
      </c>
      <c r="AP175" s="10" t="str">
        <f>IFERROR(VLOOKUP($B175,東海ミドルセレ!$B$4:$G$400,2,FALSE),"")</f>
        <v/>
      </c>
      <c r="AQ175" s="10" t="str">
        <f>IFERROR(VLOOKUP($B175,東海ミドルセレ!$B$4:$G$400,5,FALSE)*VLOOKUP(AO175,大会ごとのスコア!$D$44:$E$60,2,FALSE),"")</f>
        <v/>
      </c>
      <c r="AR175" s="10"/>
      <c r="AT175" s="9">
        <f t="array" ref="AT175">IFERROR(ROUNDUP(AVERAGE(LARGE(IF($A$3:$AS$3="スコア",$A175:$AS175,""),{1,2,3})),2),0)</f>
        <v>0</v>
      </c>
      <c r="AU175">
        <f t="array" ref="AU175">IFERROR(LARGE(IF($A$3:$AS$3="スコア",$A175:$AS175,""),1),"")</f>
        <v>39.198999999999998</v>
      </c>
      <c r="AV175" t="str">
        <f t="shared" si="4"/>
        <v>関東SS</v>
      </c>
      <c r="AW175" t="str">
        <f t="shared" si="5"/>
        <v>Ms1</v>
      </c>
    </row>
    <row r="176" spans="2:49" x14ac:dyDescent="0.15">
      <c r="B176" t="s">
        <v>916</v>
      </c>
      <c r="C176" t="s">
        <v>10</v>
      </c>
      <c r="E176" s="9" t="str">
        <f>IFERROR(VLOOKUP($B176,根ノ上高原!$B$5:$G$338,6,FALSE),"")</f>
        <v/>
      </c>
      <c r="F176" s="10" t="str">
        <f>IFERROR(VLOOKUP($B176,根ノ上高原!$B$5:$G$338,2,FALSE),"")</f>
        <v/>
      </c>
      <c r="G176" s="10" t="str">
        <f>IFERROR(VLOOKUP($B176,根ノ上高原!$B$5:$G$338,5,FALSE)*VLOOKUP(E176,大会ごとのスコア!$D$4:$E$5,2,FALSE),"")</f>
        <v/>
      </c>
      <c r="H176" s="9" t="str">
        <f>IFERROR(VLOOKUP($B176,東大OLK大会!$B$5:$G$338,6,FALSE),"")</f>
        <v/>
      </c>
      <c r="I176" s="10" t="str">
        <f>IFERROR(VLOOKUP($B176,東大OLK大会!$B$5:$G$338,2,FALSE),"")</f>
        <v/>
      </c>
      <c r="J176" s="10" t="str">
        <f>IFERROR(VLOOKUP($B176,東大OLK大会!$B$5:$G$338,5,FALSE)*VLOOKUP(H176,大会ごとのスコア!$D$7:$E$11,2,FALSE),"")</f>
        <v/>
      </c>
      <c r="K176" s="9" t="str">
        <f>IFERROR(VLOOKUP($B176,全日本ロング!$B$5:$G$338,6,FALSE),"")</f>
        <v/>
      </c>
      <c r="L176" s="10" t="str">
        <f>IFERROR(VLOOKUP($B176,全日本ロング!$B$5:$G$338,2,FALSE),"")</f>
        <v/>
      </c>
      <c r="M176" s="10" t="str">
        <f>IFERROR(VLOOKUP($B176,全日本ロング!$B$5:$G$338,5,FALSE)*VLOOKUP(K176,大会ごとのスコア!$D$12:$E$17,2,FALSE),"")</f>
        <v/>
      </c>
      <c r="N176" s="9" t="str">
        <f>IFERROR(VLOOKUP($B176,関東スプリントセレ!$B$5:$G$338,6,FALSE),"")</f>
        <v>Ms1</v>
      </c>
      <c r="O176" s="10">
        <f>IFERROR(VLOOKUP($B176,関東スプリントセレ!$B$5:$G$338,2,FALSE),"")</f>
        <v>81</v>
      </c>
      <c r="P176" s="10">
        <f>IFERROR(VLOOKUP($B176,関東スプリントセレ!$B$5:$G$338,5,FALSE)*VLOOKUP(N176,大会ごとのスコア!$D$19:$E$21,2,FALSE),"")</f>
        <v>34.798999999999999</v>
      </c>
      <c r="Q176" s="9" t="str">
        <f>IFERROR(VLOOKUP($B176,名椙大会2日目!$B$5:$G$338,6,FALSE),"")</f>
        <v/>
      </c>
      <c r="R176" s="10" t="str">
        <f>IFERROR(VLOOKUP($B176,名椙大会2日目!$B$5:$G$338,2,FALSE),"")</f>
        <v/>
      </c>
      <c r="S176" s="10" t="str">
        <f>IFERROR(VLOOKUP($B176,名椙大会2日目!$B$5:$G$338,5,FALSE)*VLOOKUP(Q176,大会ごとのスコア!$D$28:$E$31,2,FALSE),"")</f>
        <v/>
      </c>
      <c r="T176" s="9" t="str">
        <f>IFERROR(VLOOKUP($B176,インカレスプリント2018!$B$5:$G$400,6,FALSE),"")</f>
        <v/>
      </c>
      <c r="U176" s="10" t="str">
        <f>IFERROR(VLOOKUP($B176,インカレスプリント2018!$B$5:$G$400,2,FALSE),"")</f>
        <v/>
      </c>
      <c r="V176" s="10" t="str">
        <f>IFERROR(VLOOKUP($B176,インカレスプリント2018!$B$5:$G$400,5,FALSE)*VLOOKUP(T176,大会ごとのスコア!$D$33:$E$36,2,FALSE),"")</f>
        <v/>
      </c>
      <c r="W176" s="9" t="str">
        <f>IFERROR(VLOOKUP($B176,インカレロング2018!$B$5:$G$400,6,FALSE),"")</f>
        <v/>
      </c>
      <c r="X176" s="10" t="str">
        <f>IFERROR(VLOOKUP($B176,インカレロング2018!$B$5:$G$400,2,FALSE),"")</f>
        <v/>
      </c>
      <c r="Y176" s="10" t="str">
        <f>IFERROR(VLOOKUP($B176,インカレロング2018!$B$5:$G$400,5,FALSE)*VLOOKUP(W176,大会ごとのスコア!$D$38:$E$42,2,FALSE),"")</f>
        <v/>
      </c>
      <c r="Z176" s="9" t="str">
        <f>IFERROR(VLOOKUP($B176,クラブカップミドル!$B$4:$G$400,6,FALSE),"")</f>
        <v/>
      </c>
      <c r="AA176" s="10" t="str">
        <f>IFERROR(VLOOKUP($B176,クラブカップミドル!$B$4:$G$400,2,FALSE),"")</f>
        <v/>
      </c>
      <c r="AB176" s="10" t="str">
        <f>IFERROR(VLOOKUP($B176,クラブカップミドル!$B$4:$G$400,5,FALSE)*VLOOKUP(Z176,大会ごとのスコア!$D$44:$E$55,2,FALSE),"")</f>
        <v/>
      </c>
      <c r="AC176" s="9" t="str">
        <f>IFERROR(VLOOKUP($B176,全日本ミドル!$B$4:$G$400,6,FALSE),"")</f>
        <v>M20A</v>
      </c>
      <c r="AD176" s="10">
        <f>IFERROR(VLOOKUP($B176,全日本ミドル!$B$4:$G$400,2,FALSE),"")</f>
        <v>36</v>
      </c>
      <c r="AE176" s="10">
        <f>IFERROR(VLOOKUP($B176,全日本ミドル!$B$4:$G$400,5,FALSE)*VLOOKUP(AC176,大会ごとのスコア!$D$62:$E$69,2,FALSE),"")</f>
        <v>37.155200000000001</v>
      </c>
      <c r="AF176" s="9" t="str">
        <f>IFERROR(VLOOKUP($B176,KOLC大会!$B$4:$G$400,6,FALSE),"")</f>
        <v/>
      </c>
      <c r="AG176" s="10" t="str">
        <f>IFERROR(VLOOKUP($B176,KOLC大会!$B$4:$G$400,2,FALSE),"")</f>
        <v/>
      </c>
      <c r="AH176" s="10" t="str">
        <f>IFERROR(VLOOKUP($B176,KOLC大会!$B$4:$G$400,5,FALSE)*VLOOKUP(AF176,大会ごとのスコア!$D$44:$E$55,2,FALSE),"")</f>
        <v/>
      </c>
      <c r="AI176" s="9" t="str">
        <f>IFERROR(VLOOKUP($B176,早大OC大会!$B$4:$G$400,6,FALSE),"")</f>
        <v/>
      </c>
      <c r="AJ176" s="10" t="str">
        <f>IFERROR(VLOOKUP($B176,早大OC大会!$B$4:$G$400,2,FALSE),"")</f>
        <v/>
      </c>
      <c r="AK176" s="10" t="str">
        <f>IFERROR(VLOOKUP($B176,早大OC大会!$B$4:$G$400,5,FALSE)*VLOOKUP(AI176,大会ごとのスコア!$D$44:$E$55,2,FALSE),"")</f>
        <v/>
      </c>
      <c r="AL176" s="9" t="str">
        <f>IFERROR(VLOOKUP($B176,京大京女大会!$B$4:$G$400,6,FALSE),"")</f>
        <v/>
      </c>
      <c r="AM176" s="10" t="str">
        <f>IFERROR(VLOOKUP($B176,京大京女大会!$B$4:$G$400,2,FALSE),"")</f>
        <v/>
      </c>
      <c r="AN176" s="10" t="str">
        <f>IFERROR(VLOOKUP($B176,京大京女大会!$B$4:$G$400,5,FALSE)*VLOOKUP(AL176,大会ごとのスコア!$D$44:$E$55,2,FALSE),"")</f>
        <v/>
      </c>
      <c r="AO176" s="9" t="str">
        <f>IFERROR(VLOOKUP($B176,東海ミドルセレ!$B$4:$G$400,6,FALSE),"")</f>
        <v/>
      </c>
      <c r="AP176" s="10" t="str">
        <f>IFERROR(VLOOKUP($B176,東海ミドルセレ!$B$4:$G$400,2,FALSE),"")</f>
        <v/>
      </c>
      <c r="AQ176" s="10" t="str">
        <f>IFERROR(VLOOKUP($B176,東海ミドルセレ!$B$4:$G$400,5,FALSE)*VLOOKUP(AO176,大会ごとのスコア!$D$44:$E$60,2,FALSE),"")</f>
        <v/>
      </c>
      <c r="AR176" s="10"/>
      <c r="AT176" s="9">
        <f t="array" ref="AT176">IFERROR(ROUNDUP(AVERAGE(LARGE(IF($A$3:$AS$3="スコア",$A176:$AS176,""),{1,2,3})),2),0)</f>
        <v>0</v>
      </c>
      <c r="AU176">
        <f t="array" ref="AU176">IFERROR(LARGE(IF($A$3:$AS$3="スコア",$A176:$AS176,""),1),"")</f>
        <v>37.155200000000001</v>
      </c>
      <c r="AV176" t="str">
        <f t="shared" si="4"/>
        <v>全日本ミドル</v>
      </c>
      <c r="AW176" t="str">
        <f t="shared" si="5"/>
        <v>M20A</v>
      </c>
    </row>
    <row r="177" spans="2:49" x14ac:dyDescent="0.15">
      <c r="B177" t="s">
        <v>921</v>
      </c>
      <c r="C177" t="s">
        <v>10</v>
      </c>
      <c r="E177" s="9" t="str">
        <f>IFERROR(VLOOKUP($B177,根ノ上高原!$B$5:$G$338,6,FALSE),"")</f>
        <v/>
      </c>
      <c r="F177" s="10" t="str">
        <f>IFERROR(VLOOKUP($B177,根ノ上高原!$B$5:$G$338,2,FALSE),"")</f>
        <v/>
      </c>
      <c r="G177" s="10" t="str">
        <f>IFERROR(VLOOKUP($B177,根ノ上高原!$B$5:$G$338,5,FALSE)*VLOOKUP(E177,大会ごとのスコア!$D$4:$E$5,2,FALSE),"")</f>
        <v/>
      </c>
      <c r="H177" s="9" t="str">
        <f>IFERROR(VLOOKUP($B177,東大OLK大会!$B$5:$G$338,6,FALSE),"")</f>
        <v/>
      </c>
      <c r="I177" s="10" t="str">
        <f>IFERROR(VLOOKUP($B177,東大OLK大会!$B$5:$G$338,2,FALSE),"")</f>
        <v/>
      </c>
      <c r="J177" s="10" t="str">
        <f>IFERROR(VLOOKUP($B177,東大OLK大会!$B$5:$G$338,5,FALSE)*VLOOKUP(H177,大会ごとのスコア!$D$7:$E$11,2,FALSE),"")</f>
        <v/>
      </c>
      <c r="K177" s="9" t="str">
        <f>IFERROR(VLOOKUP($B177,全日本ロング!$B$5:$G$338,6,FALSE),"")</f>
        <v/>
      </c>
      <c r="L177" s="10" t="str">
        <f>IFERROR(VLOOKUP($B177,全日本ロング!$B$5:$G$338,2,FALSE),"")</f>
        <v/>
      </c>
      <c r="M177" s="10" t="str">
        <f>IFERROR(VLOOKUP($B177,全日本ロング!$B$5:$G$338,5,FALSE)*VLOOKUP(K177,大会ごとのスコア!$D$12:$E$17,2,FALSE),"")</f>
        <v/>
      </c>
      <c r="N177" s="9" t="str">
        <f>IFERROR(VLOOKUP($B177,関東スプリントセレ!$B$5:$G$338,6,FALSE),"")</f>
        <v>Ms1</v>
      </c>
      <c r="O177" s="10">
        <f>IFERROR(VLOOKUP($B177,関東スプリントセレ!$B$5:$G$338,2,FALSE),"")</f>
        <v>86</v>
      </c>
      <c r="P177" s="10">
        <f>IFERROR(VLOOKUP($B177,関東スプリントセレ!$B$5:$G$338,5,FALSE)*VLOOKUP(N177,大会ごとのスコア!$D$19:$E$21,2,FALSE),"")</f>
        <v>31.988</v>
      </c>
      <c r="Q177" s="9" t="str">
        <f>IFERROR(VLOOKUP($B177,名椙大会2日目!$B$5:$G$338,6,FALSE),"")</f>
        <v/>
      </c>
      <c r="R177" s="10" t="str">
        <f>IFERROR(VLOOKUP($B177,名椙大会2日目!$B$5:$G$338,2,FALSE),"")</f>
        <v/>
      </c>
      <c r="S177" s="10" t="str">
        <f>IFERROR(VLOOKUP($B177,名椙大会2日目!$B$5:$G$338,5,FALSE)*VLOOKUP(Q177,大会ごとのスコア!$D$28:$E$31,2,FALSE),"")</f>
        <v/>
      </c>
      <c r="T177" s="9" t="str">
        <f>IFERROR(VLOOKUP($B177,インカレスプリント2018!$B$5:$G$400,6,FALSE),"")</f>
        <v/>
      </c>
      <c r="U177" s="10" t="str">
        <f>IFERROR(VLOOKUP($B177,インカレスプリント2018!$B$5:$G$400,2,FALSE),"")</f>
        <v/>
      </c>
      <c r="V177" s="10" t="str">
        <f>IFERROR(VLOOKUP($B177,インカレスプリント2018!$B$5:$G$400,5,FALSE)*VLOOKUP(T177,大会ごとのスコア!$D$33:$E$36,2,FALSE),"")</f>
        <v/>
      </c>
      <c r="W177" s="9" t="str">
        <f>IFERROR(VLOOKUP($B177,インカレロング2018!$B$5:$G$400,6,FALSE),"")</f>
        <v/>
      </c>
      <c r="X177" s="10" t="str">
        <f>IFERROR(VLOOKUP($B177,インカレロング2018!$B$5:$G$400,2,FALSE),"")</f>
        <v/>
      </c>
      <c r="Y177" s="10" t="str">
        <f>IFERROR(VLOOKUP($B177,インカレロング2018!$B$5:$G$400,5,FALSE)*VLOOKUP(W177,大会ごとのスコア!$D$38:$E$42,2,FALSE),"")</f>
        <v/>
      </c>
      <c r="Z177" s="9" t="str">
        <f>IFERROR(VLOOKUP($B177,クラブカップミドル!$B$4:$G$400,6,FALSE),"")</f>
        <v/>
      </c>
      <c r="AA177" s="10" t="str">
        <f>IFERROR(VLOOKUP($B177,クラブカップミドル!$B$4:$G$400,2,FALSE),"")</f>
        <v/>
      </c>
      <c r="AB177" s="10" t="str">
        <f>IFERROR(VLOOKUP($B177,クラブカップミドル!$B$4:$G$400,5,FALSE)*VLOOKUP(Z177,大会ごとのスコア!$D$44:$E$55,2,FALSE),"")</f>
        <v/>
      </c>
      <c r="AC177" s="9" t="str">
        <f>IFERROR(VLOOKUP($B177,全日本ミドル!$B$4:$G$400,6,FALSE),"")</f>
        <v>M20A</v>
      </c>
      <c r="AD177" s="10">
        <f>IFERROR(VLOOKUP($B177,全日本ミドル!$B$4:$G$400,2,FALSE),"")</f>
        <v>0</v>
      </c>
      <c r="AE177" s="10">
        <f>IFERROR(VLOOKUP($B177,全日本ミドル!$B$4:$G$400,5,FALSE)*VLOOKUP(AC177,大会ごとのスコア!$D$62:$E$69,2,FALSE),"")</f>
        <v>33.061599999999999</v>
      </c>
      <c r="AF177" s="9" t="str">
        <f>IFERROR(VLOOKUP($B177,KOLC大会!$B$4:$G$400,6,FALSE),"")</f>
        <v/>
      </c>
      <c r="AG177" s="10" t="str">
        <f>IFERROR(VLOOKUP($B177,KOLC大会!$B$4:$G$400,2,FALSE),"")</f>
        <v/>
      </c>
      <c r="AH177" s="10" t="str">
        <f>IFERROR(VLOOKUP($B177,KOLC大会!$B$4:$G$400,5,FALSE)*VLOOKUP(AF177,大会ごとのスコア!$D$44:$E$55,2,FALSE),"")</f>
        <v/>
      </c>
      <c r="AI177" s="9" t="str">
        <f>IFERROR(VLOOKUP($B177,早大OC大会!$B$4:$G$400,6,FALSE),"")</f>
        <v/>
      </c>
      <c r="AJ177" s="10" t="str">
        <f>IFERROR(VLOOKUP($B177,早大OC大会!$B$4:$G$400,2,FALSE),"")</f>
        <v/>
      </c>
      <c r="AK177" s="10" t="str">
        <f>IFERROR(VLOOKUP($B177,早大OC大会!$B$4:$G$400,5,FALSE)*VLOOKUP(AI177,大会ごとのスコア!$D$44:$E$55,2,FALSE),"")</f>
        <v/>
      </c>
      <c r="AL177" s="9" t="str">
        <f>IFERROR(VLOOKUP($B177,京大京女大会!$B$4:$G$400,6,FALSE),"")</f>
        <v/>
      </c>
      <c r="AM177" s="10" t="str">
        <f>IFERROR(VLOOKUP($B177,京大京女大会!$B$4:$G$400,2,FALSE),"")</f>
        <v/>
      </c>
      <c r="AN177" s="10" t="str">
        <f>IFERROR(VLOOKUP($B177,京大京女大会!$B$4:$G$400,5,FALSE)*VLOOKUP(AL177,大会ごとのスコア!$D$44:$E$55,2,FALSE),"")</f>
        <v/>
      </c>
      <c r="AO177" s="9" t="str">
        <f>IFERROR(VLOOKUP($B177,東海ミドルセレ!$B$4:$G$400,6,FALSE),"")</f>
        <v/>
      </c>
      <c r="AP177" s="10" t="str">
        <f>IFERROR(VLOOKUP($B177,東海ミドルセレ!$B$4:$G$400,2,FALSE),"")</f>
        <v/>
      </c>
      <c r="AQ177" s="10" t="str">
        <f>IFERROR(VLOOKUP($B177,東海ミドルセレ!$B$4:$G$400,5,FALSE)*VLOOKUP(AO177,大会ごとのスコア!$D$44:$E$60,2,FALSE),"")</f>
        <v/>
      </c>
      <c r="AR177" s="10"/>
      <c r="AT177" s="9">
        <f t="array" ref="AT177">IFERROR(ROUNDUP(AVERAGE(LARGE(IF($A$3:$AS$3="スコア",$A177:$AS177,""),{1,2,3})),2),0)</f>
        <v>0</v>
      </c>
      <c r="AU177">
        <f t="array" ref="AU177">IFERROR(LARGE(IF($A$3:$AS$3="スコア",$A177:$AS177,""),1),"")</f>
        <v>33.061599999999999</v>
      </c>
      <c r="AV177" t="str">
        <f t="shared" si="4"/>
        <v>全日本ミドル</v>
      </c>
      <c r="AW177" t="str">
        <f t="shared" si="5"/>
        <v>M20A</v>
      </c>
    </row>
    <row r="178" spans="2:49" x14ac:dyDescent="0.15">
      <c r="B178" t="s">
        <v>927</v>
      </c>
      <c r="C178" t="s">
        <v>10</v>
      </c>
      <c r="E178" s="9" t="str">
        <f>IFERROR(VLOOKUP($B178,根ノ上高原!$B$5:$G$338,6,FALSE),"")</f>
        <v/>
      </c>
      <c r="F178" s="10" t="str">
        <f>IFERROR(VLOOKUP($B178,根ノ上高原!$B$5:$G$338,2,FALSE),"")</f>
        <v/>
      </c>
      <c r="G178" s="10" t="str">
        <f>IFERROR(VLOOKUP($B178,根ノ上高原!$B$5:$G$338,5,FALSE)*VLOOKUP(E178,大会ごとのスコア!$D$4:$E$5,2,FALSE),"")</f>
        <v/>
      </c>
      <c r="H178" s="9" t="str">
        <f>IFERROR(VLOOKUP($B178,東大OLK大会!$B$5:$G$338,6,FALSE),"")</f>
        <v/>
      </c>
      <c r="I178" s="10" t="str">
        <f>IFERROR(VLOOKUP($B178,東大OLK大会!$B$5:$G$338,2,FALSE),"")</f>
        <v/>
      </c>
      <c r="J178" s="10" t="str">
        <f>IFERROR(VLOOKUP($B178,東大OLK大会!$B$5:$G$338,5,FALSE)*VLOOKUP(H178,大会ごとのスコア!$D$7:$E$11,2,FALSE),"")</f>
        <v/>
      </c>
      <c r="K178" s="9" t="str">
        <f>IFERROR(VLOOKUP($B178,全日本ロング!$B$5:$G$338,6,FALSE),"")</f>
        <v/>
      </c>
      <c r="L178" s="10" t="str">
        <f>IFERROR(VLOOKUP($B178,全日本ロング!$B$5:$G$338,2,FALSE),"")</f>
        <v/>
      </c>
      <c r="M178" s="10" t="str">
        <f>IFERROR(VLOOKUP($B178,全日本ロング!$B$5:$G$338,5,FALSE)*VLOOKUP(K178,大会ごとのスコア!$D$12:$E$17,2,FALSE),"")</f>
        <v/>
      </c>
      <c r="N178" s="9" t="str">
        <f>IFERROR(VLOOKUP($B178,関東スプリントセレ!$B$5:$G$338,6,FALSE),"")</f>
        <v>Ms1</v>
      </c>
      <c r="O178" s="10">
        <f>IFERROR(VLOOKUP($B178,関東スプリントセレ!$B$5:$G$338,2,FALSE),"")</f>
        <v>0</v>
      </c>
      <c r="P178" s="10">
        <f>IFERROR(VLOOKUP($B178,関東スプリントセレ!$B$5:$G$338,5,FALSE)*VLOOKUP(N178,大会ごとのスコア!$D$19:$E$21,2,FALSE),"")</f>
        <v>0</v>
      </c>
      <c r="Q178" s="9" t="str">
        <f>IFERROR(VLOOKUP($B178,名椙大会2日目!$B$5:$G$338,6,FALSE),"")</f>
        <v/>
      </c>
      <c r="R178" s="10" t="str">
        <f>IFERROR(VLOOKUP($B178,名椙大会2日目!$B$5:$G$338,2,FALSE),"")</f>
        <v/>
      </c>
      <c r="S178" s="10" t="str">
        <f>IFERROR(VLOOKUP($B178,名椙大会2日目!$B$5:$G$338,5,FALSE)*VLOOKUP(Q178,大会ごとのスコア!$D$28:$E$31,2,FALSE),"")</f>
        <v/>
      </c>
      <c r="T178" s="9" t="str">
        <f>IFERROR(VLOOKUP($B178,インカレスプリント2018!$B$5:$G$400,6,FALSE),"")</f>
        <v/>
      </c>
      <c r="U178" s="10" t="str">
        <f>IFERROR(VLOOKUP($B178,インカレスプリント2018!$B$5:$G$400,2,FALSE),"")</f>
        <v/>
      </c>
      <c r="V178" s="10" t="str">
        <f>IFERROR(VLOOKUP($B178,インカレスプリント2018!$B$5:$G$400,5,FALSE)*VLOOKUP(T178,大会ごとのスコア!$D$33:$E$36,2,FALSE),"")</f>
        <v/>
      </c>
      <c r="W178" s="9" t="str">
        <f>IFERROR(VLOOKUP($B178,インカレロング2018!$B$5:$G$400,6,FALSE),"")</f>
        <v/>
      </c>
      <c r="X178" s="10" t="str">
        <f>IFERROR(VLOOKUP($B178,インカレロング2018!$B$5:$G$400,2,FALSE),"")</f>
        <v/>
      </c>
      <c r="Y178" s="10" t="str">
        <f>IFERROR(VLOOKUP($B178,インカレロング2018!$B$5:$G$400,5,FALSE)*VLOOKUP(W178,大会ごとのスコア!$D$38:$E$42,2,FALSE),"")</f>
        <v/>
      </c>
      <c r="Z178" s="9" t="str">
        <f>IFERROR(VLOOKUP($B178,クラブカップミドル!$B$4:$G$400,6,FALSE),"")</f>
        <v/>
      </c>
      <c r="AA178" s="10" t="str">
        <f>IFERROR(VLOOKUP($B178,クラブカップミドル!$B$4:$G$400,2,FALSE),"")</f>
        <v/>
      </c>
      <c r="AB178" s="10" t="str">
        <f>IFERROR(VLOOKUP($B178,クラブカップミドル!$B$4:$G$400,5,FALSE)*VLOOKUP(Z178,大会ごとのスコア!$D$44:$E$55,2,FALSE),"")</f>
        <v/>
      </c>
      <c r="AC178" s="9" t="str">
        <f>IFERROR(VLOOKUP($B178,全日本ミドル!$B$4:$G$400,6,FALSE),"")</f>
        <v/>
      </c>
      <c r="AD178" s="10" t="str">
        <f>IFERROR(VLOOKUP($B178,全日本ミドル!$B$4:$G$400,2,FALSE),"")</f>
        <v/>
      </c>
      <c r="AE178" s="10" t="str">
        <f>IFERROR(VLOOKUP($B178,全日本ミドル!$B$4:$G$400,5,FALSE)*VLOOKUP(AC178,大会ごとのスコア!$D$62:$E$69,2,FALSE),"")</f>
        <v/>
      </c>
      <c r="AF178" s="9" t="str">
        <f>IFERROR(VLOOKUP($B178,KOLC大会!$B$4:$G$400,6,FALSE),"")</f>
        <v/>
      </c>
      <c r="AG178" s="10" t="str">
        <f>IFERROR(VLOOKUP($B178,KOLC大会!$B$4:$G$400,2,FALSE),"")</f>
        <v/>
      </c>
      <c r="AH178" s="10" t="str">
        <f>IFERROR(VLOOKUP($B178,KOLC大会!$B$4:$G$400,5,FALSE)*VLOOKUP(AF178,大会ごとのスコア!$D$44:$E$55,2,FALSE),"")</f>
        <v/>
      </c>
      <c r="AI178" s="9" t="str">
        <f>IFERROR(VLOOKUP($B178,早大OC大会!$B$4:$G$400,6,FALSE),"")</f>
        <v/>
      </c>
      <c r="AJ178" s="10" t="str">
        <f>IFERROR(VLOOKUP($B178,早大OC大会!$B$4:$G$400,2,FALSE),"")</f>
        <v/>
      </c>
      <c r="AK178" s="10" t="str">
        <f>IFERROR(VLOOKUP($B178,早大OC大会!$B$4:$G$400,5,FALSE)*VLOOKUP(AI178,大会ごとのスコア!$D$44:$E$55,2,FALSE),"")</f>
        <v/>
      </c>
      <c r="AL178" s="9" t="str">
        <f>IFERROR(VLOOKUP($B178,京大京女大会!$B$4:$G$400,6,FALSE),"")</f>
        <v/>
      </c>
      <c r="AM178" s="10" t="str">
        <f>IFERROR(VLOOKUP($B178,京大京女大会!$B$4:$G$400,2,FALSE),"")</f>
        <v/>
      </c>
      <c r="AN178" s="10" t="str">
        <f>IFERROR(VLOOKUP($B178,京大京女大会!$B$4:$G$400,5,FALSE)*VLOOKUP(AL178,大会ごとのスコア!$D$44:$E$55,2,FALSE),"")</f>
        <v/>
      </c>
      <c r="AO178" s="9" t="str">
        <f>IFERROR(VLOOKUP($B178,東海ミドルセレ!$B$4:$G$400,6,FALSE),"")</f>
        <v/>
      </c>
      <c r="AP178" s="10" t="str">
        <f>IFERROR(VLOOKUP($B178,東海ミドルセレ!$B$4:$G$400,2,FALSE),"")</f>
        <v/>
      </c>
      <c r="AQ178" s="10" t="str">
        <f>IFERROR(VLOOKUP($B178,東海ミドルセレ!$B$4:$G$400,5,FALSE)*VLOOKUP(AO178,大会ごとのスコア!$D$44:$E$60,2,FALSE),"")</f>
        <v/>
      </c>
      <c r="AR178" s="10"/>
      <c r="AT178" s="9">
        <f t="array" ref="AT178">IFERROR(ROUNDUP(AVERAGE(LARGE(IF($A$3:$AS$3="スコア",$A178:$AS178,""),{1,2,3})),2),0)</f>
        <v>0</v>
      </c>
      <c r="AU178">
        <f t="array" ref="AU178">IFERROR(LARGE(IF($A$3:$AS$3="スコア",$A178:$AS178,""),1),"")</f>
        <v>0</v>
      </c>
      <c r="AV178">
        <f t="shared" si="4"/>
        <v>0</v>
      </c>
      <c r="AW178" t="str">
        <f t="shared" si="5"/>
        <v/>
      </c>
    </row>
    <row r="179" spans="2:49" x14ac:dyDescent="0.15">
      <c r="B179" t="s">
        <v>933</v>
      </c>
      <c r="C179" t="s">
        <v>10</v>
      </c>
      <c r="E179" s="9" t="str">
        <f>IFERROR(VLOOKUP($B179,根ノ上高原!$B$5:$G$338,6,FALSE),"")</f>
        <v/>
      </c>
      <c r="F179" s="10" t="str">
        <f>IFERROR(VLOOKUP($B179,根ノ上高原!$B$5:$G$338,2,FALSE),"")</f>
        <v/>
      </c>
      <c r="G179" s="10" t="str">
        <f>IFERROR(VLOOKUP($B179,根ノ上高原!$B$5:$G$338,5,FALSE)*VLOOKUP(E179,大会ごとのスコア!$D$4:$E$5,2,FALSE),"")</f>
        <v/>
      </c>
      <c r="H179" s="9" t="str">
        <f>IFERROR(VLOOKUP($B179,東大OLK大会!$B$5:$G$338,6,FALSE),"")</f>
        <v/>
      </c>
      <c r="I179" s="10" t="str">
        <f>IFERROR(VLOOKUP($B179,東大OLK大会!$B$5:$G$338,2,FALSE),"")</f>
        <v/>
      </c>
      <c r="J179" s="10" t="str">
        <f>IFERROR(VLOOKUP($B179,東大OLK大会!$B$5:$G$338,5,FALSE)*VLOOKUP(H179,大会ごとのスコア!$D$7:$E$11,2,FALSE),"")</f>
        <v/>
      </c>
      <c r="K179" s="9" t="str">
        <f>IFERROR(VLOOKUP($B179,全日本ロング!$B$5:$G$338,6,FALSE),"")</f>
        <v/>
      </c>
      <c r="L179" s="10" t="str">
        <f>IFERROR(VLOOKUP($B179,全日本ロング!$B$5:$G$338,2,FALSE),"")</f>
        <v/>
      </c>
      <c r="M179" s="10" t="str">
        <f>IFERROR(VLOOKUP($B179,全日本ロング!$B$5:$G$338,5,FALSE)*VLOOKUP(K179,大会ごとのスコア!$D$12:$E$17,2,FALSE),"")</f>
        <v/>
      </c>
      <c r="N179" s="9" t="str">
        <f>IFERROR(VLOOKUP($B179,関東スプリントセレ!$B$5:$G$338,6,FALSE),"")</f>
        <v>Ms1</v>
      </c>
      <c r="O179" s="10">
        <f>IFERROR(VLOOKUP($B179,関東スプリントセレ!$B$5:$G$338,2,FALSE),"")</f>
        <v>0</v>
      </c>
      <c r="P179" s="10">
        <f>IFERROR(VLOOKUP($B179,関東スプリントセレ!$B$5:$G$338,5,FALSE)*VLOOKUP(N179,大会ごとのスコア!$D$19:$E$21,2,FALSE),"")</f>
        <v>0</v>
      </c>
      <c r="Q179" s="9" t="str">
        <f>IFERROR(VLOOKUP($B179,名椙大会2日目!$B$5:$G$338,6,FALSE),"")</f>
        <v/>
      </c>
      <c r="R179" s="10" t="str">
        <f>IFERROR(VLOOKUP($B179,名椙大会2日目!$B$5:$G$338,2,FALSE),"")</f>
        <v/>
      </c>
      <c r="S179" s="10" t="str">
        <f>IFERROR(VLOOKUP($B179,名椙大会2日目!$B$5:$G$338,5,FALSE)*VLOOKUP(Q179,大会ごとのスコア!$D$28:$E$31,2,FALSE),"")</f>
        <v/>
      </c>
      <c r="T179" s="9" t="str">
        <f>IFERROR(VLOOKUP($B179,インカレスプリント2018!$B$5:$G$400,6,FALSE),"")</f>
        <v/>
      </c>
      <c r="U179" s="10" t="str">
        <f>IFERROR(VLOOKUP($B179,インカレスプリント2018!$B$5:$G$400,2,FALSE),"")</f>
        <v/>
      </c>
      <c r="V179" s="10" t="str">
        <f>IFERROR(VLOOKUP($B179,インカレスプリント2018!$B$5:$G$400,5,FALSE)*VLOOKUP(T179,大会ごとのスコア!$D$33:$E$36,2,FALSE),"")</f>
        <v/>
      </c>
      <c r="W179" s="9" t="str">
        <f>IFERROR(VLOOKUP($B179,インカレロング2018!$B$5:$G$400,6,FALSE),"")</f>
        <v/>
      </c>
      <c r="X179" s="10" t="str">
        <f>IFERROR(VLOOKUP($B179,インカレロング2018!$B$5:$G$400,2,FALSE),"")</f>
        <v/>
      </c>
      <c r="Y179" s="10" t="str">
        <f>IFERROR(VLOOKUP($B179,インカレロング2018!$B$5:$G$400,5,FALSE)*VLOOKUP(W179,大会ごとのスコア!$D$38:$E$42,2,FALSE),"")</f>
        <v/>
      </c>
      <c r="Z179" s="9" t="str">
        <f>IFERROR(VLOOKUP($B179,クラブカップミドル!$B$4:$G$400,6,FALSE),"")</f>
        <v/>
      </c>
      <c r="AA179" s="10" t="str">
        <f>IFERROR(VLOOKUP($B179,クラブカップミドル!$B$4:$G$400,2,FALSE),"")</f>
        <v/>
      </c>
      <c r="AB179" s="10" t="str">
        <f>IFERROR(VLOOKUP($B179,クラブカップミドル!$B$4:$G$400,5,FALSE)*VLOOKUP(Z179,大会ごとのスコア!$D$44:$E$55,2,FALSE),"")</f>
        <v/>
      </c>
      <c r="AC179" s="9" t="str">
        <f>IFERROR(VLOOKUP($B179,全日本ミドル!$B$4:$G$400,6,FALSE),"")</f>
        <v/>
      </c>
      <c r="AD179" s="10" t="str">
        <f>IFERROR(VLOOKUP($B179,全日本ミドル!$B$4:$G$400,2,FALSE),"")</f>
        <v/>
      </c>
      <c r="AE179" s="10" t="str">
        <f>IFERROR(VLOOKUP($B179,全日本ミドル!$B$4:$G$400,5,FALSE)*VLOOKUP(AC179,大会ごとのスコア!$D$62:$E$69,2,FALSE),"")</f>
        <v/>
      </c>
      <c r="AF179" s="9" t="str">
        <f>IFERROR(VLOOKUP($B179,KOLC大会!$B$4:$G$400,6,FALSE),"")</f>
        <v/>
      </c>
      <c r="AG179" s="10" t="str">
        <f>IFERROR(VLOOKUP($B179,KOLC大会!$B$4:$G$400,2,FALSE),"")</f>
        <v/>
      </c>
      <c r="AH179" s="10" t="str">
        <f>IFERROR(VLOOKUP($B179,KOLC大会!$B$4:$G$400,5,FALSE)*VLOOKUP(AF179,大会ごとのスコア!$D$44:$E$55,2,FALSE),"")</f>
        <v/>
      </c>
      <c r="AI179" s="9" t="str">
        <f>IFERROR(VLOOKUP($B179,早大OC大会!$B$4:$G$400,6,FALSE),"")</f>
        <v/>
      </c>
      <c r="AJ179" s="10" t="str">
        <f>IFERROR(VLOOKUP($B179,早大OC大会!$B$4:$G$400,2,FALSE),"")</f>
        <v/>
      </c>
      <c r="AK179" s="10" t="str">
        <f>IFERROR(VLOOKUP($B179,早大OC大会!$B$4:$G$400,5,FALSE)*VLOOKUP(AI179,大会ごとのスコア!$D$44:$E$55,2,FALSE),"")</f>
        <v/>
      </c>
      <c r="AL179" s="9" t="str">
        <f>IFERROR(VLOOKUP($B179,京大京女大会!$B$4:$G$400,6,FALSE),"")</f>
        <v/>
      </c>
      <c r="AM179" s="10" t="str">
        <f>IFERROR(VLOOKUP($B179,京大京女大会!$B$4:$G$400,2,FALSE),"")</f>
        <v/>
      </c>
      <c r="AN179" s="10" t="str">
        <f>IFERROR(VLOOKUP($B179,京大京女大会!$B$4:$G$400,5,FALSE)*VLOOKUP(AL179,大会ごとのスコア!$D$44:$E$55,2,FALSE),"")</f>
        <v/>
      </c>
      <c r="AO179" s="9" t="str">
        <f>IFERROR(VLOOKUP($B179,東海ミドルセレ!$B$4:$G$400,6,FALSE),"")</f>
        <v/>
      </c>
      <c r="AP179" s="10" t="str">
        <f>IFERROR(VLOOKUP($B179,東海ミドルセレ!$B$4:$G$400,2,FALSE),"")</f>
        <v/>
      </c>
      <c r="AQ179" s="10" t="str">
        <f>IFERROR(VLOOKUP($B179,東海ミドルセレ!$B$4:$G$400,5,FALSE)*VLOOKUP(AO179,大会ごとのスコア!$D$44:$E$60,2,FALSE),"")</f>
        <v/>
      </c>
      <c r="AR179" s="10"/>
      <c r="AT179" s="9">
        <f t="array" ref="AT179">IFERROR(ROUNDUP(AVERAGE(LARGE(IF($A$3:$AS$3="スコア",$A179:$AS179,""),{1,2,3})),2),0)</f>
        <v>0</v>
      </c>
      <c r="AU179">
        <f t="array" ref="AU179">IFERROR(LARGE(IF($A$3:$AS$3="スコア",$A179:$AS179,""),1),"")</f>
        <v>0</v>
      </c>
      <c r="AV179">
        <f t="shared" si="4"/>
        <v>0</v>
      </c>
      <c r="AW179" t="str">
        <f t="shared" si="5"/>
        <v/>
      </c>
    </row>
    <row r="180" spans="2:49" x14ac:dyDescent="0.15">
      <c r="B180" t="s">
        <v>942</v>
      </c>
      <c r="C180" t="s">
        <v>10</v>
      </c>
      <c r="E180" s="9" t="str">
        <f>IFERROR(VLOOKUP($B180,根ノ上高原!$B$5:$G$338,6,FALSE),"")</f>
        <v/>
      </c>
      <c r="F180" s="10" t="str">
        <f>IFERROR(VLOOKUP($B180,根ノ上高原!$B$5:$G$338,2,FALSE),"")</f>
        <v/>
      </c>
      <c r="G180" s="10" t="str">
        <f>IFERROR(VLOOKUP($B180,根ノ上高原!$B$5:$G$338,5,FALSE)*VLOOKUP(E180,大会ごとのスコア!$D$4:$E$5,2,FALSE),"")</f>
        <v/>
      </c>
      <c r="H180" s="9" t="str">
        <f>IFERROR(VLOOKUP($B180,東大OLK大会!$B$5:$G$338,6,FALSE),"")</f>
        <v/>
      </c>
      <c r="I180" s="10" t="str">
        <f>IFERROR(VLOOKUP($B180,東大OLK大会!$B$5:$G$338,2,FALSE),"")</f>
        <v/>
      </c>
      <c r="J180" s="10" t="str">
        <f>IFERROR(VLOOKUP($B180,東大OLK大会!$B$5:$G$338,5,FALSE)*VLOOKUP(H180,大会ごとのスコア!$D$7:$E$11,2,FALSE),"")</f>
        <v/>
      </c>
      <c r="K180" s="9" t="str">
        <f>IFERROR(VLOOKUP($B180,全日本ロング!$B$5:$G$338,6,FALSE),"")</f>
        <v/>
      </c>
      <c r="L180" s="10" t="str">
        <f>IFERROR(VLOOKUP($B180,全日本ロング!$B$5:$G$338,2,FALSE),"")</f>
        <v/>
      </c>
      <c r="M180" s="10" t="str">
        <f>IFERROR(VLOOKUP($B180,全日本ロング!$B$5:$G$338,5,FALSE)*VLOOKUP(K180,大会ごとのスコア!$D$12:$E$17,2,FALSE),"")</f>
        <v/>
      </c>
      <c r="N180" s="9" t="str">
        <f>IFERROR(VLOOKUP($B180,関東スプリントセレ!$B$5:$G$338,6,FALSE),"")</f>
        <v>Ms2</v>
      </c>
      <c r="O180" s="10">
        <f>IFERROR(VLOOKUP($B180,関東スプリントセレ!$B$5:$G$338,2,FALSE),"")</f>
        <v>51</v>
      </c>
      <c r="P180" s="10">
        <f>IFERROR(VLOOKUP($B180,関東スプリントセレ!$B$5:$G$338,5,FALSE)*VLOOKUP(N180,大会ごとのスコア!$D$19:$E$21,2,FALSE),"")</f>
        <v>49.535999999999994</v>
      </c>
      <c r="Q180" s="9" t="str">
        <f>IFERROR(VLOOKUP($B180,名椙大会2日目!$B$5:$G$338,6,FALSE),"")</f>
        <v/>
      </c>
      <c r="R180" s="10" t="str">
        <f>IFERROR(VLOOKUP($B180,名椙大会2日目!$B$5:$G$338,2,FALSE),"")</f>
        <v/>
      </c>
      <c r="S180" s="10" t="str">
        <f>IFERROR(VLOOKUP($B180,名椙大会2日目!$B$5:$G$338,5,FALSE)*VLOOKUP(Q180,大会ごとのスコア!$D$28:$E$31,2,FALSE),"")</f>
        <v/>
      </c>
      <c r="T180" s="9" t="str">
        <f>IFERROR(VLOOKUP($B180,インカレスプリント2018!$B$5:$G$400,6,FALSE),"")</f>
        <v/>
      </c>
      <c r="U180" s="10" t="str">
        <f>IFERROR(VLOOKUP($B180,インカレスプリント2018!$B$5:$G$400,2,FALSE),"")</f>
        <v/>
      </c>
      <c r="V180" s="10" t="str">
        <f>IFERROR(VLOOKUP($B180,インカレスプリント2018!$B$5:$G$400,5,FALSE)*VLOOKUP(T180,大会ごとのスコア!$D$33:$E$36,2,FALSE),"")</f>
        <v/>
      </c>
      <c r="W180" s="9" t="str">
        <f>IFERROR(VLOOKUP($B180,インカレロング2018!$B$5:$G$400,6,FALSE),"")</f>
        <v/>
      </c>
      <c r="X180" s="10" t="str">
        <f>IFERROR(VLOOKUP($B180,インカレロング2018!$B$5:$G$400,2,FALSE),"")</f>
        <v/>
      </c>
      <c r="Y180" s="10" t="str">
        <f>IFERROR(VLOOKUP($B180,インカレロング2018!$B$5:$G$400,5,FALSE)*VLOOKUP(W180,大会ごとのスコア!$D$38:$E$42,2,FALSE),"")</f>
        <v/>
      </c>
      <c r="Z180" s="9" t="str">
        <f>IFERROR(VLOOKUP($B180,クラブカップミドル!$B$4:$G$400,6,FALSE),"")</f>
        <v/>
      </c>
      <c r="AA180" s="10" t="str">
        <f>IFERROR(VLOOKUP($B180,クラブカップミドル!$B$4:$G$400,2,FALSE),"")</f>
        <v/>
      </c>
      <c r="AB180" s="10" t="str">
        <f>IFERROR(VLOOKUP($B180,クラブカップミドル!$B$4:$G$400,5,FALSE)*VLOOKUP(Z180,大会ごとのスコア!$D$44:$E$55,2,FALSE),"")</f>
        <v/>
      </c>
      <c r="AC180" s="9" t="str">
        <f>IFERROR(VLOOKUP($B180,全日本ミドル!$B$4:$G$400,6,FALSE),"")</f>
        <v>M20A</v>
      </c>
      <c r="AD180" s="10">
        <f>IFERROR(VLOOKUP($B180,全日本ミドル!$B$4:$G$400,2,FALSE),"")</f>
        <v>18</v>
      </c>
      <c r="AE180" s="10">
        <f>IFERROR(VLOOKUP($B180,全日本ミドル!$B$4:$G$400,5,FALSE)*VLOOKUP(AC180,大会ごとのスコア!$D$62:$E$69,2,FALSE),"")</f>
        <v>43.087199999999996</v>
      </c>
      <c r="AF180" s="9" t="str">
        <f>IFERROR(VLOOKUP($B180,KOLC大会!$B$4:$G$400,6,FALSE),"")</f>
        <v/>
      </c>
      <c r="AG180" s="10" t="str">
        <f>IFERROR(VLOOKUP($B180,KOLC大会!$B$4:$G$400,2,FALSE),"")</f>
        <v/>
      </c>
      <c r="AH180" s="10" t="str">
        <f>IFERROR(VLOOKUP($B180,KOLC大会!$B$4:$G$400,5,FALSE)*VLOOKUP(AF180,大会ごとのスコア!$D$44:$E$55,2,FALSE),"")</f>
        <v/>
      </c>
      <c r="AI180" s="9" t="str">
        <f>IFERROR(VLOOKUP($B180,早大OC大会!$B$4:$G$400,6,FALSE),"")</f>
        <v/>
      </c>
      <c r="AJ180" s="10" t="str">
        <f>IFERROR(VLOOKUP($B180,早大OC大会!$B$4:$G$400,2,FALSE),"")</f>
        <v/>
      </c>
      <c r="AK180" s="10" t="str">
        <f>IFERROR(VLOOKUP($B180,早大OC大会!$B$4:$G$400,5,FALSE)*VLOOKUP(AI180,大会ごとのスコア!$D$44:$E$55,2,FALSE),"")</f>
        <v/>
      </c>
      <c r="AL180" s="9" t="str">
        <f>IFERROR(VLOOKUP($B180,京大京女大会!$B$4:$G$400,6,FALSE),"")</f>
        <v/>
      </c>
      <c r="AM180" s="10" t="str">
        <f>IFERROR(VLOOKUP($B180,京大京女大会!$B$4:$G$400,2,FALSE),"")</f>
        <v/>
      </c>
      <c r="AN180" s="10" t="str">
        <f>IFERROR(VLOOKUP($B180,京大京女大会!$B$4:$G$400,5,FALSE)*VLOOKUP(AL180,大会ごとのスコア!$D$44:$E$55,2,FALSE),"")</f>
        <v/>
      </c>
      <c r="AO180" s="9" t="str">
        <f>IFERROR(VLOOKUP($B180,東海ミドルセレ!$B$4:$G$400,6,FALSE),"")</f>
        <v/>
      </c>
      <c r="AP180" s="10" t="str">
        <f>IFERROR(VLOOKUP($B180,東海ミドルセレ!$B$4:$G$400,2,FALSE),"")</f>
        <v/>
      </c>
      <c r="AQ180" s="10" t="str">
        <f>IFERROR(VLOOKUP($B180,東海ミドルセレ!$B$4:$G$400,5,FALSE)*VLOOKUP(AO180,大会ごとのスコア!$D$44:$E$60,2,FALSE),"")</f>
        <v/>
      </c>
      <c r="AR180" s="10"/>
      <c r="AT180" s="9">
        <f t="array" ref="AT180">IFERROR(ROUNDUP(AVERAGE(LARGE(IF($A$3:$AS$3="スコア",$A180:$AS180,""),{1,2,3})),2),0)</f>
        <v>0</v>
      </c>
      <c r="AU180">
        <f t="array" ref="AU180">IFERROR(LARGE(IF($A$3:$AS$3="スコア",$A180:$AS180,""),1),"")</f>
        <v>49.535999999999994</v>
      </c>
      <c r="AV180" t="str">
        <f t="shared" si="4"/>
        <v>関東SS</v>
      </c>
      <c r="AW180" t="str">
        <f t="shared" si="5"/>
        <v>Ms2</v>
      </c>
    </row>
    <row r="181" spans="2:49" x14ac:dyDescent="0.15">
      <c r="B181" t="s">
        <v>876</v>
      </c>
      <c r="C181" t="s">
        <v>10</v>
      </c>
      <c r="E181" s="9" t="str">
        <f>IFERROR(VLOOKUP($B181,根ノ上高原!$B$5:$G$338,6,FALSE),"")</f>
        <v/>
      </c>
      <c r="F181" s="10" t="str">
        <f>IFERROR(VLOOKUP($B181,根ノ上高原!$B$5:$G$338,2,FALSE),"")</f>
        <v/>
      </c>
      <c r="G181" s="10" t="str">
        <f>IFERROR(VLOOKUP($B181,根ノ上高原!$B$5:$G$338,5,FALSE)*VLOOKUP(E181,大会ごとのスコア!$D$4:$E$5,2,FALSE),"")</f>
        <v/>
      </c>
      <c r="H181" s="9" t="str">
        <f>IFERROR(VLOOKUP($B181,東大OLK大会!$B$5:$G$338,6,FALSE),"")</f>
        <v>M20A</v>
      </c>
      <c r="I181" s="10">
        <f>IFERROR(VLOOKUP($B181,東大OLK大会!$B$5:$G$338,2,FALSE),"")</f>
        <v>0</v>
      </c>
      <c r="J181" s="10">
        <f>IFERROR(VLOOKUP($B181,東大OLK大会!$B$5:$G$338,5,FALSE)*VLOOKUP(H181,大会ごとのスコア!$D$7:$E$11,2,FALSE),"")</f>
        <v>25.445600000000002</v>
      </c>
      <c r="K181" s="9" t="str">
        <f>IFERROR(VLOOKUP($B181,全日本ロング!$B$5:$G$338,6,FALSE),"")</f>
        <v/>
      </c>
      <c r="L181" s="10" t="str">
        <f>IFERROR(VLOOKUP($B181,全日本ロング!$B$5:$G$338,2,FALSE),"")</f>
        <v/>
      </c>
      <c r="M181" s="10" t="str">
        <f>IFERROR(VLOOKUP($B181,全日本ロング!$B$5:$G$338,5,FALSE)*VLOOKUP(K181,大会ごとのスコア!$D$12:$E$17,2,FALSE),"")</f>
        <v/>
      </c>
      <c r="N181" s="9" t="str">
        <f>IFERROR(VLOOKUP($B181,関東スプリントセレ!$B$5:$G$338,6,FALSE),"")</f>
        <v>Ms2</v>
      </c>
      <c r="O181" s="10">
        <f>IFERROR(VLOOKUP($B181,関東スプリントセレ!$B$5:$G$338,2,FALSE),"")</f>
        <v>58</v>
      </c>
      <c r="P181" s="10">
        <f>IFERROR(VLOOKUP($B181,関東スプリントセレ!$B$5:$G$338,5,FALSE)*VLOOKUP(N181,大会ごとのスコア!$D$19:$E$21,2,FALSE),"")</f>
        <v>45.513999999999996</v>
      </c>
      <c r="Q181" s="9" t="str">
        <f>IFERROR(VLOOKUP($B181,名椙大会2日目!$B$5:$G$338,6,FALSE),"")</f>
        <v/>
      </c>
      <c r="R181" s="10" t="str">
        <f>IFERROR(VLOOKUP($B181,名椙大会2日目!$B$5:$G$338,2,FALSE),"")</f>
        <v/>
      </c>
      <c r="S181" s="10" t="str">
        <f>IFERROR(VLOOKUP($B181,名椙大会2日目!$B$5:$G$338,5,FALSE)*VLOOKUP(Q181,大会ごとのスコア!$D$28:$E$31,2,FALSE),"")</f>
        <v/>
      </c>
      <c r="T181" s="9" t="str">
        <f>IFERROR(VLOOKUP($B181,インカレスプリント2018!$B$5:$G$400,6,FALSE),"")</f>
        <v/>
      </c>
      <c r="U181" s="10" t="str">
        <f>IFERROR(VLOOKUP($B181,インカレスプリント2018!$B$5:$G$400,2,FALSE),"")</f>
        <v/>
      </c>
      <c r="V181" s="10" t="str">
        <f>IFERROR(VLOOKUP($B181,インカレスプリント2018!$B$5:$G$400,5,FALSE)*VLOOKUP(T181,大会ごとのスコア!$D$33:$E$36,2,FALSE),"")</f>
        <v/>
      </c>
      <c r="W181" s="9" t="str">
        <f>IFERROR(VLOOKUP($B181,インカレロング2018!$B$5:$G$400,6,FALSE),"")</f>
        <v/>
      </c>
      <c r="X181" s="10" t="str">
        <f>IFERROR(VLOOKUP($B181,インカレロング2018!$B$5:$G$400,2,FALSE),"")</f>
        <v/>
      </c>
      <c r="Y181" s="10" t="str">
        <f>IFERROR(VLOOKUP($B181,インカレロング2018!$B$5:$G$400,5,FALSE)*VLOOKUP(W181,大会ごとのスコア!$D$38:$E$42,2,FALSE),"")</f>
        <v/>
      </c>
      <c r="Z181" s="9" t="str">
        <f>IFERROR(VLOOKUP($B181,クラブカップミドル!$B$4:$G$400,6,FALSE),"")</f>
        <v/>
      </c>
      <c r="AA181" s="10" t="str">
        <f>IFERROR(VLOOKUP($B181,クラブカップミドル!$B$4:$G$400,2,FALSE),"")</f>
        <v/>
      </c>
      <c r="AB181" s="10" t="str">
        <f>IFERROR(VLOOKUP($B181,クラブカップミドル!$B$4:$G$400,5,FALSE)*VLOOKUP(Z181,大会ごとのスコア!$D$44:$E$55,2,FALSE),"")</f>
        <v/>
      </c>
      <c r="AC181" s="9" t="str">
        <f>IFERROR(VLOOKUP($B181,全日本ミドル!$B$4:$G$400,6,FALSE),"")</f>
        <v/>
      </c>
      <c r="AD181" s="10" t="str">
        <f>IFERROR(VLOOKUP($B181,全日本ミドル!$B$4:$G$400,2,FALSE),"")</f>
        <v/>
      </c>
      <c r="AE181" s="10" t="str">
        <f>IFERROR(VLOOKUP($B181,全日本ミドル!$B$4:$G$400,5,FALSE)*VLOOKUP(AC181,大会ごとのスコア!$D$62:$E$69,2,FALSE),"")</f>
        <v/>
      </c>
      <c r="AF181" s="9" t="str">
        <f>IFERROR(VLOOKUP($B181,KOLC大会!$B$4:$G$400,6,FALSE),"")</f>
        <v/>
      </c>
      <c r="AG181" s="10" t="str">
        <f>IFERROR(VLOOKUP($B181,KOLC大会!$B$4:$G$400,2,FALSE),"")</f>
        <v/>
      </c>
      <c r="AH181" s="10" t="str">
        <f>IFERROR(VLOOKUP($B181,KOLC大会!$B$4:$G$400,5,FALSE)*VLOOKUP(AF181,大会ごとのスコア!$D$44:$E$55,2,FALSE),"")</f>
        <v/>
      </c>
      <c r="AI181" s="9" t="str">
        <f>IFERROR(VLOOKUP($B181,早大OC大会!$B$4:$G$400,6,FALSE),"")</f>
        <v/>
      </c>
      <c r="AJ181" s="10" t="str">
        <f>IFERROR(VLOOKUP($B181,早大OC大会!$B$4:$G$400,2,FALSE),"")</f>
        <v/>
      </c>
      <c r="AK181" s="10" t="str">
        <f>IFERROR(VLOOKUP($B181,早大OC大会!$B$4:$G$400,5,FALSE)*VLOOKUP(AI181,大会ごとのスコア!$D$44:$E$55,2,FALSE),"")</f>
        <v/>
      </c>
      <c r="AL181" s="9" t="str">
        <f>IFERROR(VLOOKUP($B181,京大京女大会!$B$4:$G$400,6,FALSE),"")</f>
        <v/>
      </c>
      <c r="AM181" s="10" t="str">
        <f>IFERROR(VLOOKUP($B181,京大京女大会!$B$4:$G$400,2,FALSE),"")</f>
        <v/>
      </c>
      <c r="AN181" s="10" t="str">
        <f>IFERROR(VLOOKUP($B181,京大京女大会!$B$4:$G$400,5,FALSE)*VLOOKUP(AL181,大会ごとのスコア!$D$44:$E$55,2,FALSE),"")</f>
        <v/>
      </c>
      <c r="AO181" s="9" t="str">
        <f>IFERROR(VLOOKUP($B181,東海ミドルセレ!$B$4:$G$400,6,FALSE),"")</f>
        <v/>
      </c>
      <c r="AP181" s="10" t="str">
        <f>IFERROR(VLOOKUP($B181,東海ミドルセレ!$B$4:$G$400,2,FALSE),"")</f>
        <v/>
      </c>
      <c r="AQ181" s="10" t="str">
        <f>IFERROR(VLOOKUP($B181,東海ミドルセレ!$B$4:$G$400,5,FALSE)*VLOOKUP(AO181,大会ごとのスコア!$D$44:$E$60,2,FALSE),"")</f>
        <v/>
      </c>
      <c r="AR181" s="10"/>
      <c r="AT181" s="9">
        <f t="array" ref="AT181">IFERROR(ROUNDUP(AVERAGE(LARGE(IF($A$3:$AS$3="スコア",$A181:$AS181,""),{1,2,3})),2),0)</f>
        <v>0</v>
      </c>
      <c r="AU181">
        <f t="array" ref="AU181">IFERROR(LARGE(IF($A$3:$AS$3="スコア",$A181:$AS181,""),1),"")</f>
        <v>45.513999999999996</v>
      </c>
      <c r="AV181" t="str">
        <f t="shared" si="4"/>
        <v>関東SS</v>
      </c>
      <c r="AW181" t="str">
        <f t="shared" si="5"/>
        <v>Ms2</v>
      </c>
    </row>
    <row r="182" spans="2:49" x14ac:dyDescent="0.15">
      <c r="B182" t="s">
        <v>947</v>
      </c>
      <c r="C182" t="s">
        <v>10</v>
      </c>
      <c r="E182" s="9" t="str">
        <f>IFERROR(VLOOKUP($B182,根ノ上高原!$B$5:$G$338,6,FALSE),"")</f>
        <v/>
      </c>
      <c r="F182" s="10" t="str">
        <f>IFERROR(VLOOKUP($B182,根ノ上高原!$B$5:$G$338,2,FALSE),"")</f>
        <v/>
      </c>
      <c r="G182" s="10" t="str">
        <f>IFERROR(VLOOKUP($B182,根ノ上高原!$B$5:$G$338,5,FALSE)*VLOOKUP(E182,大会ごとのスコア!$D$4:$E$5,2,FALSE),"")</f>
        <v/>
      </c>
      <c r="H182" s="9" t="str">
        <f>IFERROR(VLOOKUP($B182,東大OLK大会!$B$5:$G$338,6,FALSE),"")</f>
        <v/>
      </c>
      <c r="I182" s="10" t="str">
        <f>IFERROR(VLOOKUP($B182,東大OLK大会!$B$5:$G$338,2,FALSE),"")</f>
        <v/>
      </c>
      <c r="J182" s="10" t="str">
        <f>IFERROR(VLOOKUP($B182,東大OLK大会!$B$5:$G$338,5,FALSE)*VLOOKUP(H182,大会ごとのスコア!$D$7:$E$11,2,FALSE),"")</f>
        <v/>
      </c>
      <c r="K182" s="9" t="str">
        <f>IFERROR(VLOOKUP($B182,全日本ロング!$B$5:$G$338,6,FALSE),"")</f>
        <v/>
      </c>
      <c r="L182" s="10" t="str">
        <f>IFERROR(VLOOKUP($B182,全日本ロング!$B$5:$G$338,2,FALSE),"")</f>
        <v/>
      </c>
      <c r="M182" s="10" t="str">
        <f>IFERROR(VLOOKUP($B182,全日本ロング!$B$5:$G$338,5,FALSE)*VLOOKUP(K182,大会ごとのスコア!$D$12:$E$17,2,FALSE),"")</f>
        <v/>
      </c>
      <c r="N182" s="9" t="str">
        <f>IFERROR(VLOOKUP($B182,関東スプリントセレ!$B$5:$G$338,6,FALSE),"")</f>
        <v>Ms2</v>
      </c>
      <c r="O182" s="10">
        <f>IFERROR(VLOOKUP($B182,関東スプリントセレ!$B$5:$G$338,2,FALSE),"")</f>
        <v>60</v>
      </c>
      <c r="P182" s="10">
        <f>IFERROR(VLOOKUP($B182,関東スプリントセレ!$B$5:$G$338,5,FALSE)*VLOOKUP(N182,大会ごとのスコア!$D$19:$E$21,2,FALSE),"")</f>
        <v>44.397999999999996</v>
      </c>
      <c r="Q182" s="9" t="str">
        <f>IFERROR(VLOOKUP($B182,名椙大会2日目!$B$5:$G$338,6,FALSE),"")</f>
        <v/>
      </c>
      <c r="R182" s="10" t="str">
        <f>IFERROR(VLOOKUP($B182,名椙大会2日目!$B$5:$G$338,2,FALSE),"")</f>
        <v/>
      </c>
      <c r="S182" s="10" t="str">
        <f>IFERROR(VLOOKUP($B182,名椙大会2日目!$B$5:$G$338,5,FALSE)*VLOOKUP(Q182,大会ごとのスコア!$D$28:$E$31,2,FALSE),"")</f>
        <v/>
      </c>
      <c r="T182" s="9" t="str">
        <f>IFERROR(VLOOKUP($B182,インカレスプリント2018!$B$5:$G$400,6,FALSE),"")</f>
        <v/>
      </c>
      <c r="U182" s="10" t="str">
        <f>IFERROR(VLOOKUP($B182,インカレスプリント2018!$B$5:$G$400,2,FALSE),"")</f>
        <v/>
      </c>
      <c r="V182" s="10" t="str">
        <f>IFERROR(VLOOKUP($B182,インカレスプリント2018!$B$5:$G$400,5,FALSE)*VLOOKUP(T182,大会ごとのスコア!$D$33:$E$36,2,FALSE),"")</f>
        <v/>
      </c>
      <c r="W182" s="9" t="str">
        <f>IFERROR(VLOOKUP($B182,インカレロング2018!$B$5:$G$400,6,FALSE),"")</f>
        <v/>
      </c>
      <c r="X182" s="10" t="str">
        <f>IFERROR(VLOOKUP($B182,インカレロング2018!$B$5:$G$400,2,FALSE),"")</f>
        <v/>
      </c>
      <c r="Y182" s="10" t="str">
        <f>IFERROR(VLOOKUP($B182,インカレロング2018!$B$5:$G$400,5,FALSE)*VLOOKUP(W182,大会ごとのスコア!$D$38:$E$42,2,FALSE),"")</f>
        <v/>
      </c>
      <c r="Z182" s="9" t="str">
        <f>IFERROR(VLOOKUP($B182,クラブカップミドル!$B$4:$G$400,6,FALSE),"")</f>
        <v/>
      </c>
      <c r="AA182" s="10" t="str">
        <f>IFERROR(VLOOKUP($B182,クラブカップミドル!$B$4:$G$400,2,FALSE),"")</f>
        <v/>
      </c>
      <c r="AB182" s="10" t="str">
        <f>IFERROR(VLOOKUP($B182,クラブカップミドル!$B$4:$G$400,5,FALSE)*VLOOKUP(Z182,大会ごとのスコア!$D$44:$E$55,2,FALSE),"")</f>
        <v/>
      </c>
      <c r="AC182" s="9" t="str">
        <f>IFERROR(VLOOKUP($B182,全日本ミドル!$B$4:$G$400,6,FALSE),"")</f>
        <v>M20A</v>
      </c>
      <c r="AD182" s="10">
        <f>IFERROR(VLOOKUP($B182,全日本ミドル!$B$4:$G$400,2,FALSE),"")</f>
        <v>0</v>
      </c>
      <c r="AE182" s="10">
        <f>IFERROR(VLOOKUP($B182,全日本ミドル!$B$4:$G$400,5,FALSE)*VLOOKUP(AC182,大会ごとのスコア!$D$62:$E$69,2,FALSE),"")</f>
        <v>34.339199999999998</v>
      </c>
      <c r="AF182" s="9" t="str">
        <f>IFERROR(VLOOKUP($B182,KOLC大会!$B$4:$G$400,6,FALSE),"")</f>
        <v/>
      </c>
      <c r="AG182" s="10" t="str">
        <f>IFERROR(VLOOKUP($B182,KOLC大会!$B$4:$G$400,2,FALSE),"")</f>
        <v/>
      </c>
      <c r="AH182" s="10" t="str">
        <f>IFERROR(VLOOKUP($B182,KOLC大会!$B$4:$G$400,5,FALSE)*VLOOKUP(AF182,大会ごとのスコア!$D$44:$E$55,2,FALSE),"")</f>
        <v/>
      </c>
      <c r="AI182" s="9" t="str">
        <f>IFERROR(VLOOKUP($B182,早大OC大会!$B$4:$G$400,6,FALSE),"")</f>
        <v/>
      </c>
      <c r="AJ182" s="10" t="str">
        <f>IFERROR(VLOOKUP($B182,早大OC大会!$B$4:$G$400,2,FALSE),"")</f>
        <v/>
      </c>
      <c r="AK182" s="10" t="str">
        <f>IFERROR(VLOOKUP($B182,早大OC大会!$B$4:$G$400,5,FALSE)*VLOOKUP(AI182,大会ごとのスコア!$D$44:$E$55,2,FALSE),"")</f>
        <v/>
      </c>
      <c r="AL182" s="9" t="str">
        <f>IFERROR(VLOOKUP($B182,京大京女大会!$B$4:$G$400,6,FALSE),"")</f>
        <v/>
      </c>
      <c r="AM182" s="10" t="str">
        <f>IFERROR(VLOOKUP($B182,京大京女大会!$B$4:$G$400,2,FALSE),"")</f>
        <v/>
      </c>
      <c r="AN182" s="10" t="str">
        <f>IFERROR(VLOOKUP($B182,京大京女大会!$B$4:$G$400,5,FALSE)*VLOOKUP(AL182,大会ごとのスコア!$D$44:$E$55,2,FALSE),"")</f>
        <v/>
      </c>
      <c r="AO182" s="9" t="str">
        <f>IFERROR(VLOOKUP($B182,東海ミドルセレ!$B$4:$G$400,6,FALSE),"")</f>
        <v/>
      </c>
      <c r="AP182" s="10" t="str">
        <f>IFERROR(VLOOKUP($B182,東海ミドルセレ!$B$4:$G$400,2,FALSE),"")</f>
        <v/>
      </c>
      <c r="AQ182" s="10" t="str">
        <f>IFERROR(VLOOKUP($B182,東海ミドルセレ!$B$4:$G$400,5,FALSE)*VLOOKUP(AO182,大会ごとのスコア!$D$44:$E$60,2,FALSE),"")</f>
        <v/>
      </c>
      <c r="AR182" s="10"/>
      <c r="AT182" s="9">
        <f t="array" ref="AT182">IFERROR(ROUNDUP(AVERAGE(LARGE(IF($A$3:$AS$3="スコア",$A182:$AS182,""),{1,2,3})),2),0)</f>
        <v>0</v>
      </c>
      <c r="AU182">
        <f t="array" ref="AU182">IFERROR(LARGE(IF($A$3:$AS$3="スコア",$A182:$AS182,""),1),"")</f>
        <v>44.397999999999996</v>
      </c>
      <c r="AV182" t="str">
        <f t="shared" si="4"/>
        <v>関東SS</v>
      </c>
      <c r="AW182" t="str">
        <f t="shared" si="5"/>
        <v>Ms2</v>
      </c>
    </row>
    <row r="183" spans="2:49" x14ac:dyDescent="0.15">
      <c r="B183" t="s">
        <v>952</v>
      </c>
      <c r="C183" t="s">
        <v>10</v>
      </c>
      <c r="E183" s="9" t="str">
        <f>IFERROR(VLOOKUP($B183,根ノ上高原!$B$5:$G$338,6,FALSE),"")</f>
        <v/>
      </c>
      <c r="F183" s="10" t="str">
        <f>IFERROR(VLOOKUP($B183,根ノ上高原!$B$5:$G$338,2,FALSE),"")</f>
        <v/>
      </c>
      <c r="G183" s="10" t="str">
        <f>IFERROR(VLOOKUP($B183,根ノ上高原!$B$5:$G$338,5,FALSE)*VLOOKUP(E183,大会ごとのスコア!$D$4:$E$5,2,FALSE),"")</f>
        <v/>
      </c>
      <c r="H183" s="9" t="str">
        <f>IFERROR(VLOOKUP($B183,東大OLK大会!$B$5:$G$338,6,FALSE),"")</f>
        <v/>
      </c>
      <c r="I183" s="10" t="str">
        <f>IFERROR(VLOOKUP($B183,東大OLK大会!$B$5:$G$338,2,FALSE),"")</f>
        <v/>
      </c>
      <c r="J183" s="10" t="str">
        <f>IFERROR(VLOOKUP($B183,東大OLK大会!$B$5:$G$338,5,FALSE)*VLOOKUP(H183,大会ごとのスコア!$D$7:$E$11,2,FALSE),"")</f>
        <v/>
      </c>
      <c r="K183" s="9" t="str">
        <f>IFERROR(VLOOKUP($B183,全日本ロング!$B$5:$G$338,6,FALSE),"")</f>
        <v/>
      </c>
      <c r="L183" s="10" t="str">
        <f>IFERROR(VLOOKUP($B183,全日本ロング!$B$5:$G$338,2,FALSE),"")</f>
        <v/>
      </c>
      <c r="M183" s="10" t="str">
        <f>IFERROR(VLOOKUP($B183,全日本ロング!$B$5:$G$338,5,FALSE)*VLOOKUP(K183,大会ごとのスコア!$D$12:$E$17,2,FALSE),"")</f>
        <v/>
      </c>
      <c r="N183" s="9" t="str">
        <f>IFERROR(VLOOKUP($B183,関東スプリントセレ!$B$5:$G$338,6,FALSE),"")</f>
        <v>Ms2</v>
      </c>
      <c r="O183" s="10">
        <f>IFERROR(VLOOKUP($B183,関東スプリントセレ!$B$5:$G$338,2,FALSE),"")</f>
        <v>68</v>
      </c>
      <c r="P183" s="10">
        <f>IFERROR(VLOOKUP($B183,関東スプリントセレ!$B$5:$G$338,5,FALSE)*VLOOKUP(N183,大会ごとのスコア!$D$19:$E$21,2,FALSE),"")</f>
        <v>41.052</v>
      </c>
      <c r="Q183" s="9" t="str">
        <f>IFERROR(VLOOKUP($B183,名椙大会2日目!$B$5:$G$338,6,FALSE),"")</f>
        <v/>
      </c>
      <c r="R183" s="10" t="str">
        <f>IFERROR(VLOOKUP($B183,名椙大会2日目!$B$5:$G$338,2,FALSE),"")</f>
        <v/>
      </c>
      <c r="S183" s="10" t="str">
        <f>IFERROR(VLOOKUP($B183,名椙大会2日目!$B$5:$G$338,5,FALSE)*VLOOKUP(Q183,大会ごとのスコア!$D$28:$E$31,2,FALSE),"")</f>
        <v/>
      </c>
      <c r="T183" s="9" t="str">
        <f>IFERROR(VLOOKUP($B183,インカレスプリント2018!$B$5:$G$400,6,FALSE),"")</f>
        <v/>
      </c>
      <c r="U183" s="10" t="str">
        <f>IFERROR(VLOOKUP($B183,インカレスプリント2018!$B$5:$G$400,2,FALSE),"")</f>
        <v/>
      </c>
      <c r="V183" s="10" t="str">
        <f>IFERROR(VLOOKUP($B183,インカレスプリント2018!$B$5:$G$400,5,FALSE)*VLOOKUP(T183,大会ごとのスコア!$D$33:$E$36,2,FALSE),"")</f>
        <v/>
      </c>
      <c r="W183" s="9" t="str">
        <f>IFERROR(VLOOKUP($B183,インカレロング2018!$B$5:$G$400,6,FALSE),"")</f>
        <v/>
      </c>
      <c r="X183" s="10" t="str">
        <f>IFERROR(VLOOKUP($B183,インカレロング2018!$B$5:$G$400,2,FALSE),"")</f>
        <v/>
      </c>
      <c r="Y183" s="10" t="str">
        <f>IFERROR(VLOOKUP($B183,インカレロング2018!$B$5:$G$400,5,FALSE)*VLOOKUP(W183,大会ごとのスコア!$D$38:$E$42,2,FALSE),"")</f>
        <v/>
      </c>
      <c r="Z183" s="9" t="str">
        <f>IFERROR(VLOOKUP($B183,クラブカップミドル!$B$4:$G$400,6,FALSE),"")</f>
        <v/>
      </c>
      <c r="AA183" s="10" t="str">
        <f>IFERROR(VLOOKUP($B183,クラブカップミドル!$B$4:$G$400,2,FALSE),"")</f>
        <v/>
      </c>
      <c r="AB183" s="10" t="str">
        <f>IFERROR(VLOOKUP($B183,クラブカップミドル!$B$4:$G$400,5,FALSE)*VLOOKUP(Z183,大会ごとのスコア!$D$44:$E$55,2,FALSE),"")</f>
        <v/>
      </c>
      <c r="AC183" s="9" t="str">
        <f>IFERROR(VLOOKUP($B183,全日本ミドル!$B$4:$G$400,6,FALSE),"")</f>
        <v/>
      </c>
      <c r="AD183" s="10" t="str">
        <f>IFERROR(VLOOKUP($B183,全日本ミドル!$B$4:$G$400,2,FALSE),"")</f>
        <v/>
      </c>
      <c r="AE183" s="10" t="str">
        <f>IFERROR(VLOOKUP($B183,全日本ミドル!$B$4:$G$400,5,FALSE)*VLOOKUP(AC183,大会ごとのスコア!$D$62:$E$69,2,FALSE),"")</f>
        <v/>
      </c>
      <c r="AF183" s="9" t="str">
        <f>IFERROR(VLOOKUP($B183,KOLC大会!$B$4:$G$400,6,FALSE),"")</f>
        <v/>
      </c>
      <c r="AG183" s="10" t="str">
        <f>IFERROR(VLOOKUP($B183,KOLC大会!$B$4:$G$400,2,FALSE),"")</f>
        <v/>
      </c>
      <c r="AH183" s="10" t="str">
        <f>IFERROR(VLOOKUP($B183,KOLC大会!$B$4:$G$400,5,FALSE)*VLOOKUP(AF183,大会ごとのスコア!$D$44:$E$55,2,FALSE),"")</f>
        <v/>
      </c>
      <c r="AI183" s="9" t="str">
        <f>IFERROR(VLOOKUP($B183,早大OC大会!$B$4:$G$400,6,FALSE),"")</f>
        <v/>
      </c>
      <c r="AJ183" s="10" t="str">
        <f>IFERROR(VLOOKUP($B183,早大OC大会!$B$4:$G$400,2,FALSE),"")</f>
        <v/>
      </c>
      <c r="AK183" s="10" t="str">
        <f>IFERROR(VLOOKUP($B183,早大OC大会!$B$4:$G$400,5,FALSE)*VLOOKUP(AI183,大会ごとのスコア!$D$44:$E$55,2,FALSE),"")</f>
        <v/>
      </c>
      <c r="AL183" s="9" t="str">
        <f>IFERROR(VLOOKUP($B183,京大京女大会!$B$4:$G$400,6,FALSE),"")</f>
        <v/>
      </c>
      <c r="AM183" s="10" t="str">
        <f>IFERROR(VLOOKUP($B183,京大京女大会!$B$4:$G$400,2,FALSE),"")</f>
        <v/>
      </c>
      <c r="AN183" s="10" t="str">
        <f>IFERROR(VLOOKUP($B183,京大京女大会!$B$4:$G$400,5,FALSE)*VLOOKUP(AL183,大会ごとのスコア!$D$44:$E$55,2,FALSE),"")</f>
        <v/>
      </c>
      <c r="AO183" s="9" t="str">
        <f>IFERROR(VLOOKUP($B183,東海ミドルセレ!$B$4:$G$400,6,FALSE),"")</f>
        <v/>
      </c>
      <c r="AP183" s="10" t="str">
        <f>IFERROR(VLOOKUP($B183,東海ミドルセレ!$B$4:$G$400,2,FALSE),"")</f>
        <v/>
      </c>
      <c r="AQ183" s="10" t="str">
        <f>IFERROR(VLOOKUP($B183,東海ミドルセレ!$B$4:$G$400,5,FALSE)*VLOOKUP(AO183,大会ごとのスコア!$D$44:$E$60,2,FALSE),"")</f>
        <v/>
      </c>
      <c r="AR183" s="10"/>
      <c r="AT183" s="9">
        <f t="array" ref="AT183">IFERROR(ROUNDUP(AVERAGE(LARGE(IF($A$3:$AS$3="スコア",$A183:$AS183,""),{1,2,3})),2),0)</f>
        <v>0</v>
      </c>
      <c r="AU183">
        <f t="array" ref="AU183">IFERROR(LARGE(IF($A$3:$AS$3="スコア",$A183:$AS183,""),1),"")</f>
        <v>41.052</v>
      </c>
      <c r="AV183" t="str">
        <f t="shared" si="4"/>
        <v>関東SS</v>
      </c>
      <c r="AW183" t="str">
        <f t="shared" si="5"/>
        <v>Ms2</v>
      </c>
    </row>
    <row r="184" spans="2:49" x14ac:dyDescent="0.15">
      <c r="B184" t="s">
        <v>955</v>
      </c>
      <c r="C184" t="s">
        <v>10</v>
      </c>
      <c r="E184" s="9" t="str">
        <f>IFERROR(VLOOKUP($B184,根ノ上高原!$B$5:$G$338,6,FALSE),"")</f>
        <v/>
      </c>
      <c r="F184" s="10" t="str">
        <f>IFERROR(VLOOKUP($B184,根ノ上高原!$B$5:$G$338,2,FALSE),"")</f>
        <v/>
      </c>
      <c r="G184" s="10" t="str">
        <f>IFERROR(VLOOKUP($B184,根ノ上高原!$B$5:$G$338,5,FALSE)*VLOOKUP(E184,大会ごとのスコア!$D$4:$E$5,2,FALSE),"")</f>
        <v/>
      </c>
      <c r="H184" s="9" t="str">
        <f>IFERROR(VLOOKUP($B184,東大OLK大会!$B$5:$G$338,6,FALSE),"")</f>
        <v/>
      </c>
      <c r="I184" s="10" t="str">
        <f>IFERROR(VLOOKUP($B184,東大OLK大会!$B$5:$G$338,2,FALSE),"")</f>
        <v/>
      </c>
      <c r="J184" s="10" t="str">
        <f>IFERROR(VLOOKUP($B184,東大OLK大会!$B$5:$G$338,5,FALSE)*VLOOKUP(H184,大会ごとのスコア!$D$7:$E$11,2,FALSE),"")</f>
        <v/>
      </c>
      <c r="K184" s="9" t="str">
        <f>IFERROR(VLOOKUP($B184,全日本ロング!$B$5:$G$338,6,FALSE),"")</f>
        <v/>
      </c>
      <c r="L184" s="10" t="str">
        <f>IFERROR(VLOOKUP($B184,全日本ロング!$B$5:$G$338,2,FALSE),"")</f>
        <v/>
      </c>
      <c r="M184" s="10" t="str">
        <f>IFERROR(VLOOKUP($B184,全日本ロング!$B$5:$G$338,5,FALSE)*VLOOKUP(K184,大会ごとのスコア!$D$12:$E$17,2,FALSE),"")</f>
        <v/>
      </c>
      <c r="N184" s="9" t="str">
        <f>IFERROR(VLOOKUP($B184,関東スプリントセレ!$B$5:$G$338,6,FALSE),"")</f>
        <v>Ms2</v>
      </c>
      <c r="O184" s="10">
        <f>IFERROR(VLOOKUP($B184,関東スプリントセレ!$B$5:$G$338,2,FALSE),"")</f>
        <v>71</v>
      </c>
      <c r="P184" s="10">
        <f>IFERROR(VLOOKUP($B184,関東スプリントセレ!$B$5:$G$338,5,FALSE)*VLOOKUP(N184,大会ごとのスコア!$D$19:$E$21,2,FALSE),"")</f>
        <v>38.482999999999997</v>
      </c>
      <c r="Q184" s="9" t="str">
        <f>IFERROR(VLOOKUP($B184,名椙大会2日目!$B$5:$G$338,6,FALSE),"")</f>
        <v/>
      </c>
      <c r="R184" s="10" t="str">
        <f>IFERROR(VLOOKUP($B184,名椙大会2日目!$B$5:$G$338,2,FALSE),"")</f>
        <v/>
      </c>
      <c r="S184" s="10" t="str">
        <f>IFERROR(VLOOKUP($B184,名椙大会2日目!$B$5:$G$338,5,FALSE)*VLOOKUP(Q184,大会ごとのスコア!$D$28:$E$31,2,FALSE),"")</f>
        <v/>
      </c>
      <c r="T184" s="9" t="str">
        <f>IFERROR(VLOOKUP($B184,インカレスプリント2018!$B$5:$G$400,6,FALSE),"")</f>
        <v/>
      </c>
      <c r="U184" s="10" t="str">
        <f>IFERROR(VLOOKUP($B184,インカレスプリント2018!$B$5:$G$400,2,FALSE),"")</f>
        <v/>
      </c>
      <c r="V184" s="10" t="str">
        <f>IFERROR(VLOOKUP($B184,インカレスプリント2018!$B$5:$G$400,5,FALSE)*VLOOKUP(T184,大会ごとのスコア!$D$33:$E$36,2,FALSE),"")</f>
        <v/>
      </c>
      <c r="W184" s="9" t="str">
        <f>IFERROR(VLOOKUP($B184,インカレロング2018!$B$5:$G$400,6,FALSE),"")</f>
        <v/>
      </c>
      <c r="X184" s="10" t="str">
        <f>IFERROR(VLOOKUP($B184,インカレロング2018!$B$5:$G$400,2,FALSE),"")</f>
        <v/>
      </c>
      <c r="Y184" s="10" t="str">
        <f>IFERROR(VLOOKUP($B184,インカレロング2018!$B$5:$G$400,5,FALSE)*VLOOKUP(W184,大会ごとのスコア!$D$38:$E$42,2,FALSE),"")</f>
        <v/>
      </c>
      <c r="Z184" s="9" t="str">
        <f>IFERROR(VLOOKUP($B184,クラブカップミドル!$B$4:$G$400,6,FALSE),"")</f>
        <v/>
      </c>
      <c r="AA184" s="10" t="str">
        <f>IFERROR(VLOOKUP($B184,クラブカップミドル!$B$4:$G$400,2,FALSE),"")</f>
        <v/>
      </c>
      <c r="AB184" s="10" t="str">
        <f>IFERROR(VLOOKUP($B184,クラブカップミドル!$B$4:$G$400,5,FALSE)*VLOOKUP(Z184,大会ごとのスコア!$D$44:$E$55,2,FALSE),"")</f>
        <v/>
      </c>
      <c r="AC184" s="9" t="str">
        <f>IFERROR(VLOOKUP($B184,全日本ミドル!$B$4:$G$400,6,FALSE),"")</f>
        <v>M20A</v>
      </c>
      <c r="AD184" s="10">
        <f>IFERROR(VLOOKUP($B184,全日本ミドル!$B$4:$G$400,2,FALSE),"")</f>
        <v>0</v>
      </c>
      <c r="AE184" s="10">
        <f>IFERROR(VLOOKUP($B184,全日本ミドル!$B$4:$G$400,5,FALSE)*VLOOKUP(AC184,大会ごとのスコア!$D$62:$E$69,2,FALSE),"")</f>
        <v>0</v>
      </c>
      <c r="AF184" s="9" t="str">
        <f>IFERROR(VLOOKUP($B184,KOLC大会!$B$4:$G$400,6,FALSE),"")</f>
        <v/>
      </c>
      <c r="AG184" s="10" t="str">
        <f>IFERROR(VLOOKUP($B184,KOLC大会!$B$4:$G$400,2,FALSE),"")</f>
        <v/>
      </c>
      <c r="AH184" s="10" t="str">
        <f>IFERROR(VLOOKUP($B184,KOLC大会!$B$4:$G$400,5,FALSE)*VLOOKUP(AF184,大会ごとのスコア!$D$44:$E$55,2,FALSE),"")</f>
        <v/>
      </c>
      <c r="AI184" s="9" t="str">
        <f>IFERROR(VLOOKUP($B184,早大OC大会!$B$4:$G$400,6,FALSE),"")</f>
        <v/>
      </c>
      <c r="AJ184" s="10" t="str">
        <f>IFERROR(VLOOKUP($B184,早大OC大会!$B$4:$G$400,2,FALSE),"")</f>
        <v/>
      </c>
      <c r="AK184" s="10" t="str">
        <f>IFERROR(VLOOKUP($B184,早大OC大会!$B$4:$G$400,5,FALSE)*VLOOKUP(AI184,大会ごとのスコア!$D$44:$E$55,2,FALSE),"")</f>
        <v/>
      </c>
      <c r="AL184" s="9" t="str">
        <f>IFERROR(VLOOKUP($B184,京大京女大会!$B$4:$G$400,6,FALSE),"")</f>
        <v/>
      </c>
      <c r="AM184" s="10" t="str">
        <f>IFERROR(VLOOKUP($B184,京大京女大会!$B$4:$G$400,2,FALSE),"")</f>
        <v/>
      </c>
      <c r="AN184" s="10" t="str">
        <f>IFERROR(VLOOKUP($B184,京大京女大会!$B$4:$G$400,5,FALSE)*VLOOKUP(AL184,大会ごとのスコア!$D$44:$E$55,2,FALSE),"")</f>
        <v/>
      </c>
      <c r="AO184" s="9" t="str">
        <f>IFERROR(VLOOKUP($B184,東海ミドルセレ!$B$4:$G$400,6,FALSE),"")</f>
        <v/>
      </c>
      <c r="AP184" s="10" t="str">
        <f>IFERROR(VLOOKUP($B184,東海ミドルセレ!$B$4:$G$400,2,FALSE),"")</f>
        <v/>
      </c>
      <c r="AQ184" s="10" t="str">
        <f>IFERROR(VLOOKUP($B184,東海ミドルセレ!$B$4:$G$400,5,FALSE)*VLOOKUP(AO184,大会ごとのスコア!$D$44:$E$60,2,FALSE),"")</f>
        <v/>
      </c>
      <c r="AR184" s="10"/>
      <c r="AT184" s="9">
        <f t="array" ref="AT184">IFERROR(ROUNDUP(AVERAGE(LARGE(IF($A$3:$AS$3="スコア",$A184:$AS184,""),{1,2,3})),2),0)</f>
        <v>0</v>
      </c>
      <c r="AU184">
        <f t="array" ref="AU184">IFERROR(LARGE(IF($A$3:$AS$3="スコア",$A184:$AS184,""),1),"")</f>
        <v>38.482999999999997</v>
      </c>
      <c r="AV184" t="str">
        <f t="shared" si="4"/>
        <v>関東SS</v>
      </c>
      <c r="AW184" t="str">
        <f t="shared" si="5"/>
        <v>Ms2</v>
      </c>
    </row>
    <row r="185" spans="2:49" x14ac:dyDescent="0.15">
      <c r="B185" t="s">
        <v>957</v>
      </c>
      <c r="C185" t="s">
        <v>10</v>
      </c>
      <c r="E185" s="9" t="str">
        <f>IFERROR(VLOOKUP($B185,根ノ上高原!$B$5:$G$338,6,FALSE),"")</f>
        <v/>
      </c>
      <c r="F185" s="10" t="str">
        <f>IFERROR(VLOOKUP($B185,根ノ上高原!$B$5:$G$338,2,FALSE),"")</f>
        <v/>
      </c>
      <c r="G185" s="10" t="str">
        <f>IFERROR(VLOOKUP($B185,根ノ上高原!$B$5:$G$338,5,FALSE)*VLOOKUP(E185,大会ごとのスコア!$D$4:$E$5,2,FALSE),"")</f>
        <v/>
      </c>
      <c r="H185" s="9" t="str">
        <f>IFERROR(VLOOKUP($B185,東大OLK大会!$B$5:$G$338,6,FALSE),"")</f>
        <v/>
      </c>
      <c r="I185" s="10" t="str">
        <f>IFERROR(VLOOKUP($B185,東大OLK大会!$B$5:$G$338,2,FALSE),"")</f>
        <v/>
      </c>
      <c r="J185" s="10" t="str">
        <f>IFERROR(VLOOKUP($B185,東大OLK大会!$B$5:$G$338,5,FALSE)*VLOOKUP(H185,大会ごとのスコア!$D$7:$E$11,2,FALSE),"")</f>
        <v/>
      </c>
      <c r="K185" s="9" t="str">
        <f>IFERROR(VLOOKUP($B185,全日本ロング!$B$5:$G$338,6,FALSE),"")</f>
        <v/>
      </c>
      <c r="L185" s="10" t="str">
        <f>IFERROR(VLOOKUP($B185,全日本ロング!$B$5:$G$338,2,FALSE),"")</f>
        <v/>
      </c>
      <c r="M185" s="10" t="str">
        <f>IFERROR(VLOOKUP($B185,全日本ロング!$B$5:$G$338,5,FALSE)*VLOOKUP(K185,大会ごとのスコア!$D$12:$E$17,2,FALSE),"")</f>
        <v/>
      </c>
      <c r="N185" s="9" t="str">
        <f>IFERROR(VLOOKUP($B185,関東スプリントセレ!$B$5:$G$338,6,FALSE),"")</f>
        <v>Ms2</v>
      </c>
      <c r="O185" s="10">
        <f>IFERROR(VLOOKUP($B185,関東スプリントセレ!$B$5:$G$338,2,FALSE),"")</f>
        <v>73</v>
      </c>
      <c r="P185" s="10">
        <f>IFERROR(VLOOKUP($B185,関東スプリントセレ!$B$5:$G$338,5,FALSE)*VLOOKUP(N185,大会ごとのスコア!$D$19:$E$21,2,FALSE),"")</f>
        <v>38.059999999999995</v>
      </c>
      <c r="Q185" s="9" t="str">
        <f>IFERROR(VLOOKUP($B185,名椙大会2日目!$B$5:$G$338,6,FALSE),"")</f>
        <v/>
      </c>
      <c r="R185" s="10" t="str">
        <f>IFERROR(VLOOKUP($B185,名椙大会2日目!$B$5:$G$338,2,FALSE),"")</f>
        <v/>
      </c>
      <c r="S185" s="10" t="str">
        <f>IFERROR(VLOOKUP($B185,名椙大会2日目!$B$5:$G$338,5,FALSE)*VLOOKUP(Q185,大会ごとのスコア!$D$28:$E$31,2,FALSE),"")</f>
        <v/>
      </c>
      <c r="T185" s="9" t="str">
        <f>IFERROR(VLOOKUP($B185,インカレスプリント2018!$B$5:$G$400,6,FALSE),"")</f>
        <v/>
      </c>
      <c r="U185" s="10" t="str">
        <f>IFERROR(VLOOKUP($B185,インカレスプリント2018!$B$5:$G$400,2,FALSE),"")</f>
        <v/>
      </c>
      <c r="V185" s="10" t="str">
        <f>IFERROR(VLOOKUP($B185,インカレスプリント2018!$B$5:$G$400,5,FALSE)*VLOOKUP(T185,大会ごとのスコア!$D$33:$E$36,2,FALSE),"")</f>
        <v/>
      </c>
      <c r="W185" s="9" t="str">
        <f>IFERROR(VLOOKUP($B185,インカレロング2018!$B$5:$G$400,6,FALSE),"")</f>
        <v/>
      </c>
      <c r="X185" s="10" t="str">
        <f>IFERROR(VLOOKUP($B185,インカレロング2018!$B$5:$G$400,2,FALSE),"")</f>
        <v/>
      </c>
      <c r="Y185" s="10" t="str">
        <f>IFERROR(VLOOKUP($B185,インカレロング2018!$B$5:$G$400,5,FALSE)*VLOOKUP(W185,大会ごとのスコア!$D$38:$E$42,2,FALSE),"")</f>
        <v/>
      </c>
      <c r="Z185" s="9" t="str">
        <f>IFERROR(VLOOKUP($B185,クラブカップミドル!$B$4:$G$400,6,FALSE),"")</f>
        <v/>
      </c>
      <c r="AA185" s="10" t="str">
        <f>IFERROR(VLOOKUP($B185,クラブカップミドル!$B$4:$G$400,2,FALSE),"")</f>
        <v/>
      </c>
      <c r="AB185" s="10" t="str">
        <f>IFERROR(VLOOKUP($B185,クラブカップミドル!$B$4:$G$400,5,FALSE)*VLOOKUP(Z185,大会ごとのスコア!$D$44:$E$55,2,FALSE),"")</f>
        <v/>
      </c>
      <c r="AC185" s="9" t="str">
        <f>IFERROR(VLOOKUP($B185,全日本ミドル!$B$4:$G$400,6,FALSE),"")</f>
        <v/>
      </c>
      <c r="AD185" s="10" t="str">
        <f>IFERROR(VLOOKUP($B185,全日本ミドル!$B$4:$G$400,2,FALSE),"")</f>
        <v/>
      </c>
      <c r="AE185" s="10" t="str">
        <f>IFERROR(VLOOKUP($B185,全日本ミドル!$B$4:$G$400,5,FALSE)*VLOOKUP(AC185,大会ごとのスコア!$D$62:$E$69,2,FALSE),"")</f>
        <v/>
      </c>
      <c r="AF185" s="9" t="str">
        <f>IFERROR(VLOOKUP($B185,KOLC大会!$B$4:$G$400,6,FALSE),"")</f>
        <v/>
      </c>
      <c r="AG185" s="10" t="str">
        <f>IFERROR(VLOOKUP($B185,KOLC大会!$B$4:$G$400,2,FALSE),"")</f>
        <v/>
      </c>
      <c r="AH185" s="10" t="str">
        <f>IFERROR(VLOOKUP($B185,KOLC大会!$B$4:$G$400,5,FALSE)*VLOOKUP(AF185,大会ごとのスコア!$D$44:$E$55,2,FALSE),"")</f>
        <v/>
      </c>
      <c r="AI185" s="9" t="str">
        <f>IFERROR(VLOOKUP($B185,早大OC大会!$B$4:$G$400,6,FALSE),"")</f>
        <v/>
      </c>
      <c r="AJ185" s="10" t="str">
        <f>IFERROR(VLOOKUP($B185,早大OC大会!$B$4:$G$400,2,FALSE),"")</f>
        <v/>
      </c>
      <c r="AK185" s="10" t="str">
        <f>IFERROR(VLOOKUP($B185,早大OC大会!$B$4:$G$400,5,FALSE)*VLOOKUP(AI185,大会ごとのスコア!$D$44:$E$55,2,FALSE),"")</f>
        <v/>
      </c>
      <c r="AL185" s="9" t="str">
        <f>IFERROR(VLOOKUP($B185,京大京女大会!$B$4:$G$400,6,FALSE),"")</f>
        <v/>
      </c>
      <c r="AM185" s="10" t="str">
        <f>IFERROR(VLOOKUP($B185,京大京女大会!$B$4:$G$400,2,FALSE),"")</f>
        <v/>
      </c>
      <c r="AN185" s="10" t="str">
        <f>IFERROR(VLOOKUP($B185,京大京女大会!$B$4:$G$400,5,FALSE)*VLOOKUP(AL185,大会ごとのスコア!$D$44:$E$55,2,FALSE),"")</f>
        <v/>
      </c>
      <c r="AO185" s="9" t="str">
        <f>IFERROR(VLOOKUP($B185,東海ミドルセレ!$B$4:$G$400,6,FALSE),"")</f>
        <v/>
      </c>
      <c r="AP185" s="10" t="str">
        <f>IFERROR(VLOOKUP($B185,東海ミドルセレ!$B$4:$G$400,2,FALSE),"")</f>
        <v/>
      </c>
      <c r="AQ185" s="10" t="str">
        <f>IFERROR(VLOOKUP($B185,東海ミドルセレ!$B$4:$G$400,5,FALSE)*VLOOKUP(AO185,大会ごとのスコア!$D$44:$E$60,2,FALSE),"")</f>
        <v/>
      </c>
      <c r="AR185" s="10"/>
      <c r="AT185" s="9">
        <f t="array" ref="AT185">IFERROR(ROUNDUP(AVERAGE(LARGE(IF($A$3:$AS$3="スコア",$A185:$AS185,""),{1,2,3})),2),0)</f>
        <v>0</v>
      </c>
      <c r="AU185">
        <f t="array" ref="AU185">IFERROR(LARGE(IF($A$3:$AS$3="スコア",$A185:$AS185,""),1),"")</f>
        <v>38.059999999999995</v>
      </c>
      <c r="AV185" t="str">
        <f t="shared" si="4"/>
        <v>関東SS</v>
      </c>
      <c r="AW185" t="str">
        <f t="shared" si="5"/>
        <v>Ms2</v>
      </c>
    </row>
    <row r="186" spans="2:49" x14ac:dyDescent="0.15">
      <c r="B186" t="s">
        <v>963</v>
      </c>
      <c r="C186" t="s">
        <v>10</v>
      </c>
      <c r="E186" s="9" t="str">
        <f>IFERROR(VLOOKUP($B186,根ノ上高原!$B$5:$G$338,6,FALSE),"")</f>
        <v/>
      </c>
      <c r="F186" s="10" t="str">
        <f>IFERROR(VLOOKUP($B186,根ノ上高原!$B$5:$G$338,2,FALSE),"")</f>
        <v/>
      </c>
      <c r="G186" s="10" t="str">
        <f>IFERROR(VLOOKUP($B186,根ノ上高原!$B$5:$G$338,5,FALSE)*VLOOKUP(E186,大会ごとのスコア!$D$4:$E$5,2,FALSE),"")</f>
        <v/>
      </c>
      <c r="H186" s="9" t="str">
        <f>IFERROR(VLOOKUP($B186,東大OLK大会!$B$5:$G$338,6,FALSE),"")</f>
        <v/>
      </c>
      <c r="I186" s="10" t="str">
        <f>IFERROR(VLOOKUP($B186,東大OLK大会!$B$5:$G$338,2,FALSE),"")</f>
        <v/>
      </c>
      <c r="J186" s="10" t="str">
        <f>IFERROR(VLOOKUP($B186,東大OLK大会!$B$5:$G$338,5,FALSE)*VLOOKUP(H186,大会ごとのスコア!$D$7:$E$11,2,FALSE),"")</f>
        <v/>
      </c>
      <c r="K186" s="9" t="str">
        <f>IFERROR(VLOOKUP($B186,全日本ロング!$B$5:$G$338,6,FALSE),"")</f>
        <v/>
      </c>
      <c r="L186" s="10" t="str">
        <f>IFERROR(VLOOKUP($B186,全日本ロング!$B$5:$G$338,2,FALSE),"")</f>
        <v/>
      </c>
      <c r="M186" s="10" t="str">
        <f>IFERROR(VLOOKUP($B186,全日本ロング!$B$5:$G$338,5,FALSE)*VLOOKUP(K186,大会ごとのスコア!$D$12:$E$17,2,FALSE),"")</f>
        <v/>
      </c>
      <c r="N186" s="9" t="str">
        <f>IFERROR(VLOOKUP($B186,関東スプリントセレ!$B$5:$G$338,6,FALSE),"")</f>
        <v>Ms2</v>
      </c>
      <c r="O186" s="10">
        <f>IFERROR(VLOOKUP($B186,関東スプリントセレ!$B$5:$G$338,2,FALSE),"")</f>
        <v>0</v>
      </c>
      <c r="P186" s="10">
        <f>IFERROR(VLOOKUP($B186,関東スプリントセレ!$B$5:$G$338,5,FALSE)*VLOOKUP(N186,大会ごとのスコア!$D$19:$E$21,2,FALSE),"")</f>
        <v>10.189</v>
      </c>
      <c r="Q186" s="9" t="str">
        <f>IFERROR(VLOOKUP($B186,名椙大会2日目!$B$5:$G$338,6,FALSE),"")</f>
        <v/>
      </c>
      <c r="R186" s="10" t="str">
        <f>IFERROR(VLOOKUP($B186,名椙大会2日目!$B$5:$G$338,2,FALSE),"")</f>
        <v/>
      </c>
      <c r="S186" s="10" t="str">
        <f>IFERROR(VLOOKUP($B186,名椙大会2日目!$B$5:$G$338,5,FALSE)*VLOOKUP(Q186,大会ごとのスコア!$D$28:$E$31,2,FALSE),"")</f>
        <v/>
      </c>
      <c r="T186" s="9" t="str">
        <f>IFERROR(VLOOKUP($B186,インカレスプリント2018!$B$5:$G$400,6,FALSE),"")</f>
        <v/>
      </c>
      <c r="U186" s="10" t="str">
        <f>IFERROR(VLOOKUP($B186,インカレスプリント2018!$B$5:$G$400,2,FALSE),"")</f>
        <v/>
      </c>
      <c r="V186" s="10" t="str">
        <f>IFERROR(VLOOKUP($B186,インカレスプリント2018!$B$5:$G$400,5,FALSE)*VLOOKUP(T186,大会ごとのスコア!$D$33:$E$36,2,FALSE),"")</f>
        <v/>
      </c>
      <c r="W186" s="9" t="str">
        <f>IFERROR(VLOOKUP($B186,インカレロング2018!$B$5:$G$400,6,FALSE),"")</f>
        <v/>
      </c>
      <c r="X186" s="10" t="str">
        <f>IFERROR(VLOOKUP($B186,インカレロング2018!$B$5:$G$400,2,FALSE),"")</f>
        <v/>
      </c>
      <c r="Y186" s="10" t="str">
        <f>IFERROR(VLOOKUP($B186,インカレロング2018!$B$5:$G$400,5,FALSE)*VLOOKUP(W186,大会ごとのスコア!$D$38:$E$42,2,FALSE),"")</f>
        <v/>
      </c>
      <c r="Z186" s="9" t="str">
        <f>IFERROR(VLOOKUP($B186,クラブカップミドル!$B$4:$G$400,6,FALSE),"")</f>
        <v/>
      </c>
      <c r="AA186" s="10" t="str">
        <f>IFERROR(VLOOKUP($B186,クラブカップミドル!$B$4:$G$400,2,FALSE),"")</f>
        <v/>
      </c>
      <c r="AB186" s="10" t="str">
        <f>IFERROR(VLOOKUP($B186,クラブカップミドル!$B$4:$G$400,5,FALSE)*VLOOKUP(Z186,大会ごとのスコア!$D$44:$E$55,2,FALSE),"")</f>
        <v/>
      </c>
      <c r="AC186" s="9" t="str">
        <f>IFERROR(VLOOKUP($B186,全日本ミドル!$B$4:$G$400,6,FALSE),"")</f>
        <v/>
      </c>
      <c r="AD186" s="10" t="str">
        <f>IFERROR(VLOOKUP($B186,全日本ミドル!$B$4:$G$400,2,FALSE),"")</f>
        <v/>
      </c>
      <c r="AE186" s="10" t="str">
        <f>IFERROR(VLOOKUP($B186,全日本ミドル!$B$4:$G$400,5,FALSE)*VLOOKUP(AC186,大会ごとのスコア!$D$62:$E$69,2,FALSE),"")</f>
        <v/>
      </c>
      <c r="AF186" s="9" t="str">
        <f>IFERROR(VLOOKUP($B186,KOLC大会!$B$4:$G$400,6,FALSE),"")</f>
        <v/>
      </c>
      <c r="AG186" s="10" t="str">
        <f>IFERROR(VLOOKUP($B186,KOLC大会!$B$4:$G$400,2,FALSE),"")</f>
        <v/>
      </c>
      <c r="AH186" s="10" t="str">
        <f>IFERROR(VLOOKUP($B186,KOLC大会!$B$4:$G$400,5,FALSE)*VLOOKUP(AF186,大会ごとのスコア!$D$44:$E$55,2,FALSE),"")</f>
        <v/>
      </c>
      <c r="AI186" s="9" t="str">
        <f>IFERROR(VLOOKUP($B186,早大OC大会!$B$4:$G$400,6,FALSE),"")</f>
        <v/>
      </c>
      <c r="AJ186" s="10" t="str">
        <f>IFERROR(VLOOKUP($B186,早大OC大会!$B$4:$G$400,2,FALSE),"")</f>
        <v/>
      </c>
      <c r="AK186" s="10" t="str">
        <f>IFERROR(VLOOKUP($B186,早大OC大会!$B$4:$G$400,5,FALSE)*VLOOKUP(AI186,大会ごとのスコア!$D$44:$E$55,2,FALSE),"")</f>
        <v/>
      </c>
      <c r="AL186" s="9" t="str">
        <f>IFERROR(VLOOKUP($B186,京大京女大会!$B$4:$G$400,6,FALSE),"")</f>
        <v/>
      </c>
      <c r="AM186" s="10" t="str">
        <f>IFERROR(VLOOKUP($B186,京大京女大会!$B$4:$G$400,2,FALSE),"")</f>
        <v/>
      </c>
      <c r="AN186" s="10" t="str">
        <f>IFERROR(VLOOKUP($B186,京大京女大会!$B$4:$G$400,5,FALSE)*VLOOKUP(AL186,大会ごとのスコア!$D$44:$E$55,2,FALSE),"")</f>
        <v/>
      </c>
      <c r="AO186" s="9" t="str">
        <f>IFERROR(VLOOKUP($B186,東海ミドルセレ!$B$4:$G$400,6,FALSE),"")</f>
        <v/>
      </c>
      <c r="AP186" s="10" t="str">
        <f>IFERROR(VLOOKUP($B186,東海ミドルセレ!$B$4:$G$400,2,FALSE),"")</f>
        <v/>
      </c>
      <c r="AQ186" s="10" t="str">
        <f>IFERROR(VLOOKUP($B186,東海ミドルセレ!$B$4:$G$400,5,FALSE)*VLOOKUP(AO186,大会ごとのスコア!$D$44:$E$60,2,FALSE),"")</f>
        <v/>
      </c>
      <c r="AR186" s="10"/>
      <c r="AT186" s="9">
        <f t="array" ref="AT186">IFERROR(ROUNDUP(AVERAGE(LARGE(IF($A$3:$AS$3="スコア",$A186:$AS186,""),{1,2,3})),2),0)</f>
        <v>0</v>
      </c>
      <c r="AU186">
        <f t="array" ref="AU186">IFERROR(LARGE(IF($A$3:$AS$3="スコア",$A186:$AS186,""),1),"")</f>
        <v>10.189</v>
      </c>
      <c r="AV186" t="str">
        <f t="shared" si="4"/>
        <v>関東SS</v>
      </c>
      <c r="AW186" t="str">
        <f t="shared" si="5"/>
        <v>Ms2</v>
      </c>
    </row>
    <row r="187" spans="2:49" x14ac:dyDescent="0.15">
      <c r="B187" t="s">
        <v>965</v>
      </c>
      <c r="C187" t="s">
        <v>10</v>
      </c>
      <c r="E187" s="9" t="str">
        <f>IFERROR(VLOOKUP($B187,根ノ上高原!$B$5:$G$338,6,FALSE),"")</f>
        <v/>
      </c>
      <c r="F187" s="10" t="str">
        <f>IFERROR(VLOOKUP($B187,根ノ上高原!$B$5:$G$338,2,FALSE),"")</f>
        <v/>
      </c>
      <c r="G187" s="10" t="str">
        <f>IFERROR(VLOOKUP($B187,根ノ上高原!$B$5:$G$338,5,FALSE)*VLOOKUP(E187,大会ごとのスコア!$D$4:$E$5,2,FALSE),"")</f>
        <v/>
      </c>
      <c r="H187" s="9" t="str">
        <f>IFERROR(VLOOKUP($B187,東大OLK大会!$B$5:$G$338,6,FALSE),"")</f>
        <v/>
      </c>
      <c r="I187" s="10" t="str">
        <f>IFERROR(VLOOKUP($B187,東大OLK大会!$B$5:$G$338,2,FALSE),"")</f>
        <v/>
      </c>
      <c r="J187" s="10" t="str">
        <f>IFERROR(VLOOKUP($B187,東大OLK大会!$B$5:$G$338,5,FALSE)*VLOOKUP(H187,大会ごとのスコア!$D$7:$E$11,2,FALSE),"")</f>
        <v/>
      </c>
      <c r="K187" s="9" t="str">
        <f>IFERROR(VLOOKUP($B187,全日本ロング!$B$5:$G$338,6,FALSE),"")</f>
        <v/>
      </c>
      <c r="L187" s="10" t="str">
        <f>IFERROR(VLOOKUP($B187,全日本ロング!$B$5:$G$338,2,FALSE),"")</f>
        <v/>
      </c>
      <c r="M187" s="10" t="str">
        <f>IFERROR(VLOOKUP($B187,全日本ロング!$B$5:$G$338,5,FALSE)*VLOOKUP(K187,大会ごとのスコア!$D$12:$E$17,2,FALSE),"")</f>
        <v/>
      </c>
      <c r="N187" s="9" t="str">
        <f>IFERROR(VLOOKUP($B187,関東スプリントセレ!$B$5:$G$338,6,FALSE),"")</f>
        <v>Ms2</v>
      </c>
      <c r="O187" s="10">
        <f>IFERROR(VLOOKUP($B187,関東スプリントセレ!$B$5:$G$338,2,FALSE),"")</f>
        <v>0</v>
      </c>
      <c r="P187" s="10">
        <f>IFERROR(VLOOKUP($B187,関東スプリントセレ!$B$5:$G$338,5,FALSE)*VLOOKUP(N187,大会ごとのスコア!$D$19:$E$21,2,FALSE),"")</f>
        <v>10.189</v>
      </c>
      <c r="Q187" s="9" t="str">
        <f>IFERROR(VLOOKUP($B187,名椙大会2日目!$B$5:$G$338,6,FALSE),"")</f>
        <v/>
      </c>
      <c r="R187" s="10" t="str">
        <f>IFERROR(VLOOKUP($B187,名椙大会2日目!$B$5:$G$338,2,FALSE),"")</f>
        <v/>
      </c>
      <c r="S187" s="10" t="str">
        <f>IFERROR(VLOOKUP($B187,名椙大会2日目!$B$5:$G$338,5,FALSE)*VLOOKUP(Q187,大会ごとのスコア!$D$28:$E$31,2,FALSE),"")</f>
        <v/>
      </c>
      <c r="T187" s="9" t="str">
        <f>IFERROR(VLOOKUP($B187,インカレスプリント2018!$B$5:$G$400,6,FALSE),"")</f>
        <v/>
      </c>
      <c r="U187" s="10" t="str">
        <f>IFERROR(VLOOKUP($B187,インカレスプリント2018!$B$5:$G$400,2,FALSE),"")</f>
        <v/>
      </c>
      <c r="V187" s="10" t="str">
        <f>IFERROR(VLOOKUP($B187,インカレスプリント2018!$B$5:$G$400,5,FALSE)*VLOOKUP(T187,大会ごとのスコア!$D$33:$E$36,2,FALSE),"")</f>
        <v/>
      </c>
      <c r="W187" s="9" t="str">
        <f>IFERROR(VLOOKUP($B187,インカレロング2018!$B$5:$G$400,6,FALSE),"")</f>
        <v/>
      </c>
      <c r="X187" s="10" t="str">
        <f>IFERROR(VLOOKUP($B187,インカレロング2018!$B$5:$G$400,2,FALSE),"")</f>
        <v/>
      </c>
      <c r="Y187" s="10" t="str">
        <f>IFERROR(VLOOKUP($B187,インカレロング2018!$B$5:$G$400,5,FALSE)*VLOOKUP(W187,大会ごとのスコア!$D$38:$E$42,2,FALSE),"")</f>
        <v/>
      </c>
      <c r="Z187" s="9" t="str">
        <f>IFERROR(VLOOKUP($B187,クラブカップミドル!$B$4:$G$400,6,FALSE),"")</f>
        <v/>
      </c>
      <c r="AA187" s="10" t="str">
        <f>IFERROR(VLOOKUP($B187,クラブカップミドル!$B$4:$G$400,2,FALSE),"")</f>
        <v/>
      </c>
      <c r="AB187" s="10" t="str">
        <f>IFERROR(VLOOKUP($B187,クラブカップミドル!$B$4:$G$400,5,FALSE)*VLOOKUP(Z187,大会ごとのスコア!$D$44:$E$55,2,FALSE),"")</f>
        <v/>
      </c>
      <c r="AC187" s="9" t="str">
        <f>IFERROR(VLOOKUP($B187,全日本ミドル!$B$4:$G$400,6,FALSE),"")</f>
        <v/>
      </c>
      <c r="AD187" s="10" t="str">
        <f>IFERROR(VLOOKUP($B187,全日本ミドル!$B$4:$G$400,2,FALSE),"")</f>
        <v/>
      </c>
      <c r="AE187" s="10" t="str">
        <f>IFERROR(VLOOKUP($B187,全日本ミドル!$B$4:$G$400,5,FALSE)*VLOOKUP(AC187,大会ごとのスコア!$D$62:$E$69,2,FALSE),"")</f>
        <v/>
      </c>
      <c r="AF187" s="9" t="str">
        <f>IFERROR(VLOOKUP($B187,KOLC大会!$B$4:$G$400,6,FALSE),"")</f>
        <v/>
      </c>
      <c r="AG187" s="10" t="str">
        <f>IFERROR(VLOOKUP($B187,KOLC大会!$B$4:$G$400,2,FALSE),"")</f>
        <v/>
      </c>
      <c r="AH187" s="10" t="str">
        <f>IFERROR(VLOOKUP($B187,KOLC大会!$B$4:$G$400,5,FALSE)*VLOOKUP(AF187,大会ごとのスコア!$D$44:$E$55,2,FALSE),"")</f>
        <v/>
      </c>
      <c r="AI187" s="9" t="str">
        <f>IFERROR(VLOOKUP($B187,早大OC大会!$B$4:$G$400,6,FALSE),"")</f>
        <v/>
      </c>
      <c r="AJ187" s="10" t="str">
        <f>IFERROR(VLOOKUP($B187,早大OC大会!$B$4:$G$400,2,FALSE),"")</f>
        <v/>
      </c>
      <c r="AK187" s="10" t="str">
        <f>IFERROR(VLOOKUP($B187,早大OC大会!$B$4:$G$400,5,FALSE)*VLOOKUP(AI187,大会ごとのスコア!$D$44:$E$55,2,FALSE),"")</f>
        <v/>
      </c>
      <c r="AL187" s="9" t="str">
        <f>IFERROR(VLOOKUP($B187,京大京女大会!$B$4:$G$400,6,FALSE),"")</f>
        <v/>
      </c>
      <c r="AM187" s="10" t="str">
        <f>IFERROR(VLOOKUP($B187,京大京女大会!$B$4:$G$400,2,FALSE),"")</f>
        <v/>
      </c>
      <c r="AN187" s="10" t="str">
        <f>IFERROR(VLOOKUP($B187,京大京女大会!$B$4:$G$400,5,FALSE)*VLOOKUP(AL187,大会ごとのスコア!$D$44:$E$55,2,FALSE),"")</f>
        <v/>
      </c>
      <c r="AO187" s="9" t="str">
        <f>IFERROR(VLOOKUP($B187,東海ミドルセレ!$B$4:$G$400,6,FALSE),"")</f>
        <v/>
      </c>
      <c r="AP187" s="10" t="str">
        <f>IFERROR(VLOOKUP($B187,東海ミドルセレ!$B$4:$G$400,2,FALSE),"")</f>
        <v/>
      </c>
      <c r="AQ187" s="10" t="str">
        <f>IFERROR(VLOOKUP($B187,東海ミドルセレ!$B$4:$G$400,5,FALSE)*VLOOKUP(AO187,大会ごとのスコア!$D$44:$E$60,2,FALSE),"")</f>
        <v/>
      </c>
      <c r="AR187" s="10"/>
      <c r="AT187" s="9">
        <f t="array" ref="AT187">IFERROR(ROUNDUP(AVERAGE(LARGE(IF($A$3:$AS$3="スコア",$A187:$AS187,""),{1,2,3})),2),0)</f>
        <v>0</v>
      </c>
      <c r="AU187">
        <f t="array" ref="AU187">IFERROR(LARGE(IF($A$3:$AS$3="スコア",$A187:$AS187,""),1),"")</f>
        <v>10.189</v>
      </c>
      <c r="AV187" t="str">
        <f t="shared" si="4"/>
        <v>関東SS</v>
      </c>
      <c r="AW187" t="str">
        <f t="shared" si="5"/>
        <v>Ms2</v>
      </c>
    </row>
    <row r="188" spans="2:49" x14ac:dyDescent="0.15">
      <c r="B188" t="s">
        <v>966</v>
      </c>
      <c r="C188" t="s">
        <v>10</v>
      </c>
      <c r="E188" s="9" t="str">
        <f>IFERROR(VLOOKUP($B188,根ノ上高原!$B$5:$G$338,6,FALSE),"")</f>
        <v/>
      </c>
      <c r="F188" s="10" t="str">
        <f>IFERROR(VLOOKUP($B188,根ノ上高原!$B$5:$G$338,2,FALSE),"")</f>
        <v/>
      </c>
      <c r="G188" s="10" t="str">
        <f>IFERROR(VLOOKUP($B188,根ノ上高原!$B$5:$G$338,5,FALSE)*VLOOKUP(E188,大会ごとのスコア!$D$4:$E$5,2,FALSE),"")</f>
        <v/>
      </c>
      <c r="H188" s="9" t="str">
        <f>IFERROR(VLOOKUP($B188,東大OLK大会!$B$5:$G$338,6,FALSE),"")</f>
        <v/>
      </c>
      <c r="I188" s="10" t="str">
        <f>IFERROR(VLOOKUP($B188,東大OLK大会!$B$5:$G$338,2,FALSE),"")</f>
        <v/>
      </c>
      <c r="J188" s="10" t="str">
        <f>IFERROR(VLOOKUP($B188,東大OLK大会!$B$5:$G$338,5,FALSE)*VLOOKUP(H188,大会ごとのスコア!$D$7:$E$11,2,FALSE),"")</f>
        <v/>
      </c>
      <c r="K188" s="9" t="str">
        <f>IFERROR(VLOOKUP($B188,全日本ロング!$B$5:$G$338,6,FALSE),"")</f>
        <v/>
      </c>
      <c r="L188" s="10" t="str">
        <f>IFERROR(VLOOKUP($B188,全日本ロング!$B$5:$G$338,2,FALSE),"")</f>
        <v/>
      </c>
      <c r="M188" s="10" t="str">
        <f>IFERROR(VLOOKUP($B188,全日本ロング!$B$5:$G$338,5,FALSE)*VLOOKUP(K188,大会ごとのスコア!$D$12:$E$17,2,FALSE),"")</f>
        <v/>
      </c>
      <c r="N188" s="9" t="str">
        <f>IFERROR(VLOOKUP($B188,関東スプリントセレ!$B$5:$G$338,6,FALSE),"")</f>
        <v>Ms2</v>
      </c>
      <c r="O188" s="10">
        <f>IFERROR(VLOOKUP($B188,関東スプリントセレ!$B$5:$G$338,2,FALSE),"")</f>
        <v>0</v>
      </c>
      <c r="P188" s="10">
        <f>IFERROR(VLOOKUP($B188,関東スプリントセレ!$B$5:$G$338,5,FALSE)*VLOOKUP(N188,大会ごとのスコア!$D$19:$E$21,2,FALSE),"")</f>
        <v>10.189</v>
      </c>
      <c r="Q188" s="9" t="str">
        <f>IFERROR(VLOOKUP($B188,名椙大会2日目!$B$5:$G$338,6,FALSE),"")</f>
        <v/>
      </c>
      <c r="R188" s="10" t="str">
        <f>IFERROR(VLOOKUP($B188,名椙大会2日目!$B$5:$G$338,2,FALSE),"")</f>
        <v/>
      </c>
      <c r="S188" s="10" t="str">
        <f>IFERROR(VLOOKUP($B188,名椙大会2日目!$B$5:$G$338,5,FALSE)*VLOOKUP(Q188,大会ごとのスコア!$D$28:$E$31,2,FALSE),"")</f>
        <v/>
      </c>
      <c r="T188" s="9" t="str">
        <f>IFERROR(VLOOKUP($B188,インカレスプリント2018!$B$5:$G$400,6,FALSE),"")</f>
        <v/>
      </c>
      <c r="U188" s="10" t="str">
        <f>IFERROR(VLOOKUP($B188,インカレスプリント2018!$B$5:$G$400,2,FALSE),"")</f>
        <v/>
      </c>
      <c r="V188" s="10" t="str">
        <f>IFERROR(VLOOKUP($B188,インカレスプリント2018!$B$5:$G$400,5,FALSE)*VLOOKUP(T188,大会ごとのスコア!$D$33:$E$36,2,FALSE),"")</f>
        <v/>
      </c>
      <c r="W188" s="9" t="str">
        <f>IFERROR(VLOOKUP($B188,インカレロング2018!$B$5:$G$400,6,FALSE),"")</f>
        <v/>
      </c>
      <c r="X188" s="10" t="str">
        <f>IFERROR(VLOOKUP($B188,インカレロング2018!$B$5:$G$400,2,FALSE),"")</f>
        <v/>
      </c>
      <c r="Y188" s="10" t="str">
        <f>IFERROR(VLOOKUP($B188,インカレロング2018!$B$5:$G$400,5,FALSE)*VLOOKUP(W188,大会ごとのスコア!$D$38:$E$42,2,FALSE),"")</f>
        <v/>
      </c>
      <c r="Z188" s="9" t="str">
        <f>IFERROR(VLOOKUP($B188,クラブカップミドル!$B$4:$G$400,6,FALSE),"")</f>
        <v/>
      </c>
      <c r="AA188" s="10" t="str">
        <f>IFERROR(VLOOKUP($B188,クラブカップミドル!$B$4:$G$400,2,FALSE),"")</f>
        <v/>
      </c>
      <c r="AB188" s="10" t="str">
        <f>IFERROR(VLOOKUP($B188,クラブカップミドル!$B$4:$G$400,5,FALSE)*VLOOKUP(Z188,大会ごとのスコア!$D$44:$E$55,2,FALSE),"")</f>
        <v/>
      </c>
      <c r="AC188" s="9" t="str">
        <f>IFERROR(VLOOKUP($B188,全日本ミドル!$B$4:$G$400,6,FALSE),"")</f>
        <v/>
      </c>
      <c r="AD188" s="10" t="str">
        <f>IFERROR(VLOOKUP($B188,全日本ミドル!$B$4:$G$400,2,FALSE),"")</f>
        <v/>
      </c>
      <c r="AE188" s="10" t="str">
        <f>IFERROR(VLOOKUP($B188,全日本ミドル!$B$4:$G$400,5,FALSE)*VLOOKUP(AC188,大会ごとのスコア!$D$62:$E$69,2,FALSE),"")</f>
        <v/>
      </c>
      <c r="AF188" s="9" t="str">
        <f>IFERROR(VLOOKUP($B188,KOLC大会!$B$4:$G$400,6,FALSE),"")</f>
        <v/>
      </c>
      <c r="AG188" s="10" t="str">
        <f>IFERROR(VLOOKUP($B188,KOLC大会!$B$4:$G$400,2,FALSE),"")</f>
        <v/>
      </c>
      <c r="AH188" s="10" t="str">
        <f>IFERROR(VLOOKUP($B188,KOLC大会!$B$4:$G$400,5,FALSE)*VLOOKUP(AF188,大会ごとのスコア!$D$44:$E$55,2,FALSE),"")</f>
        <v/>
      </c>
      <c r="AI188" s="9" t="str">
        <f>IFERROR(VLOOKUP($B188,早大OC大会!$B$4:$G$400,6,FALSE),"")</f>
        <v/>
      </c>
      <c r="AJ188" s="10" t="str">
        <f>IFERROR(VLOOKUP($B188,早大OC大会!$B$4:$G$400,2,FALSE),"")</f>
        <v/>
      </c>
      <c r="AK188" s="10" t="str">
        <f>IFERROR(VLOOKUP($B188,早大OC大会!$B$4:$G$400,5,FALSE)*VLOOKUP(AI188,大会ごとのスコア!$D$44:$E$55,2,FALSE),"")</f>
        <v/>
      </c>
      <c r="AL188" s="9" t="str">
        <f>IFERROR(VLOOKUP($B188,京大京女大会!$B$4:$G$400,6,FALSE),"")</f>
        <v/>
      </c>
      <c r="AM188" s="10" t="str">
        <f>IFERROR(VLOOKUP($B188,京大京女大会!$B$4:$G$400,2,FALSE),"")</f>
        <v/>
      </c>
      <c r="AN188" s="10" t="str">
        <f>IFERROR(VLOOKUP($B188,京大京女大会!$B$4:$G$400,5,FALSE)*VLOOKUP(AL188,大会ごとのスコア!$D$44:$E$55,2,FALSE),"")</f>
        <v/>
      </c>
      <c r="AO188" s="9" t="str">
        <f>IFERROR(VLOOKUP($B188,東海ミドルセレ!$B$4:$G$400,6,FALSE),"")</f>
        <v/>
      </c>
      <c r="AP188" s="10" t="str">
        <f>IFERROR(VLOOKUP($B188,東海ミドルセレ!$B$4:$G$400,2,FALSE),"")</f>
        <v/>
      </c>
      <c r="AQ188" s="10" t="str">
        <f>IFERROR(VLOOKUP($B188,東海ミドルセレ!$B$4:$G$400,5,FALSE)*VLOOKUP(AO188,大会ごとのスコア!$D$44:$E$60,2,FALSE),"")</f>
        <v/>
      </c>
      <c r="AR188" s="10"/>
      <c r="AT188" s="9">
        <f t="array" ref="AT188">IFERROR(ROUNDUP(AVERAGE(LARGE(IF($A$3:$AS$3="スコア",$A188:$AS188,""),{1,2,3})),2),0)</f>
        <v>0</v>
      </c>
      <c r="AU188">
        <f t="array" ref="AU188">IFERROR(LARGE(IF($A$3:$AS$3="スコア",$A188:$AS188,""),1),"")</f>
        <v>10.189</v>
      </c>
      <c r="AV188" t="str">
        <f t="shared" si="4"/>
        <v>関東SS</v>
      </c>
      <c r="AW188" t="str">
        <f t="shared" si="5"/>
        <v>Ms2</v>
      </c>
    </row>
    <row r="189" spans="2:49" x14ac:dyDescent="0.15">
      <c r="B189" t="s">
        <v>978</v>
      </c>
      <c r="C189" t="s">
        <v>10</v>
      </c>
      <c r="E189" s="9" t="str">
        <f>IFERROR(VLOOKUP($B189,根ノ上高原!$B$5:$G$338,6,FALSE),"")</f>
        <v/>
      </c>
      <c r="F189" s="10" t="str">
        <f>IFERROR(VLOOKUP($B189,根ノ上高原!$B$5:$G$338,2,FALSE),"")</f>
        <v/>
      </c>
      <c r="G189" s="10" t="str">
        <f>IFERROR(VLOOKUP($B189,根ノ上高原!$B$5:$G$338,5,FALSE)*VLOOKUP(E189,大会ごとのスコア!$D$4:$E$5,2,FALSE),"")</f>
        <v/>
      </c>
      <c r="H189" s="9" t="str">
        <f>IFERROR(VLOOKUP($B189,東大OLK大会!$B$5:$G$338,6,FALSE),"")</f>
        <v/>
      </c>
      <c r="I189" s="10" t="str">
        <f>IFERROR(VLOOKUP($B189,東大OLK大会!$B$5:$G$338,2,FALSE),"")</f>
        <v/>
      </c>
      <c r="J189" s="10" t="str">
        <f>IFERROR(VLOOKUP($B189,東大OLK大会!$B$5:$G$338,5,FALSE)*VLOOKUP(H189,大会ごとのスコア!$D$7:$E$11,2,FALSE),"")</f>
        <v/>
      </c>
      <c r="K189" s="9" t="str">
        <f>IFERROR(VLOOKUP($B189,全日本ロング!$B$5:$G$338,6,FALSE),"")</f>
        <v/>
      </c>
      <c r="L189" s="10" t="str">
        <f>IFERROR(VLOOKUP($B189,全日本ロング!$B$5:$G$338,2,FALSE),"")</f>
        <v/>
      </c>
      <c r="M189" s="10" t="str">
        <f>IFERROR(VLOOKUP($B189,全日本ロング!$B$5:$G$338,5,FALSE)*VLOOKUP(K189,大会ごとのスコア!$D$12:$E$17,2,FALSE),"")</f>
        <v/>
      </c>
      <c r="N189" s="9" t="str">
        <f>IFERROR(VLOOKUP($B189,関東スプリントセレ!$B$5:$G$338,6,FALSE),"")</f>
        <v>M</v>
      </c>
      <c r="O189" s="10">
        <f>IFERROR(VLOOKUP($B189,関東スプリントセレ!$B$5:$G$338,2,FALSE),"")</f>
        <v>7</v>
      </c>
      <c r="P189" s="10">
        <f>IFERROR(VLOOKUP($B189,関東スプリントセレ!$B$5:$G$338,5,FALSE)*VLOOKUP(N189,大会ごとのスコア!$D$19:$E$21,2,FALSE),"")</f>
        <v>45.059200000000004</v>
      </c>
      <c r="Q189" s="9" t="str">
        <f>IFERROR(VLOOKUP($B189,名椙大会2日目!$B$5:$G$338,6,FALSE),"")</f>
        <v/>
      </c>
      <c r="R189" s="10" t="str">
        <f>IFERROR(VLOOKUP($B189,名椙大会2日目!$B$5:$G$338,2,FALSE),"")</f>
        <v/>
      </c>
      <c r="S189" s="10" t="str">
        <f>IFERROR(VLOOKUP($B189,名椙大会2日目!$B$5:$G$338,5,FALSE)*VLOOKUP(Q189,大会ごとのスコア!$D$28:$E$31,2,FALSE),"")</f>
        <v/>
      </c>
      <c r="T189" s="9" t="str">
        <f>IFERROR(VLOOKUP($B189,インカレスプリント2018!$B$5:$G$400,6,FALSE),"")</f>
        <v/>
      </c>
      <c r="U189" s="10" t="str">
        <f>IFERROR(VLOOKUP($B189,インカレスプリント2018!$B$5:$G$400,2,FALSE),"")</f>
        <v/>
      </c>
      <c r="V189" s="10" t="str">
        <f>IFERROR(VLOOKUP($B189,インカレスプリント2018!$B$5:$G$400,5,FALSE)*VLOOKUP(T189,大会ごとのスコア!$D$33:$E$36,2,FALSE),"")</f>
        <v/>
      </c>
      <c r="W189" s="9" t="str">
        <f>IFERROR(VLOOKUP($B189,インカレロング2018!$B$5:$G$400,6,FALSE),"")</f>
        <v/>
      </c>
      <c r="X189" s="10" t="str">
        <f>IFERROR(VLOOKUP($B189,インカレロング2018!$B$5:$G$400,2,FALSE),"")</f>
        <v/>
      </c>
      <c r="Y189" s="10" t="str">
        <f>IFERROR(VLOOKUP($B189,インカレロング2018!$B$5:$G$400,5,FALSE)*VLOOKUP(W189,大会ごとのスコア!$D$38:$E$42,2,FALSE),"")</f>
        <v/>
      </c>
      <c r="Z189" s="9" t="str">
        <f>IFERROR(VLOOKUP($B189,クラブカップミドル!$B$4:$G$400,6,FALSE),"")</f>
        <v/>
      </c>
      <c r="AA189" s="10" t="str">
        <f>IFERROR(VLOOKUP($B189,クラブカップミドル!$B$4:$G$400,2,FALSE),"")</f>
        <v/>
      </c>
      <c r="AB189" s="10" t="str">
        <f>IFERROR(VLOOKUP($B189,クラブカップミドル!$B$4:$G$400,5,FALSE)*VLOOKUP(Z189,大会ごとのスコア!$D$44:$E$55,2,FALSE),"")</f>
        <v/>
      </c>
      <c r="AC189" s="9" t="str">
        <f>IFERROR(VLOOKUP($B189,全日本ミドル!$B$4:$G$400,6,FALSE),"")</f>
        <v>M20A</v>
      </c>
      <c r="AD189" s="10">
        <f>IFERROR(VLOOKUP($B189,全日本ミドル!$B$4:$G$400,2,FALSE),"")</f>
        <v>35</v>
      </c>
      <c r="AE189" s="10">
        <f>IFERROR(VLOOKUP($B189,全日本ミドル!$B$4:$G$400,5,FALSE)*VLOOKUP(AC189,大会ごとのスコア!$D$62:$E$69,2,FALSE),"")</f>
        <v>38.066400000000002</v>
      </c>
      <c r="AF189" s="9" t="str">
        <f>IFERROR(VLOOKUP($B189,KOLC大会!$B$4:$G$400,6,FALSE),"")</f>
        <v/>
      </c>
      <c r="AG189" s="10" t="str">
        <f>IFERROR(VLOOKUP($B189,KOLC大会!$B$4:$G$400,2,FALSE),"")</f>
        <v/>
      </c>
      <c r="AH189" s="10" t="str">
        <f>IFERROR(VLOOKUP($B189,KOLC大会!$B$4:$G$400,5,FALSE)*VLOOKUP(AF189,大会ごとのスコア!$D$44:$E$55,2,FALSE),"")</f>
        <v/>
      </c>
      <c r="AI189" s="9" t="str">
        <f>IFERROR(VLOOKUP($B189,早大OC大会!$B$4:$G$400,6,FALSE),"")</f>
        <v/>
      </c>
      <c r="AJ189" s="10" t="str">
        <f>IFERROR(VLOOKUP($B189,早大OC大会!$B$4:$G$400,2,FALSE),"")</f>
        <v/>
      </c>
      <c r="AK189" s="10" t="str">
        <f>IFERROR(VLOOKUP($B189,早大OC大会!$B$4:$G$400,5,FALSE)*VLOOKUP(AI189,大会ごとのスコア!$D$44:$E$55,2,FALSE),"")</f>
        <v/>
      </c>
      <c r="AL189" s="9" t="str">
        <f>IFERROR(VLOOKUP($B189,京大京女大会!$B$4:$G$400,6,FALSE),"")</f>
        <v/>
      </c>
      <c r="AM189" s="10" t="str">
        <f>IFERROR(VLOOKUP($B189,京大京女大会!$B$4:$G$400,2,FALSE),"")</f>
        <v/>
      </c>
      <c r="AN189" s="10" t="str">
        <f>IFERROR(VLOOKUP($B189,京大京女大会!$B$4:$G$400,5,FALSE)*VLOOKUP(AL189,大会ごとのスコア!$D$44:$E$55,2,FALSE),"")</f>
        <v/>
      </c>
      <c r="AO189" s="9" t="str">
        <f>IFERROR(VLOOKUP($B189,東海ミドルセレ!$B$4:$G$400,6,FALSE),"")</f>
        <v/>
      </c>
      <c r="AP189" s="10" t="str">
        <f>IFERROR(VLOOKUP($B189,東海ミドルセレ!$B$4:$G$400,2,FALSE),"")</f>
        <v/>
      </c>
      <c r="AQ189" s="10" t="str">
        <f>IFERROR(VLOOKUP($B189,東海ミドルセレ!$B$4:$G$400,5,FALSE)*VLOOKUP(AO189,大会ごとのスコア!$D$44:$E$60,2,FALSE),"")</f>
        <v/>
      </c>
      <c r="AR189" s="10"/>
      <c r="AT189" s="9">
        <f t="array" ref="AT189">IFERROR(ROUNDUP(AVERAGE(LARGE(IF($A$3:$AS$3="スコア",$A189:$AS189,""),{1,2,3})),2),0)</f>
        <v>0</v>
      </c>
      <c r="AU189">
        <f t="array" ref="AU189">IFERROR(LARGE(IF($A$3:$AS$3="スコア",$A189:$AS189,""),1),"")</f>
        <v>45.059200000000004</v>
      </c>
      <c r="AV189" t="str">
        <f t="shared" si="4"/>
        <v>関東SS</v>
      </c>
      <c r="AW189" t="str">
        <f t="shared" si="5"/>
        <v>M</v>
      </c>
    </row>
    <row r="190" spans="2:49" x14ac:dyDescent="0.15">
      <c r="B190" t="s">
        <v>985</v>
      </c>
      <c r="C190" t="s">
        <v>10</v>
      </c>
      <c r="E190" s="9" t="str">
        <f>IFERROR(VLOOKUP($B190,根ノ上高原!$B$5:$G$338,6,FALSE),"")</f>
        <v/>
      </c>
      <c r="F190" s="10" t="str">
        <f>IFERROR(VLOOKUP($B190,根ノ上高原!$B$5:$G$338,2,FALSE),"")</f>
        <v/>
      </c>
      <c r="G190" s="10" t="str">
        <f>IFERROR(VLOOKUP($B190,根ノ上高原!$B$5:$G$338,5,FALSE)*VLOOKUP(E190,大会ごとのスコア!$D$4:$E$5,2,FALSE),"")</f>
        <v/>
      </c>
      <c r="H190" s="9" t="str">
        <f>IFERROR(VLOOKUP($B190,東大OLK大会!$B$5:$G$338,6,FALSE),"")</f>
        <v/>
      </c>
      <c r="I190" s="10" t="str">
        <f>IFERROR(VLOOKUP($B190,東大OLK大会!$B$5:$G$338,2,FALSE),"")</f>
        <v/>
      </c>
      <c r="J190" s="10" t="str">
        <f>IFERROR(VLOOKUP($B190,東大OLK大会!$B$5:$G$338,5,FALSE)*VLOOKUP(H190,大会ごとのスコア!$D$7:$E$11,2,FALSE),"")</f>
        <v/>
      </c>
      <c r="K190" s="9" t="str">
        <f>IFERROR(VLOOKUP($B190,全日本ロング!$B$5:$G$338,6,FALSE),"")</f>
        <v/>
      </c>
      <c r="L190" s="10" t="str">
        <f>IFERROR(VLOOKUP($B190,全日本ロング!$B$5:$G$338,2,FALSE),"")</f>
        <v/>
      </c>
      <c r="M190" s="10" t="str">
        <f>IFERROR(VLOOKUP($B190,全日本ロング!$B$5:$G$338,5,FALSE)*VLOOKUP(K190,大会ごとのスコア!$D$12:$E$17,2,FALSE),"")</f>
        <v/>
      </c>
      <c r="N190" s="9" t="str">
        <f>IFERROR(VLOOKUP($B190,関東スプリントセレ!$B$5:$G$338,6,FALSE),"")</f>
        <v>M</v>
      </c>
      <c r="O190" s="10">
        <f>IFERROR(VLOOKUP($B190,関東スプリントセレ!$B$5:$G$338,2,FALSE),"")</f>
        <v>14</v>
      </c>
      <c r="P190" s="10">
        <f>IFERROR(VLOOKUP($B190,関東スプリントセレ!$B$5:$G$338,5,FALSE)*VLOOKUP(N190,大会ごとのスコア!$D$19:$E$21,2,FALSE),"")</f>
        <v>29.235999999999997</v>
      </c>
      <c r="Q190" s="9" t="str">
        <f>IFERROR(VLOOKUP($B190,名椙大会2日目!$B$5:$G$338,6,FALSE),"")</f>
        <v/>
      </c>
      <c r="R190" s="10" t="str">
        <f>IFERROR(VLOOKUP($B190,名椙大会2日目!$B$5:$G$338,2,FALSE),"")</f>
        <v/>
      </c>
      <c r="S190" s="10" t="str">
        <f>IFERROR(VLOOKUP($B190,名椙大会2日目!$B$5:$G$338,5,FALSE)*VLOOKUP(Q190,大会ごとのスコア!$D$28:$E$31,2,FALSE),"")</f>
        <v/>
      </c>
      <c r="T190" s="9" t="str">
        <f>IFERROR(VLOOKUP($B190,インカレスプリント2018!$B$5:$G$400,6,FALSE),"")</f>
        <v/>
      </c>
      <c r="U190" s="10" t="str">
        <f>IFERROR(VLOOKUP($B190,インカレスプリント2018!$B$5:$G$400,2,FALSE),"")</f>
        <v/>
      </c>
      <c r="V190" s="10" t="str">
        <f>IFERROR(VLOOKUP($B190,インカレスプリント2018!$B$5:$G$400,5,FALSE)*VLOOKUP(T190,大会ごとのスコア!$D$33:$E$36,2,FALSE),"")</f>
        <v/>
      </c>
      <c r="W190" s="9" t="str">
        <f>IFERROR(VLOOKUP($B190,インカレロング2018!$B$5:$G$400,6,FALSE),"")</f>
        <v/>
      </c>
      <c r="X190" s="10" t="str">
        <f>IFERROR(VLOOKUP($B190,インカレロング2018!$B$5:$G$400,2,FALSE),"")</f>
        <v/>
      </c>
      <c r="Y190" s="10" t="str">
        <f>IFERROR(VLOOKUP($B190,インカレロング2018!$B$5:$G$400,5,FALSE)*VLOOKUP(W190,大会ごとのスコア!$D$38:$E$42,2,FALSE),"")</f>
        <v/>
      </c>
      <c r="Z190" s="9" t="str">
        <f>IFERROR(VLOOKUP($B190,クラブカップミドル!$B$4:$G$400,6,FALSE),"")</f>
        <v/>
      </c>
      <c r="AA190" s="10" t="str">
        <f>IFERROR(VLOOKUP($B190,クラブカップミドル!$B$4:$G$400,2,FALSE),"")</f>
        <v/>
      </c>
      <c r="AB190" s="10" t="str">
        <f>IFERROR(VLOOKUP($B190,クラブカップミドル!$B$4:$G$400,5,FALSE)*VLOOKUP(Z190,大会ごとのスコア!$D$44:$E$55,2,FALSE),"")</f>
        <v/>
      </c>
      <c r="AC190" s="9" t="str">
        <f>IFERROR(VLOOKUP($B190,全日本ミドル!$B$4:$G$400,6,FALSE),"")</f>
        <v/>
      </c>
      <c r="AD190" s="10" t="str">
        <f>IFERROR(VLOOKUP($B190,全日本ミドル!$B$4:$G$400,2,FALSE),"")</f>
        <v/>
      </c>
      <c r="AE190" s="10" t="str">
        <f>IFERROR(VLOOKUP($B190,全日本ミドル!$B$4:$G$400,5,FALSE)*VLOOKUP(AC190,大会ごとのスコア!$D$62:$E$69,2,FALSE),"")</f>
        <v/>
      </c>
      <c r="AF190" s="9" t="str">
        <f>IFERROR(VLOOKUP($B190,KOLC大会!$B$4:$G$400,6,FALSE),"")</f>
        <v/>
      </c>
      <c r="AG190" s="10" t="str">
        <f>IFERROR(VLOOKUP($B190,KOLC大会!$B$4:$G$400,2,FALSE),"")</f>
        <v/>
      </c>
      <c r="AH190" s="10" t="str">
        <f>IFERROR(VLOOKUP($B190,KOLC大会!$B$4:$G$400,5,FALSE)*VLOOKUP(AF190,大会ごとのスコア!$D$44:$E$55,2,FALSE),"")</f>
        <v/>
      </c>
      <c r="AI190" s="9" t="str">
        <f>IFERROR(VLOOKUP($B190,早大OC大会!$B$4:$G$400,6,FALSE),"")</f>
        <v/>
      </c>
      <c r="AJ190" s="10" t="str">
        <f>IFERROR(VLOOKUP($B190,早大OC大会!$B$4:$G$400,2,FALSE),"")</f>
        <v/>
      </c>
      <c r="AK190" s="10" t="str">
        <f>IFERROR(VLOOKUP($B190,早大OC大会!$B$4:$G$400,5,FALSE)*VLOOKUP(AI190,大会ごとのスコア!$D$44:$E$55,2,FALSE),"")</f>
        <v/>
      </c>
      <c r="AL190" s="9" t="str">
        <f>IFERROR(VLOOKUP($B190,京大京女大会!$B$4:$G$400,6,FALSE),"")</f>
        <v/>
      </c>
      <c r="AM190" s="10" t="str">
        <f>IFERROR(VLOOKUP($B190,京大京女大会!$B$4:$G$400,2,FALSE),"")</f>
        <v/>
      </c>
      <c r="AN190" s="10" t="str">
        <f>IFERROR(VLOOKUP($B190,京大京女大会!$B$4:$G$400,5,FALSE)*VLOOKUP(AL190,大会ごとのスコア!$D$44:$E$55,2,FALSE),"")</f>
        <v/>
      </c>
      <c r="AO190" s="9" t="str">
        <f>IFERROR(VLOOKUP($B190,東海ミドルセレ!$B$4:$G$400,6,FALSE),"")</f>
        <v/>
      </c>
      <c r="AP190" s="10" t="str">
        <f>IFERROR(VLOOKUP($B190,東海ミドルセレ!$B$4:$G$400,2,FALSE),"")</f>
        <v/>
      </c>
      <c r="AQ190" s="10" t="str">
        <f>IFERROR(VLOOKUP($B190,東海ミドルセレ!$B$4:$G$400,5,FALSE)*VLOOKUP(AO190,大会ごとのスコア!$D$44:$E$60,2,FALSE),"")</f>
        <v/>
      </c>
      <c r="AR190" s="10"/>
      <c r="AT190" s="9">
        <f t="array" ref="AT190">IFERROR(ROUNDUP(AVERAGE(LARGE(IF($A$3:$AS$3="スコア",$A190:$AS190,""),{1,2,3})),2),0)</f>
        <v>0</v>
      </c>
      <c r="AU190">
        <f t="array" ref="AU190">IFERROR(LARGE(IF($A$3:$AS$3="スコア",$A190:$AS190,""),1),"")</f>
        <v>29.235999999999997</v>
      </c>
      <c r="AV190" t="str">
        <f t="shared" si="4"/>
        <v>関東SS</v>
      </c>
      <c r="AW190" t="str">
        <f t="shared" si="5"/>
        <v>M</v>
      </c>
    </row>
    <row r="191" spans="2:49" x14ac:dyDescent="0.15">
      <c r="B191" t="s">
        <v>913</v>
      </c>
      <c r="C191" t="s">
        <v>902</v>
      </c>
      <c r="E191" s="9" t="str">
        <f>IFERROR(VLOOKUP($B191,根ノ上高原!$B$5:$G$338,6,FALSE),"")</f>
        <v/>
      </c>
      <c r="F191" s="10" t="str">
        <f>IFERROR(VLOOKUP($B191,根ノ上高原!$B$5:$G$338,2,FALSE),"")</f>
        <v/>
      </c>
      <c r="G191" s="10" t="str">
        <f>IFERROR(VLOOKUP($B191,根ノ上高原!$B$5:$G$338,5,FALSE)*VLOOKUP(E191,大会ごとのスコア!$D$4:$E$5,2,FALSE),"")</f>
        <v/>
      </c>
      <c r="H191" s="9" t="str">
        <f>IFERROR(VLOOKUP($B191,東大OLK大会!$B$5:$G$338,6,FALSE),"")</f>
        <v/>
      </c>
      <c r="I191" s="10" t="str">
        <f>IFERROR(VLOOKUP($B191,東大OLK大会!$B$5:$G$338,2,FALSE),"")</f>
        <v/>
      </c>
      <c r="J191" s="10" t="str">
        <f>IFERROR(VLOOKUP($B191,東大OLK大会!$B$5:$G$338,5,FALSE)*VLOOKUP(H191,大会ごとのスコア!$D$7:$E$11,2,FALSE),"")</f>
        <v/>
      </c>
      <c r="K191" s="9" t="str">
        <f>IFERROR(VLOOKUP($B191,全日本ロング!$B$5:$G$338,6,FALSE),"")</f>
        <v/>
      </c>
      <c r="L191" s="10" t="str">
        <f>IFERROR(VLOOKUP($B191,全日本ロング!$B$5:$G$338,2,FALSE),"")</f>
        <v/>
      </c>
      <c r="M191" s="10" t="str">
        <f>IFERROR(VLOOKUP($B191,全日本ロング!$B$5:$G$338,5,FALSE)*VLOOKUP(K191,大会ごとのスコア!$D$12:$E$17,2,FALSE),"")</f>
        <v/>
      </c>
      <c r="N191" s="9" t="str">
        <f>IFERROR(VLOOKUP($B191,関東スプリントセレ!$B$5:$G$338,6,FALSE),"")</f>
        <v>Ms1</v>
      </c>
      <c r="O191" s="10">
        <f>IFERROR(VLOOKUP($B191,関東スプリントセレ!$B$5:$G$338,2,FALSE),"")</f>
        <v>78</v>
      </c>
      <c r="P191" s="10">
        <f>IFERROR(VLOOKUP($B191,関東スプリントセレ!$B$5:$G$338,5,FALSE)*VLOOKUP(N191,大会ごとのスコア!$D$19:$E$21,2,FALSE),"")</f>
        <v>39.567999999999998</v>
      </c>
      <c r="Q191" s="9" t="str">
        <f>IFERROR(VLOOKUP($B191,名椙大会2日目!$B$5:$G$338,6,FALSE),"")</f>
        <v/>
      </c>
      <c r="R191" s="10" t="str">
        <f>IFERROR(VLOOKUP($B191,名椙大会2日目!$B$5:$G$338,2,FALSE),"")</f>
        <v/>
      </c>
      <c r="S191" s="10" t="str">
        <f>IFERROR(VLOOKUP($B191,名椙大会2日目!$B$5:$G$338,5,FALSE)*VLOOKUP(Q191,大会ごとのスコア!$D$28:$E$31,2,FALSE),"")</f>
        <v/>
      </c>
      <c r="T191" s="9" t="str">
        <f>IFERROR(VLOOKUP($B191,インカレスプリント2018!$B$5:$G$400,6,FALSE),"")</f>
        <v/>
      </c>
      <c r="U191" s="10" t="str">
        <f>IFERROR(VLOOKUP($B191,インカレスプリント2018!$B$5:$G$400,2,FALSE),"")</f>
        <v/>
      </c>
      <c r="V191" s="10" t="str">
        <f>IFERROR(VLOOKUP($B191,インカレスプリント2018!$B$5:$G$400,5,FALSE)*VLOOKUP(T191,大会ごとのスコア!$D$33:$E$36,2,FALSE),"")</f>
        <v/>
      </c>
      <c r="W191" s="9" t="str">
        <f>IFERROR(VLOOKUP($B191,インカレロング2018!$B$5:$G$400,6,FALSE),"")</f>
        <v/>
      </c>
      <c r="X191" s="10" t="str">
        <f>IFERROR(VLOOKUP($B191,インカレロング2018!$B$5:$G$400,2,FALSE),"")</f>
        <v/>
      </c>
      <c r="Y191" s="10" t="str">
        <f>IFERROR(VLOOKUP($B191,インカレロング2018!$B$5:$G$400,5,FALSE)*VLOOKUP(W191,大会ごとのスコア!$D$38:$E$42,2,FALSE),"")</f>
        <v/>
      </c>
      <c r="Z191" s="9" t="str">
        <f>IFERROR(VLOOKUP($B191,クラブカップミドル!$B$4:$G$400,6,FALSE),"")</f>
        <v/>
      </c>
      <c r="AA191" s="10" t="str">
        <f>IFERROR(VLOOKUP($B191,クラブカップミドル!$B$4:$G$400,2,FALSE),"")</f>
        <v/>
      </c>
      <c r="AB191" s="10" t="str">
        <f>IFERROR(VLOOKUP($B191,クラブカップミドル!$B$4:$G$400,5,FALSE)*VLOOKUP(Z191,大会ごとのスコア!$D$44:$E$55,2,FALSE),"")</f>
        <v/>
      </c>
      <c r="AC191" s="9" t="str">
        <f>IFERROR(VLOOKUP($B191,全日本ミドル!$B$4:$G$400,6,FALSE),"")</f>
        <v/>
      </c>
      <c r="AD191" s="10" t="str">
        <f>IFERROR(VLOOKUP($B191,全日本ミドル!$B$4:$G$400,2,FALSE),"")</f>
        <v/>
      </c>
      <c r="AE191" s="10" t="str">
        <f>IFERROR(VLOOKUP($B191,全日本ミドル!$B$4:$G$400,5,FALSE)*VLOOKUP(AC191,大会ごとのスコア!$D$62:$E$69,2,FALSE),"")</f>
        <v/>
      </c>
      <c r="AF191" s="9" t="str">
        <f>IFERROR(VLOOKUP($B191,KOLC大会!$B$4:$G$400,6,FALSE),"")</f>
        <v/>
      </c>
      <c r="AG191" s="10" t="str">
        <f>IFERROR(VLOOKUP($B191,KOLC大会!$B$4:$G$400,2,FALSE),"")</f>
        <v/>
      </c>
      <c r="AH191" s="10" t="str">
        <f>IFERROR(VLOOKUP($B191,KOLC大会!$B$4:$G$400,5,FALSE)*VLOOKUP(AF191,大会ごとのスコア!$D$44:$E$55,2,FALSE),"")</f>
        <v/>
      </c>
      <c r="AI191" s="9" t="str">
        <f>IFERROR(VLOOKUP($B191,早大OC大会!$B$4:$G$400,6,FALSE),"")</f>
        <v/>
      </c>
      <c r="AJ191" s="10" t="str">
        <f>IFERROR(VLOOKUP($B191,早大OC大会!$B$4:$G$400,2,FALSE),"")</f>
        <v/>
      </c>
      <c r="AK191" s="10" t="str">
        <f>IFERROR(VLOOKUP($B191,早大OC大会!$B$4:$G$400,5,FALSE)*VLOOKUP(AI191,大会ごとのスコア!$D$44:$E$55,2,FALSE),"")</f>
        <v/>
      </c>
      <c r="AL191" s="9" t="str">
        <f>IFERROR(VLOOKUP($B191,京大京女大会!$B$4:$G$400,6,FALSE),"")</f>
        <v/>
      </c>
      <c r="AM191" s="10" t="str">
        <f>IFERROR(VLOOKUP($B191,京大京女大会!$B$4:$G$400,2,FALSE),"")</f>
        <v/>
      </c>
      <c r="AN191" s="10" t="str">
        <f>IFERROR(VLOOKUP($B191,京大京女大会!$B$4:$G$400,5,FALSE)*VLOOKUP(AL191,大会ごとのスコア!$D$44:$E$55,2,FALSE),"")</f>
        <v/>
      </c>
      <c r="AO191" s="9" t="str">
        <f>IFERROR(VLOOKUP($B191,東海ミドルセレ!$B$4:$G$400,6,FALSE),"")</f>
        <v/>
      </c>
      <c r="AP191" s="10" t="str">
        <f>IFERROR(VLOOKUP($B191,東海ミドルセレ!$B$4:$G$400,2,FALSE),"")</f>
        <v/>
      </c>
      <c r="AQ191" s="10" t="str">
        <f>IFERROR(VLOOKUP($B191,東海ミドルセレ!$B$4:$G$400,5,FALSE)*VLOOKUP(AO191,大会ごとのスコア!$D$44:$E$60,2,FALSE),"")</f>
        <v/>
      </c>
      <c r="AR191" s="10"/>
      <c r="AT191" s="9">
        <f t="array" ref="AT191">IFERROR(ROUNDUP(AVERAGE(LARGE(IF($A$3:$AS$3="スコア",$A191:$AS191,""),{1,2,3})),2),0)</f>
        <v>0</v>
      </c>
      <c r="AU191">
        <f t="array" ref="AU191">IFERROR(LARGE(IF($A$3:$AS$3="スコア",$A191:$AS191,""),1),"")</f>
        <v>39.567999999999998</v>
      </c>
      <c r="AV191" t="str">
        <f t="shared" si="4"/>
        <v>関東SS</v>
      </c>
      <c r="AW191" t="str">
        <f t="shared" si="5"/>
        <v>Ms1</v>
      </c>
    </row>
    <row r="192" spans="2:49" x14ac:dyDescent="0.15">
      <c r="B192" t="s">
        <v>923</v>
      </c>
      <c r="C192" t="s">
        <v>902</v>
      </c>
      <c r="E192" s="9" t="str">
        <f>IFERROR(VLOOKUP($B192,根ノ上高原!$B$5:$G$338,6,FALSE),"")</f>
        <v/>
      </c>
      <c r="F192" s="10" t="str">
        <f>IFERROR(VLOOKUP($B192,根ノ上高原!$B$5:$G$338,2,FALSE),"")</f>
        <v/>
      </c>
      <c r="G192" s="10" t="str">
        <f>IFERROR(VLOOKUP($B192,根ノ上高原!$B$5:$G$338,5,FALSE)*VLOOKUP(E192,大会ごとのスコア!$D$4:$E$5,2,FALSE),"")</f>
        <v/>
      </c>
      <c r="H192" s="9" t="str">
        <f>IFERROR(VLOOKUP($B192,東大OLK大会!$B$5:$G$338,6,FALSE),"")</f>
        <v/>
      </c>
      <c r="I192" s="10" t="str">
        <f>IFERROR(VLOOKUP($B192,東大OLK大会!$B$5:$G$338,2,FALSE),"")</f>
        <v/>
      </c>
      <c r="J192" s="10" t="str">
        <f>IFERROR(VLOOKUP($B192,東大OLK大会!$B$5:$G$338,5,FALSE)*VLOOKUP(H192,大会ごとのスコア!$D$7:$E$11,2,FALSE),"")</f>
        <v/>
      </c>
      <c r="K192" s="9" t="str">
        <f>IFERROR(VLOOKUP($B192,全日本ロング!$B$5:$G$338,6,FALSE),"")</f>
        <v/>
      </c>
      <c r="L192" s="10" t="str">
        <f>IFERROR(VLOOKUP($B192,全日本ロング!$B$5:$G$338,2,FALSE),"")</f>
        <v/>
      </c>
      <c r="M192" s="10" t="str">
        <f>IFERROR(VLOOKUP($B192,全日本ロング!$B$5:$G$338,5,FALSE)*VLOOKUP(K192,大会ごとのスコア!$D$12:$E$17,2,FALSE),"")</f>
        <v/>
      </c>
      <c r="N192" s="9" t="str">
        <f>IFERROR(VLOOKUP($B192,関東スプリントセレ!$B$5:$G$338,6,FALSE),"")</f>
        <v>Ms1</v>
      </c>
      <c r="O192" s="10">
        <f>IFERROR(VLOOKUP($B192,関東スプリントセレ!$B$5:$G$338,2,FALSE),"")</f>
        <v>88</v>
      </c>
      <c r="P192" s="10">
        <f>IFERROR(VLOOKUP($B192,関東スプリントセレ!$B$5:$G$338,5,FALSE)*VLOOKUP(N192,大会ごとのスコア!$D$19:$E$21,2,FALSE),"")</f>
        <v>30.997</v>
      </c>
      <c r="Q192" s="9" t="str">
        <f>IFERROR(VLOOKUP($B192,名椙大会2日目!$B$5:$G$338,6,FALSE),"")</f>
        <v/>
      </c>
      <c r="R192" s="10" t="str">
        <f>IFERROR(VLOOKUP($B192,名椙大会2日目!$B$5:$G$338,2,FALSE),"")</f>
        <v/>
      </c>
      <c r="S192" s="10" t="str">
        <f>IFERROR(VLOOKUP($B192,名椙大会2日目!$B$5:$G$338,5,FALSE)*VLOOKUP(Q192,大会ごとのスコア!$D$28:$E$31,2,FALSE),"")</f>
        <v/>
      </c>
      <c r="T192" s="9" t="str">
        <f>IFERROR(VLOOKUP($B192,インカレスプリント2018!$B$5:$G$400,6,FALSE),"")</f>
        <v/>
      </c>
      <c r="U192" s="10" t="str">
        <f>IFERROR(VLOOKUP($B192,インカレスプリント2018!$B$5:$G$400,2,FALSE),"")</f>
        <v/>
      </c>
      <c r="V192" s="10" t="str">
        <f>IFERROR(VLOOKUP($B192,インカレスプリント2018!$B$5:$G$400,5,FALSE)*VLOOKUP(T192,大会ごとのスコア!$D$33:$E$36,2,FALSE),"")</f>
        <v/>
      </c>
      <c r="W192" s="9" t="str">
        <f>IFERROR(VLOOKUP($B192,インカレロング2018!$B$5:$G$400,6,FALSE),"")</f>
        <v/>
      </c>
      <c r="X192" s="10" t="str">
        <f>IFERROR(VLOOKUP($B192,インカレロング2018!$B$5:$G$400,2,FALSE),"")</f>
        <v/>
      </c>
      <c r="Y192" s="10" t="str">
        <f>IFERROR(VLOOKUP($B192,インカレロング2018!$B$5:$G$400,5,FALSE)*VLOOKUP(W192,大会ごとのスコア!$D$38:$E$42,2,FALSE),"")</f>
        <v/>
      </c>
      <c r="Z192" s="9" t="str">
        <f>IFERROR(VLOOKUP($B192,クラブカップミドル!$B$4:$G$400,6,FALSE),"")</f>
        <v/>
      </c>
      <c r="AA192" s="10" t="str">
        <f>IFERROR(VLOOKUP($B192,クラブカップミドル!$B$4:$G$400,2,FALSE),"")</f>
        <v/>
      </c>
      <c r="AB192" s="10" t="str">
        <f>IFERROR(VLOOKUP($B192,クラブカップミドル!$B$4:$G$400,5,FALSE)*VLOOKUP(Z192,大会ごとのスコア!$D$44:$E$55,2,FALSE),"")</f>
        <v/>
      </c>
      <c r="AC192" s="9" t="str">
        <f>IFERROR(VLOOKUP($B192,全日本ミドル!$B$4:$G$400,6,FALSE),"")</f>
        <v/>
      </c>
      <c r="AD192" s="10" t="str">
        <f>IFERROR(VLOOKUP($B192,全日本ミドル!$B$4:$G$400,2,FALSE),"")</f>
        <v/>
      </c>
      <c r="AE192" s="10" t="str">
        <f>IFERROR(VLOOKUP($B192,全日本ミドル!$B$4:$G$400,5,FALSE)*VLOOKUP(AC192,大会ごとのスコア!$D$62:$E$69,2,FALSE),"")</f>
        <v/>
      </c>
      <c r="AF192" s="9" t="str">
        <f>IFERROR(VLOOKUP($B192,KOLC大会!$B$4:$G$400,6,FALSE),"")</f>
        <v/>
      </c>
      <c r="AG192" s="10" t="str">
        <f>IFERROR(VLOOKUP($B192,KOLC大会!$B$4:$G$400,2,FALSE),"")</f>
        <v/>
      </c>
      <c r="AH192" s="10" t="str">
        <f>IFERROR(VLOOKUP($B192,KOLC大会!$B$4:$G$400,5,FALSE)*VLOOKUP(AF192,大会ごとのスコア!$D$44:$E$55,2,FALSE),"")</f>
        <v/>
      </c>
      <c r="AI192" s="9" t="str">
        <f>IFERROR(VLOOKUP($B192,早大OC大会!$B$4:$G$400,6,FALSE),"")</f>
        <v/>
      </c>
      <c r="AJ192" s="10" t="str">
        <f>IFERROR(VLOOKUP($B192,早大OC大会!$B$4:$G$400,2,FALSE),"")</f>
        <v/>
      </c>
      <c r="AK192" s="10" t="str">
        <f>IFERROR(VLOOKUP($B192,早大OC大会!$B$4:$G$400,5,FALSE)*VLOOKUP(AI192,大会ごとのスコア!$D$44:$E$55,2,FALSE),"")</f>
        <v/>
      </c>
      <c r="AL192" s="9" t="str">
        <f>IFERROR(VLOOKUP($B192,京大京女大会!$B$4:$G$400,6,FALSE),"")</f>
        <v/>
      </c>
      <c r="AM192" s="10" t="str">
        <f>IFERROR(VLOOKUP($B192,京大京女大会!$B$4:$G$400,2,FALSE),"")</f>
        <v/>
      </c>
      <c r="AN192" s="10" t="str">
        <f>IFERROR(VLOOKUP($B192,京大京女大会!$B$4:$G$400,5,FALSE)*VLOOKUP(AL192,大会ごとのスコア!$D$44:$E$55,2,FALSE),"")</f>
        <v/>
      </c>
      <c r="AO192" s="9" t="str">
        <f>IFERROR(VLOOKUP($B192,東海ミドルセレ!$B$4:$G$400,6,FALSE),"")</f>
        <v/>
      </c>
      <c r="AP192" s="10" t="str">
        <f>IFERROR(VLOOKUP($B192,東海ミドルセレ!$B$4:$G$400,2,FALSE),"")</f>
        <v/>
      </c>
      <c r="AQ192" s="10" t="str">
        <f>IFERROR(VLOOKUP($B192,東海ミドルセレ!$B$4:$G$400,5,FALSE)*VLOOKUP(AO192,大会ごとのスコア!$D$44:$E$60,2,FALSE),"")</f>
        <v/>
      </c>
      <c r="AR192" s="10"/>
      <c r="AT192" s="9">
        <f t="array" ref="AT192">IFERROR(ROUNDUP(AVERAGE(LARGE(IF($A$3:$AS$3="スコア",$A192:$AS192,""),{1,2,3})),2),0)</f>
        <v>0</v>
      </c>
      <c r="AU192">
        <f t="array" ref="AU192">IFERROR(LARGE(IF($A$3:$AS$3="スコア",$A192:$AS192,""),1),"")</f>
        <v>30.997</v>
      </c>
      <c r="AV192" t="str">
        <f t="shared" si="4"/>
        <v>関東SS</v>
      </c>
      <c r="AW192" t="str">
        <f t="shared" si="5"/>
        <v>Ms1</v>
      </c>
    </row>
    <row r="193" spans="2:49" x14ac:dyDescent="0.15">
      <c r="B193" t="s">
        <v>924</v>
      </c>
      <c r="C193" t="s">
        <v>902</v>
      </c>
      <c r="E193" s="9" t="str">
        <f>IFERROR(VLOOKUP($B193,根ノ上高原!$B$5:$G$338,6,FALSE),"")</f>
        <v/>
      </c>
      <c r="F193" s="10" t="str">
        <f>IFERROR(VLOOKUP($B193,根ノ上高原!$B$5:$G$338,2,FALSE),"")</f>
        <v/>
      </c>
      <c r="G193" s="10" t="str">
        <f>IFERROR(VLOOKUP($B193,根ノ上高原!$B$5:$G$338,5,FALSE)*VLOOKUP(E193,大会ごとのスコア!$D$4:$E$5,2,FALSE),"")</f>
        <v/>
      </c>
      <c r="H193" s="9" t="str">
        <f>IFERROR(VLOOKUP($B193,東大OLK大会!$B$5:$G$338,6,FALSE),"")</f>
        <v/>
      </c>
      <c r="I193" s="10" t="str">
        <f>IFERROR(VLOOKUP($B193,東大OLK大会!$B$5:$G$338,2,FALSE),"")</f>
        <v/>
      </c>
      <c r="J193" s="10" t="str">
        <f>IFERROR(VLOOKUP($B193,東大OLK大会!$B$5:$G$338,5,FALSE)*VLOOKUP(H193,大会ごとのスコア!$D$7:$E$11,2,FALSE),"")</f>
        <v/>
      </c>
      <c r="K193" s="9" t="str">
        <f>IFERROR(VLOOKUP($B193,全日本ロング!$B$5:$G$338,6,FALSE),"")</f>
        <v/>
      </c>
      <c r="L193" s="10" t="str">
        <f>IFERROR(VLOOKUP($B193,全日本ロング!$B$5:$G$338,2,FALSE),"")</f>
        <v/>
      </c>
      <c r="M193" s="10" t="str">
        <f>IFERROR(VLOOKUP($B193,全日本ロング!$B$5:$G$338,5,FALSE)*VLOOKUP(K193,大会ごとのスコア!$D$12:$E$17,2,FALSE),"")</f>
        <v/>
      </c>
      <c r="N193" s="9" t="str">
        <f>IFERROR(VLOOKUP($B193,関東スプリントセレ!$B$5:$G$338,6,FALSE),"")</f>
        <v>Ms1</v>
      </c>
      <c r="O193" s="10">
        <f>IFERROR(VLOOKUP($B193,関東スプリントセレ!$B$5:$G$338,2,FALSE),"")</f>
        <v>89</v>
      </c>
      <c r="P193" s="10">
        <f>IFERROR(VLOOKUP($B193,関東スプリントセレ!$B$5:$G$338,5,FALSE)*VLOOKUP(N193,大会ごとのスコア!$D$19:$E$21,2,FALSE),"")</f>
        <v>28.877000000000002</v>
      </c>
      <c r="Q193" s="9" t="str">
        <f>IFERROR(VLOOKUP($B193,名椙大会2日目!$B$5:$G$338,6,FALSE),"")</f>
        <v/>
      </c>
      <c r="R193" s="10" t="str">
        <f>IFERROR(VLOOKUP($B193,名椙大会2日目!$B$5:$G$338,2,FALSE),"")</f>
        <v/>
      </c>
      <c r="S193" s="10" t="str">
        <f>IFERROR(VLOOKUP($B193,名椙大会2日目!$B$5:$G$338,5,FALSE)*VLOOKUP(Q193,大会ごとのスコア!$D$28:$E$31,2,FALSE),"")</f>
        <v/>
      </c>
      <c r="T193" s="9" t="str">
        <f>IFERROR(VLOOKUP($B193,インカレスプリント2018!$B$5:$G$400,6,FALSE),"")</f>
        <v/>
      </c>
      <c r="U193" s="10" t="str">
        <f>IFERROR(VLOOKUP($B193,インカレスプリント2018!$B$5:$G$400,2,FALSE),"")</f>
        <v/>
      </c>
      <c r="V193" s="10" t="str">
        <f>IFERROR(VLOOKUP($B193,インカレスプリント2018!$B$5:$G$400,5,FALSE)*VLOOKUP(T193,大会ごとのスコア!$D$33:$E$36,2,FALSE),"")</f>
        <v/>
      </c>
      <c r="W193" s="9" t="str">
        <f>IFERROR(VLOOKUP($B193,インカレロング2018!$B$5:$G$400,6,FALSE),"")</f>
        <v/>
      </c>
      <c r="X193" s="10" t="str">
        <f>IFERROR(VLOOKUP($B193,インカレロング2018!$B$5:$G$400,2,FALSE),"")</f>
        <v/>
      </c>
      <c r="Y193" s="10" t="str">
        <f>IFERROR(VLOOKUP($B193,インカレロング2018!$B$5:$G$400,5,FALSE)*VLOOKUP(W193,大会ごとのスコア!$D$38:$E$42,2,FALSE),"")</f>
        <v/>
      </c>
      <c r="Z193" s="9" t="str">
        <f>IFERROR(VLOOKUP($B193,クラブカップミドル!$B$4:$G$400,6,FALSE),"")</f>
        <v/>
      </c>
      <c r="AA193" s="10" t="str">
        <f>IFERROR(VLOOKUP($B193,クラブカップミドル!$B$4:$G$400,2,FALSE),"")</f>
        <v/>
      </c>
      <c r="AB193" s="10" t="str">
        <f>IFERROR(VLOOKUP($B193,クラブカップミドル!$B$4:$G$400,5,FALSE)*VLOOKUP(Z193,大会ごとのスコア!$D$44:$E$55,2,FALSE),"")</f>
        <v/>
      </c>
      <c r="AC193" s="9" t="str">
        <f>IFERROR(VLOOKUP($B193,全日本ミドル!$B$4:$G$400,6,FALSE),"")</f>
        <v/>
      </c>
      <c r="AD193" s="10" t="str">
        <f>IFERROR(VLOOKUP($B193,全日本ミドル!$B$4:$G$400,2,FALSE),"")</f>
        <v/>
      </c>
      <c r="AE193" s="10" t="str">
        <f>IFERROR(VLOOKUP($B193,全日本ミドル!$B$4:$G$400,5,FALSE)*VLOOKUP(AC193,大会ごとのスコア!$D$62:$E$69,2,FALSE),"")</f>
        <v/>
      </c>
      <c r="AF193" s="9" t="str">
        <f>IFERROR(VLOOKUP($B193,KOLC大会!$B$4:$G$400,6,FALSE),"")</f>
        <v/>
      </c>
      <c r="AG193" s="10" t="str">
        <f>IFERROR(VLOOKUP($B193,KOLC大会!$B$4:$G$400,2,FALSE),"")</f>
        <v/>
      </c>
      <c r="AH193" s="10" t="str">
        <f>IFERROR(VLOOKUP($B193,KOLC大会!$B$4:$G$400,5,FALSE)*VLOOKUP(AF193,大会ごとのスコア!$D$44:$E$55,2,FALSE),"")</f>
        <v/>
      </c>
      <c r="AI193" s="9" t="str">
        <f>IFERROR(VLOOKUP($B193,早大OC大会!$B$4:$G$400,6,FALSE),"")</f>
        <v/>
      </c>
      <c r="AJ193" s="10" t="str">
        <f>IFERROR(VLOOKUP($B193,早大OC大会!$B$4:$G$400,2,FALSE),"")</f>
        <v/>
      </c>
      <c r="AK193" s="10" t="str">
        <f>IFERROR(VLOOKUP($B193,早大OC大会!$B$4:$G$400,5,FALSE)*VLOOKUP(AI193,大会ごとのスコア!$D$44:$E$55,2,FALSE),"")</f>
        <v/>
      </c>
      <c r="AL193" s="9" t="str">
        <f>IFERROR(VLOOKUP($B193,京大京女大会!$B$4:$G$400,6,FALSE),"")</f>
        <v/>
      </c>
      <c r="AM193" s="10" t="str">
        <f>IFERROR(VLOOKUP($B193,京大京女大会!$B$4:$G$400,2,FALSE),"")</f>
        <v/>
      </c>
      <c r="AN193" s="10" t="str">
        <f>IFERROR(VLOOKUP($B193,京大京女大会!$B$4:$G$400,5,FALSE)*VLOOKUP(AL193,大会ごとのスコア!$D$44:$E$55,2,FALSE),"")</f>
        <v/>
      </c>
      <c r="AO193" s="9" t="str">
        <f>IFERROR(VLOOKUP($B193,東海ミドルセレ!$B$4:$G$400,6,FALSE),"")</f>
        <v/>
      </c>
      <c r="AP193" s="10" t="str">
        <f>IFERROR(VLOOKUP($B193,東海ミドルセレ!$B$4:$G$400,2,FALSE),"")</f>
        <v/>
      </c>
      <c r="AQ193" s="10" t="str">
        <f>IFERROR(VLOOKUP($B193,東海ミドルセレ!$B$4:$G$400,5,FALSE)*VLOOKUP(AO193,大会ごとのスコア!$D$44:$E$60,2,FALSE),"")</f>
        <v/>
      </c>
      <c r="AR193" s="10"/>
      <c r="AT193" s="9">
        <f t="array" ref="AT193">IFERROR(ROUNDUP(AVERAGE(LARGE(IF($A$3:$AS$3="スコア",$A193:$AS193,""),{1,2,3})),2),0)</f>
        <v>0</v>
      </c>
      <c r="AU193">
        <f t="array" ref="AU193">IFERROR(LARGE(IF($A$3:$AS$3="スコア",$A193:$AS193,""),1),"")</f>
        <v>28.877000000000002</v>
      </c>
      <c r="AV193" t="str">
        <f t="shared" si="4"/>
        <v>関東SS</v>
      </c>
      <c r="AW193" t="str">
        <f t="shared" si="5"/>
        <v>Ms1</v>
      </c>
    </row>
    <row r="194" spans="2:49" x14ac:dyDescent="0.15">
      <c r="B194" t="s">
        <v>929</v>
      </c>
      <c r="C194" t="s">
        <v>902</v>
      </c>
      <c r="E194" s="9" t="str">
        <f>IFERROR(VLOOKUP($B194,根ノ上高原!$B$5:$G$338,6,FALSE),"")</f>
        <v/>
      </c>
      <c r="F194" s="10" t="str">
        <f>IFERROR(VLOOKUP($B194,根ノ上高原!$B$5:$G$338,2,FALSE),"")</f>
        <v/>
      </c>
      <c r="G194" s="10" t="str">
        <f>IFERROR(VLOOKUP($B194,根ノ上高原!$B$5:$G$338,5,FALSE)*VLOOKUP(E194,大会ごとのスコア!$D$4:$E$5,2,FALSE),"")</f>
        <v/>
      </c>
      <c r="H194" s="9" t="str">
        <f>IFERROR(VLOOKUP($B194,東大OLK大会!$B$5:$G$338,6,FALSE),"")</f>
        <v/>
      </c>
      <c r="I194" s="10" t="str">
        <f>IFERROR(VLOOKUP($B194,東大OLK大会!$B$5:$G$338,2,FALSE),"")</f>
        <v/>
      </c>
      <c r="J194" s="10" t="str">
        <f>IFERROR(VLOOKUP($B194,東大OLK大会!$B$5:$G$338,5,FALSE)*VLOOKUP(H194,大会ごとのスコア!$D$7:$E$11,2,FALSE),"")</f>
        <v/>
      </c>
      <c r="K194" s="9" t="str">
        <f>IFERROR(VLOOKUP($B194,全日本ロング!$B$5:$G$338,6,FALSE),"")</f>
        <v/>
      </c>
      <c r="L194" s="10" t="str">
        <f>IFERROR(VLOOKUP($B194,全日本ロング!$B$5:$G$338,2,FALSE),"")</f>
        <v/>
      </c>
      <c r="M194" s="10" t="str">
        <f>IFERROR(VLOOKUP($B194,全日本ロング!$B$5:$G$338,5,FALSE)*VLOOKUP(K194,大会ごとのスコア!$D$12:$E$17,2,FALSE),"")</f>
        <v/>
      </c>
      <c r="N194" s="9" t="str">
        <f>IFERROR(VLOOKUP($B194,関東スプリントセレ!$B$5:$G$338,6,FALSE),"")</f>
        <v>Ms1</v>
      </c>
      <c r="O194" s="10">
        <f>IFERROR(VLOOKUP($B194,関東スプリントセレ!$B$5:$G$338,2,FALSE),"")</f>
        <v>0</v>
      </c>
      <c r="P194" s="10">
        <f>IFERROR(VLOOKUP($B194,関東スプリントセレ!$B$5:$G$338,5,FALSE)*VLOOKUP(N194,大会ごとのスコア!$D$19:$E$21,2,FALSE),"")</f>
        <v>28.877000000000002</v>
      </c>
      <c r="Q194" s="9" t="str">
        <f>IFERROR(VLOOKUP($B194,名椙大会2日目!$B$5:$G$338,6,FALSE),"")</f>
        <v/>
      </c>
      <c r="R194" s="10" t="str">
        <f>IFERROR(VLOOKUP($B194,名椙大会2日目!$B$5:$G$338,2,FALSE),"")</f>
        <v/>
      </c>
      <c r="S194" s="10" t="str">
        <f>IFERROR(VLOOKUP($B194,名椙大会2日目!$B$5:$G$338,5,FALSE)*VLOOKUP(Q194,大会ごとのスコア!$D$28:$E$31,2,FALSE),"")</f>
        <v/>
      </c>
      <c r="T194" s="9" t="str">
        <f>IFERROR(VLOOKUP($B194,インカレスプリント2018!$B$5:$G$400,6,FALSE),"")</f>
        <v/>
      </c>
      <c r="U194" s="10" t="str">
        <f>IFERROR(VLOOKUP($B194,インカレスプリント2018!$B$5:$G$400,2,FALSE),"")</f>
        <v/>
      </c>
      <c r="V194" s="10" t="str">
        <f>IFERROR(VLOOKUP($B194,インカレスプリント2018!$B$5:$G$400,5,FALSE)*VLOOKUP(T194,大会ごとのスコア!$D$33:$E$36,2,FALSE),"")</f>
        <v/>
      </c>
      <c r="W194" s="9" t="str">
        <f>IFERROR(VLOOKUP($B194,インカレロング2018!$B$5:$G$400,6,FALSE),"")</f>
        <v/>
      </c>
      <c r="X194" s="10" t="str">
        <f>IFERROR(VLOOKUP($B194,インカレロング2018!$B$5:$G$400,2,FALSE),"")</f>
        <v/>
      </c>
      <c r="Y194" s="10" t="str">
        <f>IFERROR(VLOOKUP($B194,インカレロング2018!$B$5:$G$400,5,FALSE)*VLOOKUP(W194,大会ごとのスコア!$D$38:$E$42,2,FALSE),"")</f>
        <v/>
      </c>
      <c r="Z194" s="9" t="str">
        <f>IFERROR(VLOOKUP($B194,クラブカップミドル!$B$4:$G$400,6,FALSE),"")</f>
        <v/>
      </c>
      <c r="AA194" s="10" t="str">
        <f>IFERROR(VLOOKUP($B194,クラブカップミドル!$B$4:$G$400,2,FALSE),"")</f>
        <v/>
      </c>
      <c r="AB194" s="10" t="str">
        <f>IFERROR(VLOOKUP($B194,クラブカップミドル!$B$4:$G$400,5,FALSE)*VLOOKUP(Z194,大会ごとのスコア!$D$44:$E$55,2,FALSE),"")</f>
        <v/>
      </c>
      <c r="AC194" s="9" t="str">
        <f>IFERROR(VLOOKUP($B194,全日本ミドル!$B$4:$G$400,6,FALSE),"")</f>
        <v/>
      </c>
      <c r="AD194" s="10" t="str">
        <f>IFERROR(VLOOKUP($B194,全日本ミドル!$B$4:$G$400,2,FALSE),"")</f>
        <v/>
      </c>
      <c r="AE194" s="10" t="str">
        <f>IFERROR(VLOOKUP($B194,全日本ミドル!$B$4:$G$400,5,FALSE)*VLOOKUP(AC194,大会ごとのスコア!$D$62:$E$69,2,FALSE),"")</f>
        <v/>
      </c>
      <c r="AF194" s="9" t="str">
        <f>IFERROR(VLOOKUP($B194,KOLC大会!$B$4:$G$400,6,FALSE),"")</f>
        <v/>
      </c>
      <c r="AG194" s="10" t="str">
        <f>IFERROR(VLOOKUP($B194,KOLC大会!$B$4:$G$400,2,FALSE),"")</f>
        <v/>
      </c>
      <c r="AH194" s="10" t="str">
        <f>IFERROR(VLOOKUP($B194,KOLC大会!$B$4:$G$400,5,FALSE)*VLOOKUP(AF194,大会ごとのスコア!$D$44:$E$55,2,FALSE),"")</f>
        <v/>
      </c>
      <c r="AI194" s="9" t="str">
        <f>IFERROR(VLOOKUP($B194,早大OC大会!$B$4:$G$400,6,FALSE),"")</f>
        <v/>
      </c>
      <c r="AJ194" s="10" t="str">
        <f>IFERROR(VLOOKUP($B194,早大OC大会!$B$4:$G$400,2,FALSE),"")</f>
        <v/>
      </c>
      <c r="AK194" s="10" t="str">
        <f>IFERROR(VLOOKUP($B194,早大OC大会!$B$4:$G$400,5,FALSE)*VLOOKUP(AI194,大会ごとのスコア!$D$44:$E$55,2,FALSE),"")</f>
        <v/>
      </c>
      <c r="AL194" s="9" t="str">
        <f>IFERROR(VLOOKUP($B194,京大京女大会!$B$4:$G$400,6,FALSE),"")</f>
        <v/>
      </c>
      <c r="AM194" s="10" t="str">
        <f>IFERROR(VLOOKUP($B194,京大京女大会!$B$4:$G$400,2,FALSE),"")</f>
        <v/>
      </c>
      <c r="AN194" s="10" t="str">
        <f>IFERROR(VLOOKUP($B194,京大京女大会!$B$4:$G$400,5,FALSE)*VLOOKUP(AL194,大会ごとのスコア!$D$44:$E$55,2,FALSE),"")</f>
        <v/>
      </c>
      <c r="AO194" s="9" t="str">
        <f>IFERROR(VLOOKUP($B194,東海ミドルセレ!$B$4:$G$400,6,FALSE),"")</f>
        <v/>
      </c>
      <c r="AP194" s="10" t="str">
        <f>IFERROR(VLOOKUP($B194,東海ミドルセレ!$B$4:$G$400,2,FALSE),"")</f>
        <v/>
      </c>
      <c r="AQ194" s="10" t="str">
        <f>IFERROR(VLOOKUP($B194,東海ミドルセレ!$B$4:$G$400,5,FALSE)*VLOOKUP(AO194,大会ごとのスコア!$D$44:$E$60,2,FALSE),"")</f>
        <v/>
      </c>
      <c r="AR194" s="10"/>
      <c r="AT194" s="9">
        <f t="array" ref="AT194">IFERROR(ROUNDUP(AVERAGE(LARGE(IF($A$3:$AS$3="スコア",$A194:$AS194,""),{1,2,3})),2),0)</f>
        <v>0</v>
      </c>
      <c r="AU194">
        <f t="array" ref="AU194">IFERROR(LARGE(IF($A$3:$AS$3="スコア",$A194:$AS194,""),1),"")</f>
        <v>28.877000000000002</v>
      </c>
      <c r="AV194" t="str">
        <f t="shared" si="4"/>
        <v>関東SS</v>
      </c>
      <c r="AW194" t="str">
        <f t="shared" si="5"/>
        <v>Ms1</v>
      </c>
    </row>
    <row r="195" spans="2:49" x14ac:dyDescent="0.15">
      <c r="B195" t="s">
        <v>904</v>
      </c>
      <c r="C195" t="s">
        <v>17</v>
      </c>
      <c r="E195" s="9" t="str">
        <f>IFERROR(VLOOKUP($B195,根ノ上高原!$B$5:$G$338,6,FALSE),"")</f>
        <v/>
      </c>
      <c r="F195" s="10" t="str">
        <f>IFERROR(VLOOKUP($B195,根ノ上高原!$B$5:$G$338,2,FALSE),"")</f>
        <v/>
      </c>
      <c r="G195" s="10" t="str">
        <f>IFERROR(VLOOKUP($B195,根ノ上高原!$B$5:$G$338,5,FALSE)*VLOOKUP(E195,大会ごとのスコア!$D$4:$E$5,2,FALSE),"")</f>
        <v/>
      </c>
      <c r="H195" s="9" t="str">
        <f>IFERROR(VLOOKUP($B195,東大OLK大会!$B$5:$G$338,6,FALSE),"")</f>
        <v/>
      </c>
      <c r="I195" s="10" t="str">
        <f>IFERROR(VLOOKUP($B195,東大OLK大会!$B$5:$G$338,2,FALSE),"")</f>
        <v/>
      </c>
      <c r="J195" s="10" t="str">
        <f>IFERROR(VLOOKUP($B195,東大OLK大会!$B$5:$G$338,5,FALSE)*VLOOKUP(H195,大会ごとのスコア!$D$7:$E$11,2,FALSE),"")</f>
        <v/>
      </c>
      <c r="K195" s="9" t="str">
        <f>IFERROR(VLOOKUP($B195,全日本ロング!$B$5:$G$338,6,FALSE),"")</f>
        <v/>
      </c>
      <c r="L195" s="10" t="str">
        <f>IFERROR(VLOOKUP($B195,全日本ロング!$B$5:$G$338,2,FALSE),"")</f>
        <v/>
      </c>
      <c r="M195" s="10" t="str">
        <f>IFERROR(VLOOKUP($B195,全日本ロング!$B$5:$G$338,5,FALSE)*VLOOKUP(K195,大会ごとのスコア!$D$12:$E$17,2,FALSE),"")</f>
        <v/>
      </c>
      <c r="N195" s="9" t="str">
        <f>IFERROR(VLOOKUP($B195,関東スプリントセレ!$B$5:$G$338,6,FALSE),"")</f>
        <v>Ms1</v>
      </c>
      <c r="O195" s="10">
        <f>IFERROR(VLOOKUP($B195,関東スプリントセレ!$B$5:$G$338,2,FALSE),"")</f>
        <v>55</v>
      </c>
      <c r="P195" s="10">
        <f>IFERROR(VLOOKUP($B195,関東スプリントセレ!$B$5:$G$338,5,FALSE)*VLOOKUP(N195,大会ごとのスコア!$D$19:$E$21,2,FALSE),"")</f>
        <v>49.591000000000001</v>
      </c>
      <c r="Q195" s="9" t="str">
        <f>IFERROR(VLOOKUP($B195,名椙大会2日目!$B$5:$G$338,6,FALSE),"")</f>
        <v/>
      </c>
      <c r="R195" s="10" t="str">
        <f>IFERROR(VLOOKUP($B195,名椙大会2日目!$B$5:$G$338,2,FALSE),"")</f>
        <v/>
      </c>
      <c r="S195" s="10" t="str">
        <f>IFERROR(VLOOKUP($B195,名椙大会2日目!$B$5:$G$338,5,FALSE)*VLOOKUP(Q195,大会ごとのスコア!$D$28:$E$31,2,FALSE),"")</f>
        <v/>
      </c>
      <c r="T195" s="9" t="str">
        <f>IFERROR(VLOOKUP($B195,インカレスプリント2018!$B$5:$G$400,6,FALSE),"")</f>
        <v/>
      </c>
      <c r="U195" s="10" t="str">
        <f>IFERROR(VLOOKUP($B195,インカレスプリント2018!$B$5:$G$400,2,FALSE),"")</f>
        <v/>
      </c>
      <c r="V195" s="10" t="str">
        <f>IFERROR(VLOOKUP($B195,インカレスプリント2018!$B$5:$G$400,5,FALSE)*VLOOKUP(T195,大会ごとのスコア!$D$33:$E$36,2,FALSE),"")</f>
        <v/>
      </c>
      <c r="W195" s="9" t="str">
        <f>IFERROR(VLOOKUP($B195,インカレロング2018!$B$5:$G$400,6,FALSE),"")</f>
        <v/>
      </c>
      <c r="X195" s="10" t="str">
        <f>IFERROR(VLOOKUP($B195,インカレロング2018!$B$5:$G$400,2,FALSE),"")</f>
        <v/>
      </c>
      <c r="Y195" s="10" t="str">
        <f>IFERROR(VLOOKUP($B195,インカレロング2018!$B$5:$G$400,5,FALSE)*VLOOKUP(W195,大会ごとのスコア!$D$38:$E$42,2,FALSE),"")</f>
        <v/>
      </c>
      <c r="Z195" s="9" t="str">
        <f>IFERROR(VLOOKUP($B195,クラブカップミドル!$B$4:$G$400,6,FALSE),"")</f>
        <v>MJ</v>
      </c>
      <c r="AA195" s="10">
        <f>IFERROR(VLOOKUP($B195,クラブカップミドル!$B$4:$G$400,2,FALSE),"")</f>
        <v>13</v>
      </c>
      <c r="AB195" s="10">
        <f>IFERROR(VLOOKUP($B195,クラブカップミドル!$B$4:$G$400,5,FALSE)*VLOOKUP(Z195,大会ごとのスコア!$D$44:$E$55,2,FALSE),"")</f>
        <v>42.535200000000003</v>
      </c>
      <c r="AC195" s="9" t="str">
        <f>IFERROR(VLOOKUP($B195,全日本ミドル!$B$4:$G$400,6,FALSE),"")</f>
        <v/>
      </c>
      <c r="AD195" s="10" t="str">
        <f>IFERROR(VLOOKUP($B195,全日本ミドル!$B$4:$G$400,2,FALSE),"")</f>
        <v/>
      </c>
      <c r="AE195" s="10" t="str">
        <f>IFERROR(VLOOKUP($B195,全日本ミドル!$B$4:$G$400,5,FALSE)*VLOOKUP(AC195,大会ごとのスコア!$D$62:$E$69,2,FALSE),"")</f>
        <v/>
      </c>
      <c r="AF195" s="9" t="str">
        <f>IFERROR(VLOOKUP($B195,KOLC大会!$B$4:$G$400,6,FALSE),"")</f>
        <v/>
      </c>
      <c r="AG195" s="10" t="str">
        <f>IFERROR(VLOOKUP($B195,KOLC大会!$B$4:$G$400,2,FALSE),"")</f>
        <v/>
      </c>
      <c r="AH195" s="10" t="str">
        <f>IFERROR(VLOOKUP($B195,KOLC大会!$B$4:$G$400,5,FALSE)*VLOOKUP(AF195,大会ごとのスコア!$D$44:$E$55,2,FALSE),"")</f>
        <v/>
      </c>
      <c r="AI195" s="9" t="str">
        <f>IFERROR(VLOOKUP($B195,早大OC大会!$B$4:$G$400,6,FALSE),"")</f>
        <v/>
      </c>
      <c r="AJ195" s="10" t="str">
        <f>IFERROR(VLOOKUP($B195,早大OC大会!$B$4:$G$400,2,FALSE),"")</f>
        <v/>
      </c>
      <c r="AK195" s="10" t="str">
        <f>IFERROR(VLOOKUP($B195,早大OC大会!$B$4:$G$400,5,FALSE)*VLOOKUP(AI195,大会ごとのスコア!$D$44:$E$55,2,FALSE),"")</f>
        <v/>
      </c>
      <c r="AL195" s="9" t="str">
        <f>IFERROR(VLOOKUP($B195,京大京女大会!$B$4:$G$400,6,FALSE),"")</f>
        <v/>
      </c>
      <c r="AM195" s="10" t="str">
        <f>IFERROR(VLOOKUP($B195,京大京女大会!$B$4:$G$400,2,FALSE),"")</f>
        <v/>
      </c>
      <c r="AN195" s="10" t="str">
        <f>IFERROR(VLOOKUP($B195,京大京女大会!$B$4:$G$400,5,FALSE)*VLOOKUP(AL195,大会ごとのスコア!$D$44:$E$55,2,FALSE),"")</f>
        <v/>
      </c>
      <c r="AO195" s="9" t="str">
        <f>IFERROR(VLOOKUP($B195,東海ミドルセレ!$B$4:$G$400,6,FALSE),"")</f>
        <v/>
      </c>
      <c r="AP195" s="10" t="str">
        <f>IFERROR(VLOOKUP($B195,東海ミドルセレ!$B$4:$G$400,2,FALSE),"")</f>
        <v/>
      </c>
      <c r="AQ195" s="10" t="str">
        <f>IFERROR(VLOOKUP($B195,東海ミドルセレ!$B$4:$G$400,5,FALSE)*VLOOKUP(AO195,大会ごとのスコア!$D$44:$E$60,2,FALSE),"")</f>
        <v/>
      </c>
      <c r="AR195" s="10"/>
      <c r="AT195" s="9">
        <f t="array" ref="AT195">IFERROR(ROUNDUP(AVERAGE(LARGE(IF($A$3:$AS$3="スコア",$A195:$AS195,""),{1,2,3})),2),0)</f>
        <v>0</v>
      </c>
      <c r="AU195">
        <f t="array" ref="AU195">IFERROR(LARGE(IF($A$3:$AS$3="スコア",$A195:$AS195,""),1),"")</f>
        <v>49.591000000000001</v>
      </c>
      <c r="AV195" t="str">
        <f t="shared" si="4"/>
        <v>関東SS</v>
      </c>
      <c r="AW195" t="str">
        <f t="shared" si="5"/>
        <v>Ms1</v>
      </c>
    </row>
    <row r="196" spans="2:49" x14ac:dyDescent="0.15">
      <c r="B196" t="s">
        <v>498</v>
      </c>
      <c r="C196" t="s">
        <v>20</v>
      </c>
      <c r="E196" s="9" t="str">
        <f>IFERROR(VLOOKUP($B196,根ノ上高原!$B$5:$G$338,6,FALSE),"")</f>
        <v/>
      </c>
      <c r="F196" s="10" t="str">
        <f>IFERROR(VLOOKUP($B196,根ノ上高原!$B$5:$G$338,2,FALSE),"")</f>
        <v/>
      </c>
      <c r="G196" s="10" t="str">
        <f>IFERROR(VLOOKUP($B196,根ノ上高原!$B$5:$G$338,5,FALSE)*VLOOKUP(E196,大会ごとのスコア!$D$4:$E$5,2,FALSE),"")</f>
        <v/>
      </c>
      <c r="H196" s="9" t="str">
        <f>IFERROR(VLOOKUP($B196,東大OLK大会!$B$5:$G$338,6,FALSE),"")</f>
        <v>M21A1</v>
      </c>
      <c r="I196" s="10">
        <f>IFERROR(VLOOKUP($B196,東大OLK大会!$B$5:$G$338,2,FALSE),"")</f>
        <v>21</v>
      </c>
      <c r="J196" s="10">
        <f>IFERROR(VLOOKUP($B196,東大OLK大会!$B$5:$G$338,5,FALSE)*VLOOKUP(H196,大会ごとのスコア!$D$7:$E$11,2,FALSE),"")</f>
        <v>54.692</v>
      </c>
      <c r="K196" s="9" t="str">
        <f>IFERROR(VLOOKUP($B196,全日本ロング!$B$5:$G$338,6,FALSE),"")</f>
        <v/>
      </c>
      <c r="L196" s="10" t="str">
        <f>IFERROR(VLOOKUP($B196,全日本ロング!$B$5:$G$338,2,FALSE),"")</f>
        <v/>
      </c>
      <c r="M196" s="10" t="str">
        <f>IFERROR(VLOOKUP($B196,全日本ロング!$B$5:$G$338,5,FALSE)*VLOOKUP(K196,大会ごとのスコア!$D$12:$E$17,2,FALSE),"")</f>
        <v/>
      </c>
      <c r="N196" s="9" t="str">
        <f>IFERROR(VLOOKUP($B196,関東スプリントセレ!$B$5:$G$338,6,FALSE),"")</f>
        <v>Ms1</v>
      </c>
      <c r="O196" s="10">
        <f>IFERROR(VLOOKUP($B196,関東スプリントセレ!$B$5:$G$338,2,FALSE),"")</f>
        <v>39</v>
      </c>
      <c r="P196" s="10">
        <f>IFERROR(VLOOKUP($B196,関東スプリントセレ!$B$5:$G$338,5,FALSE)*VLOOKUP(N196,大会ごとのスコア!$D$19:$E$21,2,FALSE),"")</f>
        <v>54.567</v>
      </c>
      <c r="Q196" s="9" t="str">
        <f>IFERROR(VLOOKUP($B196,名椙大会2日目!$B$5:$G$338,6,FALSE),"")</f>
        <v/>
      </c>
      <c r="R196" s="10" t="str">
        <f>IFERROR(VLOOKUP($B196,名椙大会2日目!$B$5:$G$338,2,FALSE),"")</f>
        <v/>
      </c>
      <c r="S196" s="10" t="str">
        <f>IFERROR(VLOOKUP($B196,名椙大会2日目!$B$5:$G$338,5,FALSE)*VLOOKUP(Q196,大会ごとのスコア!$D$28:$E$31,2,FALSE),"")</f>
        <v/>
      </c>
      <c r="T196" s="9" t="str">
        <f>IFERROR(VLOOKUP($B196,インカレスプリント2018!$B$5:$G$400,6,FALSE),"")</f>
        <v/>
      </c>
      <c r="U196" s="10" t="str">
        <f>IFERROR(VLOOKUP($B196,インカレスプリント2018!$B$5:$G$400,2,FALSE),"")</f>
        <v/>
      </c>
      <c r="V196" s="10" t="str">
        <f>IFERROR(VLOOKUP($B196,インカレスプリント2018!$B$5:$G$400,5,FALSE)*VLOOKUP(T196,大会ごとのスコア!$D$33:$E$36,2,FALSE),"")</f>
        <v/>
      </c>
      <c r="W196" s="9" t="str">
        <f>IFERROR(VLOOKUP($B196,インカレロング2018!$B$5:$G$400,6,FALSE),"")</f>
        <v/>
      </c>
      <c r="X196" s="10" t="str">
        <f>IFERROR(VLOOKUP($B196,インカレロング2018!$B$5:$G$400,2,FALSE),"")</f>
        <v/>
      </c>
      <c r="Y196" s="10" t="str">
        <f>IFERROR(VLOOKUP($B196,インカレロング2018!$B$5:$G$400,5,FALSE)*VLOOKUP(W196,大会ごとのスコア!$D$38:$E$42,2,FALSE),"")</f>
        <v/>
      </c>
      <c r="Z196" s="9" t="str">
        <f>IFERROR(VLOOKUP($B196,クラブカップミドル!$B$4:$G$400,6,FALSE),"")</f>
        <v/>
      </c>
      <c r="AA196" s="10" t="str">
        <f>IFERROR(VLOOKUP($B196,クラブカップミドル!$B$4:$G$400,2,FALSE),"")</f>
        <v/>
      </c>
      <c r="AB196" s="10" t="str">
        <f>IFERROR(VLOOKUP($B196,クラブカップミドル!$B$4:$G$400,5,FALSE)*VLOOKUP(Z196,大会ごとのスコア!$D$44:$E$55,2,FALSE),"")</f>
        <v/>
      </c>
      <c r="AC196" s="9" t="str">
        <f>IFERROR(VLOOKUP($B196,全日本ミドル!$B$4:$G$400,6,FALSE),"")</f>
        <v/>
      </c>
      <c r="AD196" s="10" t="str">
        <f>IFERROR(VLOOKUP($B196,全日本ミドル!$B$4:$G$400,2,FALSE),"")</f>
        <v/>
      </c>
      <c r="AE196" s="10" t="str">
        <f>IFERROR(VLOOKUP($B196,全日本ミドル!$B$4:$G$400,5,FALSE)*VLOOKUP(AC196,大会ごとのスコア!$D$62:$E$69,2,FALSE),"")</f>
        <v/>
      </c>
      <c r="AF196" s="9" t="str">
        <f>IFERROR(VLOOKUP($B196,KOLC大会!$B$4:$G$400,6,FALSE),"")</f>
        <v/>
      </c>
      <c r="AG196" s="10" t="str">
        <f>IFERROR(VLOOKUP($B196,KOLC大会!$B$4:$G$400,2,FALSE),"")</f>
        <v/>
      </c>
      <c r="AH196" s="10" t="str">
        <f>IFERROR(VLOOKUP($B196,KOLC大会!$B$4:$G$400,5,FALSE)*VLOOKUP(AF196,大会ごとのスコア!$D$44:$E$55,2,FALSE),"")</f>
        <v/>
      </c>
      <c r="AI196" s="9" t="str">
        <f>IFERROR(VLOOKUP($B196,早大OC大会!$B$4:$G$400,6,FALSE),"")</f>
        <v/>
      </c>
      <c r="AJ196" s="10" t="str">
        <f>IFERROR(VLOOKUP($B196,早大OC大会!$B$4:$G$400,2,FALSE),"")</f>
        <v/>
      </c>
      <c r="AK196" s="10" t="str">
        <f>IFERROR(VLOOKUP($B196,早大OC大会!$B$4:$G$400,5,FALSE)*VLOOKUP(AI196,大会ごとのスコア!$D$44:$E$55,2,FALSE),"")</f>
        <v/>
      </c>
      <c r="AL196" s="9" t="str">
        <f>IFERROR(VLOOKUP($B196,京大京女大会!$B$4:$G$400,6,FALSE),"")</f>
        <v/>
      </c>
      <c r="AM196" s="10" t="str">
        <f>IFERROR(VLOOKUP($B196,京大京女大会!$B$4:$G$400,2,FALSE),"")</f>
        <v/>
      </c>
      <c r="AN196" s="10" t="str">
        <f>IFERROR(VLOOKUP($B196,京大京女大会!$B$4:$G$400,5,FALSE)*VLOOKUP(AL196,大会ごとのスコア!$D$44:$E$55,2,FALSE),"")</f>
        <v/>
      </c>
      <c r="AO196" s="9" t="str">
        <f>IFERROR(VLOOKUP($B196,東海ミドルセレ!$B$4:$G$400,6,FALSE),"")</f>
        <v/>
      </c>
      <c r="AP196" s="10" t="str">
        <f>IFERROR(VLOOKUP($B196,東海ミドルセレ!$B$4:$G$400,2,FALSE),"")</f>
        <v/>
      </c>
      <c r="AQ196" s="10" t="str">
        <f>IFERROR(VLOOKUP($B196,東海ミドルセレ!$B$4:$G$400,5,FALSE)*VLOOKUP(AO196,大会ごとのスコア!$D$44:$E$60,2,FALSE),"")</f>
        <v/>
      </c>
      <c r="AR196" s="10"/>
      <c r="AT196" s="9">
        <f t="array" ref="AT196">IFERROR(ROUNDUP(AVERAGE(LARGE(IF($A$3:$AS$3="スコア",$A196:$AS196,""),{1,2,3})),2),0)</f>
        <v>0</v>
      </c>
      <c r="AU196">
        <f t="array" ref="AU196">IFERROR(LARGE(IF($A$3:$AS$3="スコア",$A196:$AS196,""),1),"")</f>
        <v>54.692</v>
      </c>
      <c r="AV196" t="str">
        <f t="shared" ref="AV196:AV234" si="6">IFERROR(INDEX($B$2:$AS$3,1,MATCH(AU196,B196:AS196,0)),"")</f>
        <v>東大OLK</v>
      </c>
      <c r="AW196" t="str">
        <f t="shared" ref="AW196:AW234" si="7">IFERROR(INDEX($A196:$AU196,1,-2+MATCH(AU196,A196:AS196,0)),"")</f>
        <v>M21A1</v>
      </c>
    </row>
    <row r="197" spans="2:49" x14ac:dyDescent="0.15">
      <c r="B197" t="s">
        <v>912</v>
      </c>
      <c r="C197" t="s">
        <v>20</v>
      </c>
      <c r="E197" s="9" t="str">
        <f>IFERROR(VLOOKUP($B197,根ノ上高原!$B$5:$G$338,6,FALSE),"")</f>
        <v/>
      </c>
      <c r="F197" s="10" t="str">
        <f>IFERROR(VLOOKUP($B197,根ノ上高原!$B$5:$G$338,2,FALSE),"")</f>
        <v/>
      </c>
      <c r="G197" s="10" t="str">
        <f>IFERROR(VLOOKUP($B197,根ノ上高原!$B$5:$G$338,5,FALSE)*VLOOKUP(E197,大会ごとのスコア!$D$4:$E$5,2,FALSE),"")</f>
        <v/>
      </c>
      <c r="H197" s="9" t="str">
        <f>IFERROR(VLOOKUP($B197,東大OLK大会!$B$5:$G$338,6,FALSE),"")</f>
        <v/>
      </c>
      <c r="I197" s="10" t="str">
        <f>IFERROR(VLOOKUP($B197,東大OLK大会!$B$5:$G$338,2,FALSE),"")</f>
        <v/>
      </c>
      <c r="J197" s="10" t="str">
        <f>IFERROR(VLOOKUP($B197,東大OLK大会!$B$5:$G$338,5,FALSE)*VLOOKUP(H197,大会ごとのスコア!$D$7:$E$11,2,FALSE),"")</f>
        <v/>
      </c>
      <c r="K197" s="9" t="str">
        <f>IFERROR(VLOOKUP($B197,全日本ロング!$B$5:$G$338,6,FALSE),"")</f>
        <v/>
      </c>
      <c r="L197" s="10" t="str">
        <f>IFERROR(VLOOKUP($B197,全日本ロング!$B$5:$G$338,2,FALSE),"")</f>
        <v/>
      </c>
      <c r="M197" s="10" t="str">
        <f>IFERROR(VLOOKUP($B197,全日本ロング!$B$5:$G$338,5,FALSE)*VLOOKUP(K197,大会ごとのスコア!$D$12:$E$17,2,FALSE),"")</f>
        <v/>
      </c>
      <c r="N197" s="9" t="str">
        <f>IFERROR(VLOOKUP($B197,関東スプリントセレ!$B$5:$G$338,6,FALSE),"")</f>
        <v>Ms1</v>
      </c>
      <c r="O197" s="10">
        <f>IFERROR(VLOOKUP($B197,関東スプリントセレ!$B$5:$G$338,2,FALSE),"")</f>
        <v>77</v>
      </c>
      <c r="P197" s="10">
        <f>IFERROR(VLOOKUP($B197,関東スプリントセレ!$B$5:$G$338,5,FALSE)*VLOOKUP(N197,大会ごとのスコア!$D$19:$E$21,2,FALSE),"")</f>
        <v>39.867999999999995</v>
      </c>
      <c r="Q197" s="9" t="str">
        <f>IFERROR(VLOOKUP($B197,名椙大会2日目!$B$5:$G$338,6,FALSE),"")</f>
        <v/>
      </c>
      <c r="R197" s="10" t="str">
        <f>IFERROR(VLOOKUP($B197,名椙大会2日目!$B$5:$G$338,2,FALSE),"")</f>
        <v/>
      </c>
      <c r="S197" s="10" t="str">
        <f>IFERROR(VLOOKUP($B197,名椙大会2日目!$B$5:$G$338,5,FALSE)*VLOOKUP(Q197,大会ごとのスコア!$D$28:$E$31,2,FALSE),"")</f>
        <v/>
      </c>
      <c r="T197" s="9" t="str">
        <f>IFERROR(VLOOKUP($B197,インカレスプリント2018!$B$5:$G$400,6,FALSE),"")</f>
        <v/>
      </c>
      <c r="U197" s="10" t="str">
        <f>IFERROR(VLOOKUP($B197,インカレスプリント2018!$B$5:$G$400,2,FALSE),"")</f>
        <v/>
      </c>
      <c r="V197" s="10" t="str">
        <f>IFERROR(VLOOKUP($B197,インカレスプリント2018!$B$5:$G$400,5,FALSE)*VLOOKUP(T197,大会ごとのスコア!$D$33:$E$36,2,FALSE),"")</f>
        <v/>
      </c>
      <c r="W197" s="9" t="str">
        <f>IFERROR(VLOOKUP($B197,インカレロング2018!$B$5:$G$400,6,FALSE),"")</f>
        <v/>
      </c>
      <c r="X197" s="10" t="str">
        <f>IFERROR(VLOOKUP($B197,インカレロング2018!$B$5:$G$400,2,FALSE),"")</f>
        <v/>
      </c>
      <c r="Y197" s="10" t="str">
        <f>IFERROR(VLOOKUP($B197,インカレロング2018!$B$5:$G$400,5,FALSE)*VLOOKUP(W197,大会ごとのスコア!$D$38:$E$42,2,FALSE),"")</f>
        <v/>
      </c>
      <c r="Z197" s="9" t="str">
        <f>IFERROR(VLOOKUP($B197,クラブカップミドル!$B$4:$G$400,6,FALSE),"")</f>
        <v/>
      </c>
      <c r="AA197" s="10" t="str">
        <f>IFERROR(VLOOKUP($B197,クラブカップミドル!$B$4:$G$400,2,FALSE),"")</f>
        <v/>
      </c>
      <c r="AB197" s="10" t="str">
        <f>IFERROR(VLOOKUP($B197,クラブカップミドル!$B$4:$G$400,5,FALSE)*VLOOKUP(Z197,大会ごとのスコア!$D$44:$E$55,2,FALSE),"")</f>
        <v/>
      </c>
      <c r="AC197" s="9" t="str">
        <f>IFERROR(VLOOKUP($B197,全日本ミドル!$B$4:$G$400,6,FALSE),"")</f>
        <v/>
      </c>
      <c r="AD197" s="10" t="str">
        <f>IFERROR(VLOOKUP($B197,全日本ミドル!$B$4:$G$400,2,FALSE),"")</f>
        <v/>
      </c>
      <c r="AE197" s="10" t="str">
        <f>IFERROR(VLOOKUP($B197,全日本ミドル!$B$4:$G$400,5,FALSE)*VLOOKUP(AC197,大会ごとのスコア!$D$62:$E$69,2,FALSE),"")</f>
        <v/>
      </c>
      <c r="AF197" s="9" t="str">
        <f>IFERROR(VLOOKUP($B197,KOLC大会!$B$4:$G$400,6,FALSE),"")</f>
        <v/>
      </c>
      <c r="AG197" s="10" t="str">
        <f>IFERROR(VLOOKUP($B197,KOLC大会!$B$4:$G$400,2,FALSE),"")</f>
        <v/>
      </c>
      <c r="AH197" s="10" t="str">
        <f>IFERROR(VLOOKUP($B197,KOLC大会!$B$4:$G$400,5,FALSE)*VLOOKUP(AF197,大会ごとのスコア!$D$44:$E$55,2,FALSE),"")</f>
        <v/>
      </c>
      <c r="AI197" s="9" t="str">
        <f>IFERROR(VLOOKUP($B197,早大OC大会!$B$4:$G$400,6,FALSE),"")</f>
        <v/>
      </c>
      <c r="AJ197" s="10" t="str">
        <f>IFERROR(VLOOKUP($B197,早大OC大会!$B$4:$G$400,2,FALSE),"")</f>
        <v/>
      </c>
      <c r="AK197" s="10" t="str">
        <f>IFERROR(VLOOKUP($B197,早大OC大会!$B$4:$G$400,5,FALSE)*VLOOKUP(AI197,大会ごとのスコア!$D$44:$E$55,2,FALSE),"")</f>
        <v/>
      </c>
      <c r="AL197" s="9" t="str">
        <f>IFERROR(VLOOKUP($B197,京大京女大会!$B$4:$G$400,6,FALSE),"")</f>
        <v/>
      </c>
      <c r="AM197" s="10" t="str">
        <f>IFERROR(VLOOKUP($B197,京大京女大会!$B$4:$G$400,2,FALSE),"")</f>
        <v/>
      </c>
      <c r="AN197" s="10" t="str">
        <f>IFERROR(VLOOKUP($B197,京大京女大会!$B$4:$G$400,5,FALSE)*VLOOKUP(AL197,大会ごとのスコア!$D$44:$E$55,2,FALSE),"")</f>
        <v/>
      </c>
      <c r="AO197" s="9" t="str">
        <f>IFERROR(VLOOKUP($B197,東海ミドルセレ!$B$4:$G$400,6,FALSE),"")</f>
        <v/>
      </c>
      <c r="AP197" s="10" t="str">
        <f>IFERROR(VLOOKUP($B197,東海ミドルセレ!$B$4:$G$400,2,FALSE),"")</f>
        <v/>
      </c>
      <c r="AQ197" s="10" t="str">
        <f>IFERROR(VLOOKUP($B197,東海ミドルセレ!$B$4:$G$400,5,FALSE)*VLOOKUP(AO197,大会ごとのスコア!$D$44:$E$60,2,FALSE),"")</f>
        <v/>
      </c>
      <c r="AR197" s="10"/>
      <c r="AT197" s="9">
        <f t="array" ref="AT197">IFERROR(ROUNDUP(AVERAGE(LARGE(IF($A$3:$AS$3="スコア",$A197:$AS197,""),{1,2,3})),2),0)</f>
        <v>0</v>
      </c>
      <c r="AU197">
        <f t="array" ref="AU197">IFERROR(LARGE(IF($A$3:$AS$3="スコア",$A197:$AS197,""),1),"")</f>
        <v>39.867999999999995</v>
      </c>
      <c r="AV197" t="str">
        <f t="shared" si="6"/>
        <v>関東SS</v>
      </c>
      <c r="AW197" t="str">
        <f t="shared" si="7"/>
        <v>Ms1</v>
      </c>
    </row>
    <row r="198" spans="2:49" x14ac:dyDescent="0.15">
      <c r="B198" t="s">
        <v>920</v>
      </c>
      <c r="C198" t="s">
        <v>20</v>
      </c>
      <c r="E198" s="9" t="str">
        <f>IFERROR(VLOOKUP($B198,根ノ上高原!$B$5:$G$338,6,FALSE),"")</f>
        <v/>
      </c>
      <c r="F198" s="10" t="str">
        <f>IFERROR(VLOOKUP($B198,根ノ上高原!$B$5:$G$338,2,FALSE),"")</f>
        <v/>
      </c>
      <c r="G198" s="10" t="str">
        <f>IFERROR(VLOOKUP($B198,根ノ上高原!$B$5:$G$338,5,FALSE)*VLOOKUP(E198,大会ごとのスコア!$D$4:$E$5,2,FALSE),"")</f>
        <v/>
      </c>
      <c r="H198" s="9" t="str">
        <f>IFERROR(VLOOKUP($B198,東大OLK大会!$B$5:$G$338,6,FALSE),"")</f>
        <v/>
      </c>
      <c r="I198" s="10" t="str">
        <f>IFERROR(VLOOKUP($B198,東大OLK大会!$B$5:$G$338,2,FALSE),"")</f>
        <v/>
      </c>
      <c r="J198" s="10" t="str">
        <f>IFERROR(VLOOKUP($B198,東大OLK大会!$B$5:$G$338,5,FALSE)*VLOOKUP(H198,大会ごとのスコア!$D$7:$E$11,2,FALSE),"")</f>
        <v/>
      </c>
      <c r="K198" s="9" t="str">
        <f>IFERROR(VLOOKUP($B198,全日本ロング!$B$5:$G$338,6,FALSE),"")</f>
        <v/>
      </c>
      <c r="L198" s="10" t="str">
        <f>IFERROR(VLOOKUP($B198,全日本ロング!$B$5:$G$338,2,FALSE),"")</f>
        <v/>
      </c>
      <c r="M198" s="10" t="str">
        <f>IFERROR(VLOOKUP($B198,全日本ロング!$B$5:$G$338,5,FALSE)*VLOOKUP(K198,大会ごとのスコア!$D$12:$E$17,2,FALSE),"")</f>
        <v/>
      </c>
      <c r="N198" s="9" t="str">
        <f>IFERROR(VLOOKUP($B198,関東スプリントセレ!$B$5:$G$338,6,FALSE),"")</f>
        <v>Ms1</v>
      </c>
      <c r="O198" s="10">
        <f>IFERROR(VLOOKUP($B198,関東スプリントセレ!$B$5:$G$338,2,FALSE),"")</f>
        <v>85</v>
      </c>
      <c r="P198" s="10">
        <f>IFERROR(VLOOKUP($B198,関東スプリントセレ!$B$5:$G$338,5,FALSE)*VLOOKUP(N198,大会ごとのスコア!$D$19:$E$21,2,FALSE),"")</f>
        <v>32.448999999999998</v>
      </c>
      <c r="Q198" s="9" t="str">
        <f>IFERROR(VLOOKUP($B198,名椙大会2日目!$B$5:$G$338,6,FALSE),"")</f>
        <v/>
      </c>
      <c r="R198" s="10" t="str">
        <f>IFERROR(VLOOKUP($B198,名椙大会2日目!$B$5:$G$338,2,FALSE),"")</f>
        <v/>
      </c>
      <c r="S198" s="10" t="str">
        <f>IFERROR(VLOOKUP($B198,名椙大会2日目!$B$5:$G$338,5,FALSE)*VLOOKUP(Q198,大会ごとのスコア!$D$28:$E$31,2,FALSE),"")</f>
        <v/>
      </c>
      <c r="T198" s="9" t="str">
        <f>IFERROR(VLOOKUP($B198,インカレスプリント2018!$B$5:$G$400,6,FALSE),"")</f>
        <v/>
      </c>
      <c r="U198" s="10" t="str">
        <f>IFERROR(VLOOKUP($B198,インカレスプリント2018!$B$5:$G$400,2,FALSE),"")</f>
        <v/>
      </c>
      <c r="V198" s="10" t="str">
        <f>IFERROR(VLOOKUP($B198,インカレスプリント2018!$B$5:$G$400,5,FALSE)*VLOOKUP(T198,大会ごとのスコア!$D$33:$E$36,2,FALSE),"")</f>
        <v/>
      </c>
      <c r="W198" s="9" t="str">
        <f>IFERROR(VLOOKUP($B198,インカレロング2018!$B$5:$G$400,6,FALSE),"")</f>
        <v/>
      </c>
      <c r="X198" s="10" t="str">
        <f>IFERROR(VLOOKUP($B198,インカレロング2018!$B$5:$G$400,2,FALSE),"")</f>
        <v/>
      </c>
      <c r="Y198" s="10" t="str">
        <f>IFERROR(VLOOKUP($B198,インカレロング2018!$B$5:$G$400,5,FALSE)*VLOOKUP(W198,大会ごとのスコア!$D$38:$E$42,2,FALSE),"")</f>
        <v/>
      </c>
      <c r="Z198" s="9" t="str">
        <f>IFERROR(VLOOKUP($B198,クラブカップミドル!$B$4:$G$400,6,FALSE),"")</f>
        <v/>
      </c>
      <c r="AA198" s="10" t="str">
        <f>IFERROR(VLOOKUP($B198,クラブカップミドル!$B$4:$G$400,2,FALSE),"")</f>
        <v/>
      </c>
      <c r="AB198" s="10" t="str">
        <f>IFERROR(VLOOKUP($B198,クラブカップミドル!$B$4:$G$400,5,FALSE)*VLOOKUP(Z198,大会ごとのスコア!$D$44:$E$55,2,FALSE),"")</f>
        <v/>
      </c>
      <c r="AC198" s="9" t="str">
        <f>IFERROR(VLOOKUP($B198,全日本ミドル!$B$4:$G$400,6,FALSE),"")</f>
        <v/>
      </c>
      <c r="AD198" s="10" t="str">
        <f>IFERROR(VLOOKUP($B198,全日本ミドル!$B$4:$G$400,2,FALSE),"")</f>
        <v/>
      </c>
      <c r="AE198" s="10" t="str">
        <f>IFERROR(VLOOKUP($B198,全日本ミドル!$B$4:$G$400,5,FALSE)*VLOOKUP(AC198,大会ごとのスコア!$D$62:$E$69,2,FALSE),"")</f>
        <v/>
      </c>
      <c r="AF198" s="9" t="str">
        <f>IFERROR(VLOOKUP($B198,KOLC大会!$B$4:$G$400,6,FALSE),"")</f>
        <v/>
      </c>
      <c r="AG198" s="10" t="str">
        <f>IFERROR(VLOOKUP($B198,KOLC大会!$B$4:$G$400,2,FALSE),"")</f>
        <v/>
      </c>
      <c r="AH198" s="10" t="str">
        <f>IFERROR(VLOOKUP($B198,KOLC大会!$B$4:$G$400,5,FALSE)*VLOOKUP(AF198,大会ごとのスコア!$D$44:$E$55,2,FALSE),"")</f>
        <v/>
      </c>
      <c r="AI198" s="9" t="str">
        <f>IFERROR(VLOOKUP($B198,早大OC大会!$B$4:$G$400,6,FALSE),"")</f>
        <v/>
      </c>
      <c r="AJ198" s="10" t="str">
        <f>IFERROR(VLOOKUP($B198,早大OC大会!$B$4:$G$400,2,FALSE),"")</f>
        <v/>
      </c>
      <c r="AK198" s="10" t="str">
        <f>IFERROR(VLOOKUP($B198,早大OC大会!$B$4:$G$400,5,FALSE)*VLOOKUP(AI198,大会ごとのスコア!$D$44:$E$55,2,FALSE),"")</f>
        <v/>
      </c>
      <c r="AL198" s="9" t="str">
        <f>IFERROR(VLOOKUP($B198,京大京女大会!$B$4:$G$400,6,FALSE),"")</f>
        <v/>
      </c>
      <c r="AM198" s="10" t="str">
        <f>IFERROR(VLOOKUP($B198,京大京女大会!$B$4:$G$400,2,FALSE),"")</f>
        <v/>
      </c>
      <c r="AN198" s="10" t="str">
        <f>IFERROR(VLOOKUP($B198,京大京女大会!$B$4:$G$400,5,FALSE)*VLOOKUP(AL198,大会ごとのスコア!$D$44:$E$55,2,FALSE),"")</f>
        <v/>
      </c>
      <c r="AO198" s="9" t="str">
        <f>IFERROR(VLOOKUP($B198,東海ミドルセレ!$B$4:$G$400,6,FALSE),"")</f>
        <v/>
      </c>
      <c r="AP198" s="10" t="str">
        <f>IFERROR(VLOOKUP($B198,東海ミドルセレ!$B$4:$G$400,2,FALSE),"")</f>
        <v/>
      </c>
      <c r="AQ198" s="10" t="str">
        <f>IFERROR(VLOOKUP($B198,東海ミドルセレ!$B$4:$G$400,5,FALSE)*VLOOKUP(AO198,大会ごとのスコア!$D$44:$E$60,2,FALSE),"")</f>
        <v/>
      </c>
      <c r="AR198" s="10"/>
      <c r="AT198" s="9">
        <f t="array" ref="AT198">IFERROR(ROUNDUP(AVERAGE(LARGE(IF($A$3:$AS$3="スコア",$A198:$AS198,""),{1,2,3})),2),0)</f>
        <v>0</v>
      </c>
      <c r="AU198">
        <f t="array" ref="AU198">IFERROR(LARGE(IF($A$3:$AS$3="スコア",$A198:$AS198,""),1),"")</f>
        <v>32.448999999999998</v>
      </c>
      <c r="AV198" t="str">
        <f t="shared" si="6"/>
        <v>関東SS</v>
      </c>
      <c r="AW198" t="str">
        <f t="shared" si="7"/>
        <v>Ms1</v>
      </c>
    </row>
    <row r="199" spans="2:49" x14ac:dyDescent="0.15">
      <c r="B199" t="s">
        <v>936</v>
      </c>
      <c r="C199" t="s">
        <v>20</v>
      </c>
      <c r="E199" s="9" t="str">
        <f>IFERROR(VLOOKUP($B199,根ノ上高原!$B$5:$G$338,6,FALSE),"")</f>
        <v/>
      </c>
      <c r="F199" s="10" t="str">
        <f>IFERROR(VLOOKUP($B199,根ノ上高原!$B$5:$G$338,2,FALSE),"")</f>
        <v/>
      </c>
      <c r="G199" s="10" t="str">
        <f>IFERROR(VLOOKUP($B199,根ノ上高原!$B$5:$G$338,5,FALSE)*VLOOKUP(E199,大会ごとのスコア!$D$4:$E$5,2,FALSE),"")</f>
        <v/>
      </c>
      <c r="H199" s="9" t="str">
        <f>IFERROR(VLOOKUP($B199,東大OLK大会!$B$5:$G$338,6,FALSE),"")</f>
        <v/>
      </c>
      <c r="I199" s="10" t="str">
        <f>IFERROR(VLOOKUP($B199,東大OLK大会!$B$5:$G$338,2,FALSE),"")</f>
        <v/>
      </c>
      <c r="J199" s="10" t="str">
        <f>IFERROR(VLOOKUP($B199,東大OLK大会!$B$5:$G$338,5,FALSE)*VLOOKUP(H199,大会ごとのスコア!$D$7:$E$11,2,FALSE),"")</f>
        <v/>
      </c>
      <c r="K199" s="9" t="str">
        <f>IFERROR(VLOOKUP($B199,全日本ロング!$B$5:$G$338,6,FALSE),"")</f>
        <v/>
      </c>
      <c r="L199" s="10" t="str">
        <f>IFERROR(VLOOKUP($B199,全日本ロング!$B$5:$G$338,2,FALSE),"")</f>
        <v/>
      </c>
      <c r="M199" s="10" t="str">
        <f>IFERROR(VLOOKUP($B199,全日本ロング!$B$5:$G$338,5,FALSE)*VLOOKUP(K199,大会ごとのスコア!$D$12:$E$17,2,FALSE),"")</f>
        <v/>
      </c>
      <c r="N199" s="9" t="str">
        <f>IFERROR(VLOOKUP($B199,関東スプリントセレ!$B$5:$G$338,6,FALSE),"")</f>
        <v>Ms2</v>
      </c>
      <c r="O199" s="10">
        <f>IFERROR(VLOOKUP($B199,関東スプリントセレ!$B$5:$G$338,2,FALSE),"")</f>
        <v>29</v>
      </c>
      <c r="P199" s="10">
        <f>IFERROR(VLOOKUP($B199,関東スプリントセレ!$B$5:$G$338,5,FALSE)*VLOOKUP(N199,大会ごとのスコア!$D$19:$E$21,2,FALSE),"")</f>
        <v>55.164999999999999</v>
      </c>
      <c r="Q199" s="9" t="str">
        <f>IFERROR(VLOOKUP($B199,名椙大会2日目!$B$5:$G$338,6,FALSE),"")</f>
        <v/>
      </c>
      <c r="R199" s="10" t="str">
        <f>IFERROR(VLOOKUP($B199,名椙大会2日目!$B$5:$G$338,2,FALSE),"")</f>
        <v/>
      </c>
      <c r="S199" s="10" t="str">
        <f>IFERROR(VLOOKUP($B199,名椙大会2日目!$B$5:$G$338,5,FALSE)*VLOOKUP(Q199,大会ごとのスコア!$D$28:$E$31,2,FALSE),"")</f>
        <v/>
      </c>
      <c r="T199" s="9" t="str">
        <f>IFERROR(VLOOKUP($B199,インカレスプリント2018!$B$5:$G$400,6,FALSE),"")</f>
        <v/>
      </c>
      <c r="U199" s="10" t="str">
        <f>IFERROR(VLOOKUP($B199,インカレスプリント2018!$B$5:$G$400,2,FALSE),"")</f>
        <v/>
      </c>
      <c r="V199" s="10" t="str">
        <f>IFERROR(VLOOKUP($B199,インカレスプリント2018!$B$5:$G$400,5,FALSE)*VLOOKUP(T199,大会ごとのスコア!$D$33:$E$36,2,FALSE),"")</f>
        <v/>
      </c>
      <c r="W199" s="9" t="str">
        <f>IFERROR(VLOOKUP($B199,インカレロング2018!$B$5:$G$400,6,FALSE),"")</f>
        <v/>
      </c>
      <c r="X199" s="10" t="str">
        <f>IFERROR(VLOOKUP($B199,インカレロング2018!$B$5:$G$400,2,FALSE),"")</f>
        <v/>
      </c>
      <c r="Y199" s="10" t="str">
        <f>IFERROR(VLOOKUP($B199,インカレロング2018!$B$5:$G$400,5,FALSE)*VLOOKUP(W199,大会ごとのスコア!$D$38:$E$42,2,FALSE),"")</f>
        <v/>
      </c>
      <c r="Z199" s="9" t="str">
        <f>IFERROR(VLOOKUP($B199,クラブカップミドル!$B$4:$G$400,6,FALSE),"")</f>
        <v/>
      </c>
      <c r="AA199" s="10" t="str">
        <f>IFERROR(VLOOKUP($B199,クラブカップミドル!$B$4:$G$400,2,FALSE),"")</f>
        <v/>
      </c>
      <c r="AB199" s="10" t="str">
        <f>IFERROR(VLOOKUP($B199,クラブカップミドル!$B$4:$G$400,5,FALSE)*VLOOKUP(Z199,大会ごとのスコア!$D$44:$E$55,2,FALSE),"")</f>
        <v/>
      </c>
      <c r="AC199" s="9" t="str">
        <f>IFERROR(VLOOKUP($B199,全日本ミドル!$B$4:$G$400,6,FALSE),"")</f>
        <v/>
      </c>
      <c r="AD199" s="10" t="str">
        <f>IFERROR(VLOOKUP($B199,全日本ミドル!$B$4:$G$400,2,FALSE),"")</f>
        <v/>
      </c>
      <c r="AE199" s="10" t="str">
        <f>IFERROR(VLOOKUP($B199,全日本ミドル!$B$4:$G$400,5,FALSE)*VLOOKUP(AC199,大会ごとのスコア!$D$62:$E$69,2,FALSE),"")</f>
        <v/>
      </c>
      <c r="AF199" s="9" t="str">
        <f>IFERROR(VLOOKUP($B199,KOLC大会!$B$4:$G$400,6,FALSE),"")</f>
        <v/>
      </c>
      <c r="AG199" s="10" t="str">
        <f>IFERROR(VLOOKUP($B199,KOLC大会!$B$4:$G$400,2,FALSE),"")</f>
        <v/>
      </c>
      <c r="AH199" s="10" t="str">
        <f>IFERROR(VLOOKUP($B199,KOLC大会!$B$4:$G$400,5,FALSE)*VLOOKUP(AF199,大会ごとのスコア!$D$44:$E$55,2,FALSE),"")</f>
        <v/>
      </c>
      <c r="AI199" s="9" t="str">
        <f>IFERROR(VLOOKUP($B199,早大OC大会!$B$4:$G$400,6,FALSE),"")</f>
        <v/>
      </c>
      <c r="AJ199" s="10" t="str">
        <f>IFERROR(VLOOKUP($B199,早大OC大会!$B$4:$G$400,2,FALSE),"")</f>
        <v/>
      </c>
      <c r="AK199" s="10" t="str">
        <f>IFERROR(VLOOKUP($B199,早大OC大会!$B$4:$G$400,5,FALSE)*VLOOKUP(AI199,大会ごとのスコア!$D$44:$E$55,2,FALSE),"")</f>
        <v/>
      </c>
      <c r="AL199" s="9" t="str">
        <f>IFERROR(VLOOKUP($B199,京大京女大会!$B$4:$G$400,6,FALSE),"")</f>
        <v/>
      </c>
      <c r="AM199" s="10" t="str">
        <f>IFERROR(VLOOKUP($B199,京大京女大会!$B$4:$G$400,2,FALSE),"")</f>
        <v/>
      </c>
      <c r="AN199" s="10" t="str">
        <f>IFERROR(VLOOKUP($B199,京大京女大会!$B$4:$G$400,5,FALSE)*VLOOKUP(AL199,大会ごとのスコア!$D$44:$E$55,2,FALSE),"")</f>
        <v/>
      </c>
      <c r="AO199" s="9" t="str">
        <f>IFERROR(VLOOKUP($B199,東海ミドルセレ!$B$4:$G$400,6,FALSE),"")</f>
        <v/>
      </c>
      <c r="AP199" s="10" t="str">
        <f>IFERROR(VLOOKUP($B199,東海ミドルセレ!$B$4:$G$400,2,FALSE),"")</f>
        <v/>
      </c>
      <c r="AQ199" s="10" t="str">
        <f>IFERROR(VLOOKUP($B199,東海ミドルセレ!$B$4:$G$400,5,FALSE)*VLOOKUP(AO199,大会ごとのスコア!$D$44:$E$60,2,FALSE),"")</f>
        <v/>
      </c>
      <c r="AR199" s="10"/>
      <c r="AT199" s="9">
        <f t="array" ref="AT199">IFERROR(ROUNDUP(AVERAGE(LARGE(IF($A$3:$AS$3="スコア",$A199:$AS199,""),{1,2,3})),2),0)</f>
        <v>0</v>
      </c>
      <c r="AU199">
        <f t="array" ref="AU199">IFERROR(LARGE(IF($A$3:$AS$3="スコア",$A199:$AS199,""),1),"")</f>
        <v>55.164999999999999</v>
      </c>
      <c r="AV199" t="str">
        <f t="shared" si="6"/>
        <v>関東SS</v>
      </c>
      <c r="AW199" t="str">
        <f t="shared" si="7"/>
        <v>Ms2</v>
      </c>
    </row>
    <row r="200" spans="2:49" x14ac:dyDescent="0.15">
      <c r="B200" t="s">
        <v>944</v>
      </c>
      <c r="C200" t="s">
        <v>20</v>
      </c>
      <c r="E200" s="9" t="str">
        <f>IFERROR(VLOOKUP($B200,根ノ上高原!$B$5:$G$338,6,FALSE),"")</f>
        <v/>
      </c>
      <c r="F200" s="10" t="str">
        <f>IFERROR(VLOOKUP($B200,根ノ上高原!$B$5:$G$338,2,FALSE),"")</f>
        <v/>
      </c>
      <c r="G200" s="10" t="str">
        <f>IFERROR(VLOOKUP($B200,根ノ上高原!$B$5:$G$338,5,FALSE)*VLOOKUP(E200,大会ごとのスコア!$D$4:$E$5,2,FALSE),"")</f>
        <v/>
      </c>
      <c r="H200" s="9" t="str">
        <f>IFERROR(VLOOKUP($B200,東大OLK大会!$B$5:$G$338,6,FALSE),"")</f>
        <v/>
      </c>
      <c r="I200" s="10" t="str">
        <f>IFERROR(VLOOKUP($B200,東大OLK大会!$B$5:$G$338,2,FALSE),"")</f>
        <v/>
      </c>
      <c r="J200" s="10" t="str">
        <f>IFERROR(VLOOKUP($B200,東大OLK大会!$B$5:$G$338,5,FALSE)*VLOOKUP(H200,大会ごとのスコア!$D$7:$E$11,2,FALSE),"")</f>
        <v/>
      </c>
      <c r="K200" s="9" t="str">
        <f>IFERROR(VLOOKUP($B200,全日本ロング!$B$5:$G$338,6,FALSE),"")</f>
        <v/>
      </c>
      <c r="L200" s="10" t="str">
        <f>IFERROR(VLOOKUP($B200,全日本ロング!$B$5:$G$338,2,FALSE),"")</f>
        <v/>
      </c>
      <c r="M200" s="10" t="str">
        <f>IFERROR(VLOOKUP($B200,全日本ロング!$B$5:$G$338,5,FALSE)*VLOOKUP(K200,大会ごとのスコア!$D$12:$E$17,2,FALSE),"")</f>
        <v/>
      </c>
      <c r="N200" s="9" t="str">
        <f>IFERROR(VLOOKUP($B200,関東スプリントセレ!$B$5:$G$338,6,FALSE),"")</f>
        <v>Ms2</v>
      </c>
      <c r="O200" s="10">
        <f>IFERROR(VLOOKUP($B200,関東スプリントセレ!$B$5:$G$338,2,FALSE),"")</f>
        <v>54</v>
      </c>
      <c r="P200" s="10">
        <f>IFERROR(VLOOKUP($B200,関東スプリントセレ!$B$5:$G$338,5,FALSE)*VLOOKUP(N200,大会ごとのスコア!$D$19:$E$21,2,FALSE),"")</f>
        <v>47.677</v>
      </c>
      <c r="Q200" s="9" t="str">
        <f>IFERROR(VLOOKUP($B200,名椙大会2日目!$B$5:$G$338,6,FALSE),"")</f>
        <v/>
      </c>
      <c r="R200" s="10" t="str">
        <f>IFERROR(VLOOKUP($B200,名椙大会2日目!$B$5:$G$338,2,FALSE),"")</f>
        <v/>
      </c>
      <c r="S200" s="10" t="str">
        <f>IFERROR(VLOOKUP($B200,名椙大会2日目!$B$5:$G$338,5,FALSE)*VLOOKUP(Q200,大会ごとのスコア!$D$28:$E$31,2,FALSE),"")</f>
        <v/>
      </c>
      <c r="T200" s="9" t="str">
        <f>IFERROR(VLOOKUP($B200,インカレスプリント2018!$B$5:$G$400,6,FALSE),"")</f>
        <v/>
      </c>
      <c r="U200" s="10" t="str">
        <f>IFERROR(VLOOKUP($B200,インカレスプリント2018!$B$5:$G$400,2,FALSE),"")</f>
        <v/>
      </c>
      <c r="V200" s="10" t="str">
        <f>IFERROR(VLOOKUP($B200,インカレスプリント2018!$B$5:$G$400,5,FALSE)*VLOOKUP(T200,大会ごとのスコア!$D$33:$E$36,2,FALSE),"")</f>
        <v/>
      </c>
      <c r="W200" s="9" t="str">
        <f>IFERROR(VLOOKUP($B200,インカレロング2018!$B$5:$G$400,6,FALSE),"")</f>
        <v/>
      </c>
      <c r="X200" s="10" t="str">
        <f>IFERROR(VLOOKUP($B200,インカレロング2018!$B$5:$G$400,2,FALSE),"")</f>
        <v/>
      </c>
      <c r="Y200" s="10" t="str">
        <f>IFERROR(VLOOKUP($B200,インカレロング2018!$B$5:$G$400,5,FALSE)*VLOOKUP(W200,大会ごとのスコア!$D$38:$E$42,2,FALSE),"")</f>
        <v/>
      </c>
      <c r="Z200" s="9" t="str">
        <f>IFERROR(VLOOKUP($B200,クラブカップミドル!$B$4:$G$400,6,FALSE),"")</f>
        <v/>
      </c>
      <c r="AA200" s="10" t="str">
        <f>IFERROR(VLOOKUP($B200,クラブカップミドル!$B$4:$G$400,2,FALSE),"")</f>
        <v/>
      </c>
      <c r="AB200" s="10" t="str">
        <f>IFERROR(VLOOKUP($B200,クラブカップミドル!$B$4:$G$400,5,FALSE)*VLOOKUP(Z200,大会ごとのスコア!$D$44:$E$55,2,FALSE),"")</f>
        <v/>
      </c>
      <c r="AC200" s="9" t="str">
        <f>IFERROR(VLOOKUP($B200,全日本ミドル!$B$4:$G$400,6,FALSE),"")</f>
        <v/>
      </c>
      <c r="AD200" s="10" t="str">
        <f>IFERROR(VLOOKUP($B200,全日本ミドル!$B$4:$G$400,2,FALSE),"")</f>
        <v/>
      </c>
      <c r="AE200" s="10" t="str">
        <f>IFERROR(VLOOKUP($B200,全日本ミドル!$B$4:$G$400,5,FALSE)*VLOOKUP(AC200,大会ごとのスコア!$D$62:$E$69,2,FALSE),"")</f>
        <v/>
      </c>
      <c r="AF200" s="9" t="str">
        <f>IFERROR(VLOOKUP($B200,KOLC大会!$B$4:$G$400,6,FALSE),"")</f>
        <v/>
      </c>
      <c r="AG200" s="10" t="str">
        <f>IFERROR(VLOOKUP($B200,KOLC大会!$B$4:$G$400,2,FALSE),"")</f>
        <v/>
      </c>
      <c r="AH200" s="10" t="str">
        <f>IFERROR(VLOOKUP($B200,KOLC大会!$B$4:$G$400,5,FALSE)*VLOOKUP(AF200,大会ごとのスコア!$D$44:$E$55,2,FALSE),"")</f>
        <v/>
      </c>
      <c r="AI200" s="9" t="str">
        <f>IFERROR(VLOOKUP($B200,早大OC大会!$B$4:$G$400,6,FALSE),"")</f>
        <v/>
      </c>
      <c r="AJ200" s="10" t="str">
        <f>IFERROR(VLOOKUP($B200,早大OC大会!$B$4:$G$400,2,FALSE),"")</f>
        <v/>
      </c>
      <c r="AK200" s="10" t="str">
        <f>IFERROR(VLOOKUP($B200,早大OC大会!$B$4:$G$400,5,FALSE)*VLOOKUP(AI200,大会ごとのスコア!$D$44:$E$55,2,FALSE),"")</f>
        <v/>
      </c>
      <c r="AL200" s="9" t="str">
        <f>IFERROR(VLOOKUP($B200,京大京女大会!$B$4:$G$400,6,FALSE),"")</f>
        <v/>
      </c>
      <c r="AM200" s="10" t="str">
        <f>IFERROR(VLOOKUP($B200,京大京女大会!$B$4:$G$400,2,FALSE),"")</f>
        <v/>
      </c>
      <c r="AN200" s="10" t="str">
        <f>IFERROR(VLOOKUP($B200,京大京女大会!$B$4:$G$400,5,FALSE)*VLOOKUP(AL200,大会ごとのスコア!$D$44:$E$55,2,FALSE),"")</f>
        <v/>
      </c>
      <c r="AO200" s="9" t="str">
        <f>IFERROR(VLOOKUP($B200,東海ミドルセレ!$B$4:$G$400,6,FALSE),"")</f>
        <v/>
      </c>
      <c r="AP200" s="10" t="str">
        <f>IFERROR(VLOOKUP($B200,東海ミドルセレ!$B$4:$G$400,2,FALSE),"")</f>
        <v/>
      </c>
      <c r="AQ200" s="10" t="str">
        <f>IFERROR(VLOOKUP($B200,東海ミドルセレ!$B$4:$G$400,5,FALSE)*VLOOKUP(AO200,大会ごとのスコア!$D$44:$E$60,2,FALSE),"")</f>
        <v/>
      </c>
      <c r="AR200" s="10"/>
      <c r="AT200" s="9">
        <f t="array" ref="AT200">IFERROR(ROUNDUP(AVERAGE(LARGE(IF($A$3:$AS$3="スコア",$A200:$AS200,""),{1,2,3})),2),0)</f>
        <v>0</v>
      </c>
      <c r="AU200">
        <f t="array" ref="AU200">IFERROR(LARGE(IF($A$3:$AS$3="スコア",$A200:$AS200,""),1),"")</f>
        <v>47.677</v>
      </c>
      <c r="AV200" t="str">
        <f t="shared" si="6"/>
        <v>関東SS</v>
      </c>
      <c r="AW200" t="str">
        <f t="shared" si="7"/>
        <v>Ms2</v>
      </c>
    </row>
    <row r="201" spans="2:49" x14ac:dyDescent="0.15">
      <c r="B201" t="s">
        <v>953</v>
      </c>
      <c r="C201" t="s">
        <v>20</v>
      </c>
      <c r="E201" s="9" t="str">
        <f>IFERROR(VLOOKUP($B201,根ノ上高原!$B$5:$G$338,6,FALSE),"")</f>
        <v/>
      </c>
      <c r="F201" s="10" t="str">
        <f>IFERROR(VLOOKUP($B201,根ノ上高原!$B$5:$G$338,2,FALSE),"")</f>
        <v/>
      </c>
      <c r="G201" s="10" t="str">
        <f>IFERROR(VLOOKUP($B201,根ノ上高原!$B$5:$G$338,5,FALSE)*VLOOKUP(E201,大会ごとのスコア!$D$4:$E$5,2,FALSE),"")</f>
        <v/>
      </c>
      <c r="H201" s="9" t="str">
        <f>IFERROR(VLOOKUP($B201,東大OLK大会!$B$5:$G$338,6,FALSE),"")</f>
        <v/>
      </c>
      <c r="I201" s="10" t="str">
        <f>IFERROR(VLOOKUP($B201,東大OLK大会!$B$5:$G$338,2,FALSE),"")</f>
        <v/>
      </c>
      <c r="J201" s="10" t="str">
        <f>IFERROR(VLOOKUP($B201,東大OLK大会!$B$5:$G$338,5,FALSE)*VLOOKUP(H201,大会ごとのスコア!$D$7:$E$11,2,FALSE),"")</f>
        <v/>
      </c>
      <c r="K201" s="9" t="str">
        <f>IFERROR(VLOOKUP($B201,全日本ロング!$B$5:$G$338,6,FALSE),"")</f>
        <v/>
      </c>
      <c r="L201" s="10" t="str">
        <f>IFERROR(VLOOKUP($B201,全日本ロング!$B$5:$G$338,2,FALSE),"")</f>
        <v/>
      </c>
      <c r="M201" s="10" t="str">
        <f>IFERROR(VLOOKUP($B201,全日本ロング!$B$5:$G$338,5,FALSE)*VLOOKUP(K201,大会ごとのスコア!$D$12:$E$17,2,FALSE),"")</f>
        <v/>
      </c>
      <c r="N201" s="9" t="str">
        <f>IFERROR(VLOOKUP($B201,関東スプリントセレ!$B$5:$G$338,6,FALSE),"")</f>
        <v>Ms2</v>
      </c>
      <c r="O201" s="10">
        <f>IFERROR(VLOOKUP($B201,関東スプリントセレ!$B$5:$G$338,2,FALSE),"")</f>
        <v>69</v>
      </c>
      <c r="P201" s="10">
        <f>IFERROR(VLOOKUP($B201,関東スプリントセレ!$B$5:$G$338,5,FALSE)*VLOOKUP(N201,大会ごとのスコア!$D$19:$E$21,2,FALSE),"")</f>
        <v>40.579000000000001</v>
      </c>
      <c r="Q201" s="9" t="str">
        <f>IFERROR(VLOOKUP($B201,名椙大会2日目!$B$5:$G$338,6,FALSE),"")</f>
        <v/>
      </c>
      <c r="R201" s="10" t="str">
        <f>IFERROR(VLOOKUP($B201,名椙大会2日目!$B$5:$G$338,2,FALSE),"")</f>
        <v/>
      </c>
      <c r="S201" s="10" t="str">
        <f>IFERROR(VLOOKUP($B201,名椙大会2日目!$B$5:$G$338,5,FALSE)*VLOOKUP(Q201,大会ごとのスコア!$D$28:$E$31,2,FALSE),"")</f>
        <v/>
      </c>
      <c r="T201" s="9" t="str">
        <f>IFERROR(VLOOKUP($B201,インカレスプリント2018!$B$5:$G$400,6,FALSE),"")</f>
        <v/>
      </c>
      <c r="U201" s="10" t="str">
        <f>IFERROR(VLOOKUP($B201,インカレスプリント2018!$B$5:$G$400,2,FALSE),"")</f>
        <v/>
      </c>
      <c r="V201" s="10" t="str">
        <f>IFERROR(VLOOKUP($B201,インカレスプリント2018!$B$5:$G$400,5,FALSE)*VLOOKUP(T201,大会ごとのスコア!$D$33:$E$36,2,FALSE),"")</f>
        <v/>
      </c>
      <c r="W201" s="9" t="str">
        <f>IFERROR(VLOOKUP($B201,インカレロング2018!$B$5:$G$400,6,FALSE),"")</f>
        <v/>
      </c>
      <c r="X201" s="10" t="str">
        <f>IFERROR(VLOOKUP($B201,インカレロング2018!$B$5:$G$400,2,FALSE),"")</f>
        <v/>
      </c>
      <c r="Y201" s="10" t="str">
        <f>IFERROR(VLOOKUP($B201,インカレロング2018!$B$5:$G$400,5,FALSE)*VLOOKUP(W201,大会ごとのスコア!$D$38:$E$42,2,FALSE),"")</f>
        <v/>
      </c>
      <c r="Z201" s="9" t="str">
        <f>IFERROR(VLOOKUP($B201,クラブカップミドル!$B$4:$G$400,6,FALSE),"")</f>
        <v/>
      </c>
      <c r="AA201" s="10" t="str">
        <f>IFERROR(VLOOKUP($B201,クラブカップミドル!$B$4:$G$400,2,FALSE),"")</f>
        <v/>
      </c>
      <c r="AB201" s="10" t="str">
        <f>IFERROR(VLOOKUP($B201,クラブカップミドル!$B$4:$G$400,5,FALSE)*VLOOKUP(Z201,大会ごとのスコア!$D$44:$E$55,2,FALSE),"")</f>
        <v/>
      </c>
      <c r="AC201" s="9" t="str">
        <f>IFERROR(VLOOKUP($B201,全日本ミドル!$B$4:$G$400,6,FALSE),"")</f>
        <v/>
      </c>
      <c r="AD201" s="10" t="str">
        <f>IFERROR(VLOOKUP($B201,全日本ミドル!$B$4:$G$400,2,FALSE),"")</f>
        <v/>
      </c>
      <c r="AE201" s="10" t="str">
        <f>IFERROR(VLOOKUP($B201,全日本ミドル!$B$4:$G$400,5,FALSE)*VLOOKUP(AC201,大会ごとのスコア!$D$62:$E$69,2,FALSE),"")</f>
        <v/>
      </c>
      <c r="AF201" s="9" t="str">
        <f>IFERROR(VLOOKUP($B201,KOLC大会!$B$4:$G$400,6,FALSE),"")</f>
        <v/>
      </c>
      <c r="AG201" s="10" t="str">
        <f>IFERROR(VLOOKUP($B201,KOLC大会!$B$4:$G$400,2,FALSE),"")</f>
        <v/>
      </c>
      <c r="AH201" s="10" t="str">
        <f>IFERROR(VLOOKUP($B201,KOLC大会!$B$4:$G$400,5,FALSE)*VLOOKUP(AF201,大会ごとのスコア!$D$44:$E$55,2,FALSE),"")</f>
        <v/>
      </c>
      <c r="AI201" s="9" t="str">
        <f>IFERROR(VLOOKUP($B201,早大OC大会!$B$4:$G$400,6,FALSE),"")</f>
        <v/>
      </c>
      <c r="AJ201" s="10" t="str">
        <f>IFERROR(VLOOKUP($B201,早大OC大会!$B$4:$G$400,2,FALSE),"")</f>
        <v/>
      </c>
      <c r="AK201" s="10" t="str">
        <f>IFERROR(VLOOKUP($B201,早大OC大会!$B$4:$G$400,5,FALSE)*VLOOKUP(AI201,大会ごとのスコア!$D$44:$E$55,2,FALSE),"")</f>
        <v/>
      </c>
      <c r="AL201" s="9" t="str">
        <f>IFERROR(VLOOKUP($B201,京大京女大会!$B$4:$G$400,6,FALSE),"")</f>
        <v/>
      </c>
      <c r="AM201" s="10" t="str">
        <f>IFERROR(VLOOKUP($B201,京大京女大会!$B$4:$G$400,2,FALSE),"")</f>
        <v/>
      </c>
      <c r="AN201" s="10" t="str">
        <f>IFERROR(VLOOKUP($B201,京大京女大会!$B$4:$G$400,5,FALSE)*VLOOKUP(AL201,大会ごとのスコア!$D$44:$E$55,2,FALSE),"")</f>
        <v/>
      </c>
      <c r="AO201" s="9" t="str">
        <f>IFERROR(VLOOKUP($B201,東海ミドルセレ!$B$4:$G$400,6,FALSE),"")</f>
        <v/>
      </c>
      <c r="AP201" s="10" t="str">
        <f>IFERROR(VLOOKUP($B201,東海ミドルセレ!$B$4:$G$400,2,FALSE),"")</f>
        <v/>
      </c>
      <c r="AQ201" s="10" t="str">
        <f>IFERROR(VLOOKUP($B201,東海ミドルセレ!$B$4:$G$400,5,FALSE)*VLOOKUP(AO201,大会ごとのスコア!$D$44:$E$60,2,FALSE),"")</f>
        <v/>
      </c>
      <c r="AR201" s="10"/>
      <c r="AT201" s="9">
        <f t="array" ref="AT201">IFERROR(ROUNDUP(AVERAGE(LARGE(IF($A$3:$AS$3="スコア",$A201:$AS201,""),{1,2,3})),2),0)</f>
        <v>0</v>
      </c>
      <c r="AU201">
        <f t="array" ref="AU201">IFERROR(LARGE(IF($A$3:$AS$3="スコア",$A201:$AS201,""),1),"")</f>
        <v>40.579000000000001</v>
      </c>
      <c r="AV201" t="str">
        <f t="shared" si="6"/>
        <v>関東SS</v>
      </c>
      <c r="AW201" t="str">
        <f t="shared" si="7"/>
        <v>Ms2</v>
      </c>
    </row>
    <row r="202" spans="2:49" x14ac:dyDescent="0.15">
      <c r="B202" t="s">
        <v>931</v>
      </c>
      <c r="C202" t="s">
        <v>21</v>
      </c>
      <c r="E202" s="9" t="str">
        <f>IFERROR(VLOOKUP($B202,根ノ上高原!$B$5:$G$338,6,FALSE),"")</f>
        <v/>
      </c>
      <c r="F202" s="10" t="str">
        <f>IFERROR(VLOOKUP($B202,根ノ上高原!$B$5:$G$338,2,FALSE),"")</f>
        <v/>
      </c>
      <c r="G202" s="10" t="str">
        <f>IFERROR(VLOOKUP($B202,根ノ上高原!$B$5:$G$338,5,FALSE)*VLOOKUP(E202,大会ごとのスコア!$D$4:$E$5,2,FALSE),"")</f>
        <v/>
      </c>
      <c r="H202" s="9" t="str">
        <f>IFERROR(VLOOKUP($B202,東大OLK大会!$B$5:$G$338,6,FALSE),"")</f>
        <v/>
      </c>
      <c r="I202" s="10" t="str">
        <f>IFERROR(VLOOKUP($B202,東大OLK大会!$B$5:$G$338,2,FALSE),"")</f>
        <v/>
      </c>
      <c r="J202" s="10" t="str">
        <f>IFERROR(VLOOKUP($B202,東大OLK大会!$B$5:$G$338,5,FALSE)*VLOOKUP(H202,大会ごとのスコア!$D$7:$E$11,2,FALSE),"")</f>
        <v/>
      </c>
      <c r="K202" s="9" t="str">
        <f>IFERROR(VLOOKUP($B202,全日本ロング!$B$5:$G$338,6,FALSE),"")</f>
        <v/>
      </c>
      <c r="L202" s="10" t="str">
        <f>IFERROR(VLOOKUP($B202,全日本ロング!$B$5:$G$338,2,FALSE),"")</f>
        <v/>
      </c>
      <c r="M202" s="10" t="str">
        <f>IFERROR(VLOOKUP($B202,全日本ロング!$B$5:$G$338,5,FALSE)*VLOOKUP(K202,大会ごとのスコア!$D$12:$E$17,2,FALSE),"")</f>
        <v/>
      </c>
      <c r="N202" s="9" t="str">
        <f>IFERROR(VLOOKUP($B202,関東スプリントセレ!$B$5:$G$338,6,FALSE),"")</f>
        <v>Ms1</v>
      </c>
      <c r="O202" s="10">
        <f>IFERROR(VLOOKUP($B202,関東スプリントセレ!$B$5:$G$338,2,FALSE),"")</f>
        <v>0</v>
      </c>
      <c r="P202" s="10">
        <f>IFERROR(VLOOKUP($B202,関東スプリントセレ!$B$5:$G$338,5,FALSE)*VLOOKUP(N202,大会ごとのスコア!$D$19:$E$21,2,FALSE),"")</f>
        <v>45.857999999999997</v>
      </c>
      <c r="Q202" s="9" t="str">
        <f>IFERROR(VLOOKUP($B202,名椙大会2日目!$B$5:$G$338,6,FALSE),"")</f>
        <v/>
      </c>
      <c r="R202" s="10" t="str">
        <f>IFERROR(VLOOKUP($B202,名椙大会2日目!$B$5:$G$338,2,FALSE),"")</f>
        <v/>
      </c>
      <c r="S202" s="10" t="str">
        <f>IFERROR(VLOOKUP($B202,名椙大会2日目!$B$5:$G$338,5,FALSE)*VLOOKUP(Q202,大会ごとのスコア!$D$28:$E$31,2,FALSE),"")</f>
        <v/>
      </c>
      <c r="T202" s="9" t="str">
        <f>IFERROR(VLOOKUP($B202,インカレスプリント2018!$B$5:$G$400,6,FALSE),"")</f>
        <v/>
      </c>
      <c r="U202" s="10" t="str">
        <f>IFERROR(VLOOKUP($B202,インカレスプリント2018!$B$5:$G$400,2,FALSE),"")</f>
        <v/>
      </c>
      <c r="V202" s="10" t="str">
        <f>IFERROR(VLOOKUP($B202,インカレスプリント2018!$B$5:$G$400,5,FALSE)*VLOOKUP(T202,大会ごとのスコア!$D$33:$E$36,2,FALSE),"")</f>
        <v/>
      </c>
      <c r="W202" s="9" t="str">
        <f>IFERROR(VLOOKUP($B202,インカレロング2018!$B$5:$G$400,6,FALSE),"")</f>
        <v/>
      </c>
      <c r="X202" s="10" t="str">
        <f>IFERROR(VLOOKUP($B202,インカレロング2018!$B$5:$G$400,2,FALSE),"")</f>
        <v/>
      </c>
      <c r="Y202" s="10" t="str">
        <f>IFERROR(VLOOKUP($B202,インカレロング2018!$B$5:$G$400,5,FALSE)*VLOOKUP(W202,大会ごとのスコア!$D$38:$E$42,2,FALSE),"")</f>
        <v/>
      </c>
      <c r="Z202" s="9" t="str">
        <f>IFERROR(VLOOKUP($B202,クラブカップミドル!$B$4:$G$400,6,FALSE),"")</f>
        <v/>
      </c>
      <c r="AA202" s="10" t="str">
        <f>IFERROR(VLOOKUP($B202,クラブカップミドル!$B$4:$G$400,2,FALSE),"")</f>
        <v/>
      </c>
      <c r="AB202" s="10" t="str">
        <f>IFERROR(VLOOKUP($B202,クラブカップミドル!$B$4:$G$400,5,FALSE)*VLOOKUP(Z202,大会ごとのスコア!$D$44:$E$55,2,FALSE),"")</f>
        <v/>
      </c>
      <c r="AC202" s="9" t="str">
        <f>IFERROR(VLOOKUP($B202,全日本ミドル!$B$4:$G$400,6,FALSE),"")</f>
        <v/>
      </c>
      <c r="AD202" s="10" t="str">
        <f>IFERROR(VLOOKUP($B202,全日本ミドル!$B$4:$G$400,2,FALSE),"")</f>
        <v/>
      </c>
      <c r="AE202" s="10" t="str">
        <f>IFERROR(VLOOKUP($B202,全日本ミドル!$B$4:$G$400,5,FALSE)*VLOOKUP(AC202,大会ごとのスコア!$D$62:$E$69,2,FALSE),"")</f>
        <v/>
      </c>
      <c r="AF202" s="9" t="str">
        <f>IFERROR(VLOOKUP($B202,KOLC大会!$B$4:$G$400,6,FALSE),"")</f>
        <v/>
      </c>
      <c r="AG202" s="10" t="str">
        <f>IFERROR(VLOOKUP($B202,KOLC大会!$B$4:$G$400,2,FALSE),"")</f>
        <v/>
      </c>
      <c r="AH202" s="10" t="str">
        <f>IFERROR(VLOOKUP($B202,KOLC大会!$B$4:$G$400,5,FALSE)*VLOOKUP(AF202,大会ごとのスコア!$D$44:$E$55,2,FALSE),"")</f>
        <v/>
      </c>
      <c r="AI202" s="9" t="str">
        <f>IFERROR(VLOOKUP($B202,早大OC大会!$B$4:$G$400,6,FALSE),"")</f>
        <v/>
      </c>
      <c r="AJ202" s="10" t="str">
        <f>IFERROR(VLOOKUP($B202,早大OC大会!$B$4:$G$400,2,FALSE),"")</f>
        <v/>
      </c>
      <c r="AK202" s="10" t="str">
        <f>IFERROR(VLOOKUP($B202,早大OC大会!$B$4:$G$400,5,FALSE)*VLOOKUP(AI202,大会ごとのスコア!$D$44:$E$55,2,FALSE),"")</f>
        <v/>
      </c>
      <c r="AL202" s="9" t="str">
        <f>IFERROR(VLOOKUP($B202,京大京女大会!$B$4:$G$400,6,FALSE),"")</f>
        <v/>
      </c>
      <c r="AM202" s="10" t="str">
        <f>IFERROR(VLOOKUP($B202,京大京女大会!$B$4:$G$400,2,FALSE),"")</f>
        <v/>
      </c>
      <c r="AN202" s="10" t="str">
        <f>IFERROR(VLOOKUP($B202,京大京女大会!$B$4:$G$400,5,FALSE)*VLOOKUP(AL202,大会ごとのスコア!$D$44:$E$55,2,FALSE),"")</f>
        <v/>
      </c>
      <c r="AO202" s="9" t="str">
        <f>IFERROR(VLOOKUP($B202,東海ミドルセレ!$B$4:$G$400,6,FALSE),"")</f>
        <v/>
      </c>
      <c r="AP202" s="10" t="str">
        <f>IFERROR(VLOOKUP($B202,東海ミドルセレ!$B$4:$G$400,2,FALSE),"")</f>
        <v/>
      </c>
      <c r="AQ202" s="10" t="str">
        <f>IFERROR(VLOOKUP($B202,東海ミドルセレ!$B$4:$G$400,5,FALSE)*VLOOKUP(AO202,大会ごとのスコア!$D$44:$E$60,2,FALSE),"")</f>
        <v/>
      </c>
      <c r="AR202" s="10"/>
      <c r="AT202" s="9">
        <f t="array" ref="AT202">IFERROR(ROUNDUP(AVERAGE(LARGE(IF($A$3:$AS$3="スコア",$A202:$AS202,""),{1,2,3})),2),0)</f>
        <v>0</v>
      </c>
      <c r="AU202">
        <f t="array" ref="AU202">IFERROR(LARGE(IF($A$3:$AS$3="スコア",$A202:$AS202,""),1),"")</f>
        <v>45.857999999999997</v>
      </c>
      <c r="AV202" t="str">
        <f t="shared" si="6"/>
        <v>関東SS</v>
      </c>
      <c r="AW202" t="str">
        <f t="shared" si="7"/>
        <v>Ms1</v>
      </c>
    </row>
    <row r="203" spans="2:49" x14ac:dyDescent="0.15">
      <c r="B203" t="s">
        <v>981</v>
      </c>
      <c r="C203" t="s">
        <v>21</v>
      </c>
      <c r="E203" s="9" t="str">
        <f>IFERROR(VLOOKUP($B203,根ノ上高原!$B$5:$G$338,6,FALSE),"")</f>
        <v/>
      </c>
      <c r="F203" s="10" t="str">
        <f>IFERROR(VLOOKUP($B203,根ノ上高原!$B$5:$G$338,2,FALSE),"")</f>
        <v/>
      </c>
      <c r="G203" s="10" t="str">
        <f>IFERROR(VLOOKUP($B203,根ノ上高原!$B$5:$G$338,5,FALSE)*VLOOKUP(E203,大会ごとのスコア!$D$4:$E$5,2,FALSE),"")</f>
        <v/>
      </c>
      <c r="H203" s="9" t="str">
        <f>IFERROR(VLOOKUP($B203,東大OLK大会!$B$5:$G$338,6,FALSE),"")</f>
        <v/>
      </c>
      <c r="I203" s="10" t="str">
        <f>IFERROR(VLOOKUP($B203,東大OLK大会!$B$5:$G$338,2,FALSE),"")</f>
        <v/>
      </c>
      <c r="J203" s="10" t="str">
        <f>IFERROR(VLOOKUP($B203,東大OLK大会!$B$5:$G$338,5,FALSE)*VLOOKUP(H203,大会ごとのスコア!$D$7:$E$11,2,FALSE),"")</f>
        <v/>
      </c>
      <c r="K203" s="9" t="str">
        <f>IFERROR(VLOOKUP($B203,全日本ロング!$B$5:$G$338,6,FALSE),"")</f>
        <v/>
      </c>
      <c r="L203" s="10" t="str">
        <f>IFERROR(VLOOKUP($B203,全日本ロング!$B$5:$G$338,2,FALSE),"")</f>
        <v/>
      </c>
      <c r="M203" s="10" t="str">
        <f>IFERROR(VLOOKUP($B203,全日本ロング!$B$5:$G$338,5,FALSE)*VLOOKUP(K203,大会ごとのスコア!$D$12:$E$17,2,FALSE),"")</f>
        <v/>
      </c>
      <c r="N203" s="9" t="str">
        <f>IFERROR(VLOOKUP($B203,関東スプリントセレ!$B$5:$G$338,6,FALSE),"")</f>
        <v>M</v>
      </c>
      <c r="O203" s="10">
        <f>IFERROR(VLOOKUP($B203,関東スプリントセレ!$B$5:$G$338,2,FALSE),"")</f>
        <v>10</v>
      </c>
      <c r="P203" s="10">
        <f>IFERROR(VLOOKUP($B203,関東スプリントセレ!$B$5:$G$338,5,FALSE)*VLOOKUP(N203,大会ごとのスコア!$D$19:$E$21,2,FALSE),"")</f>
        <v>40.020800000000001</v>
      </c>
      <c r="Q203" s="9" t="str">
        <f>IFERROR(VLOOKUP($B203,名椙大会2日目!$B$5:$G$338,6,FALSE),"")</f>
        <v/>
      </c>
      <c r="R203" s="10" t="str">
        <f>IFERROR(VLOOKUP($B203,名椙大会2日目!$B$5:$G$338,2,FALSE),"")</f>
        <v/>
      </c>
      <c r="S203" s="10" t="str">
        <f>IFERROR(VLOOKUP($B203,名椙大会2日目!$B$5:$G$338,5,FALSE)*VLOOKUP(Q203,大会ごとのスコア!$D$28:$E$31,2,FALSE),"")</f>
        <v/>
      </c>
      <c r="T203" s="9" t="str">
        <f>IFERROR(VLOOKUP($B203,インカレスプリント2018!$B$5:$G$400,6,FALSE),"")</f>
        <v/>
      </c>
      <c r="U203" s="10" t="str">
        <f>IFERROR(VLOOKUP($B203,インカレスプリント2018!$B$5:$G$400,2,FALSE),"")</f>
        <v/>
      </c>
      <c r="V203" s="10" t="str">
        <f>IFERROR(VLOOKUP($B203,インカレスプリント2018!$B$5:$G$400,5,FALSE)*VLOOKUP(T203,大会ごとのスコア!$D$33:$E$36,2,FALSE),"")</f>
        <v/>
      </c>
      <c r="W203" s="9" t="str">
        <f>IFERROR(VLOOKUP($B203,インカレロング2018!$B$5:$G$400,6,FALSE),"")</f>
        <v/>
      </c>
      <c r="X203" s="10" t="str">
        <f>IFERROR(VLOOKUP($B203,インカレロング2018!$B$5:$G$400,2,FALSE),"")</f>
        <v/>
      </c>
      <c r="Y203" s="10" t="str">
        <f>IFERROR(VLOOKUP($B203,インカレロング2018!$B$5:$G$400,5,FALSE)*VLOOKUP(W203,大会ごとのスコア!$D$38:$E$42,2,FALSE),"")</f>
        <v/>
      </c>
      <c r="Z203" s="9" t="str">
        <f>IFERROR(VLOOKUP($B203,クラブカップミドル!$B$4:$G$400,6,FALSE),"")</f>
        <v/>
      </c>
      <c r="AA203" s="10" t="str">
        <f>IFERROR(VLOOKUP($B203,クラブカップミドル!$B$4:$G$400,2,FALSE),"")</f>
        <v/>
      </c>
      <c r="AB203" s="10" t="str">
        <f>IFERROR(VLOOKUP($B203,クラブカップミドル!$B$4:$G$400,5,FALSE)*VLOOKUP(Z203,大会ごとのスコア!$D$44:$E$55,2,FALSE),"")</f>
        <v/>
      </c>
      <c r="AC203" s="9" t="str">
        <f>IFERROR(VLOOKUP($B203,全日本ミドル!$B$4:$G$400,6,FALSE),"")</f>
        <v/>
      </c>
      <c r="AD203" s="10" t="str">
        <f>IFERROR(VLOOKUP($B203,全日本ミドル!$B$4:$G$400,2,FALSE),"")</f>
        <v/>
      </c>
      <c r="AE203" s="10" t="str">
        <f>IFERROR(VLOOKUP($B203,全日本ミドル!$B$4:$G$400,5,FALSE)*VLOOKUP(AC203,大会ごとのスコア!$D$62:$E$69,2,FALSE),"")</f>
        <v/>
      </c>
      <c r="AF203" s="9" t="str">
        <f>IFERROR(VLOOKUP($B203,KOLC大会!$B$4:$G$400,6,FALSE),"")</f>
        <v/>
      </c>
      <c r="AG203" s="10" t="str">
        <f>IFERROR(VLOOKUP($B203,KOLC大会!$B$4:$G$400,2,FALSE),"")</f>
        <v/>
      </c>
      <c r="AH203" s="10" t="str">
        <f>IFERROR(VLOOKUP($B203,KOLC大会!$B$4:$G$400,5,FALSE)*VLOOKUP(AF203,大会ごとのスコア!$D$44:$E$55,2,FALSE),"")</f>
        <v/>
      </c>
      <c r="AI203" s="9" t="str">
        <f>IFERROR(VLOOKUP($B203,早大OC大会!$B$4:$G$400,6,FALSE),"")</f>
        <v/>
      </c>
      <c r="AJ203" s="10" t="str">
        <f>IFERROR(VLOOKUP($B203,早大OC大会!$B$4:$G$400,2,FALSE),"")</f>
        <v/>
      </c>
      <c r="AK203" s="10" t="str">
        <f>IFERROR(VLOOKUP($B203,早大OC大会!$B$4:$G$400,5,FALSE)*VLOOKUP(AI203,大会ごとのスコア!$D$44:$E$55,2,FALSE),"")</f>
        <v/>
      </c>
      <c r="AL203" s="9" t="str">
        <f>IFERROR(VLOOKUP($B203,京大京女大会!$B$4:$G$400,6,FALSE),"")</f>
        <v/>
      </c>
      <c r="AM203" s="10" t="str">
        <f>IFERROR(VLOOKUP($B203,京大京女大会!$B$4:$G$400,2,FALSE),"")</f>
        <v/>
      </c>
      <c r="AN203" s="10" t="str">
        <f>IFERROR(VLOOKUP($B203,京大京女大会!$B$4:$G$400,5,FALSE)*VLOOKUP(AL203,大会ごとのスコア!$D$44:$E$55,2,FALSE),"")</f>
        <v/>
      </c>
      <c r="AO203" s="9" t="str">
        <f>IFERROR(VLOOKUP($B203,東海ミドルセレ!$B$4:$G$400,6,FALSE),"")</f>
        <v/>
      </c>
      <c r="AP203" s="10" t="str">
        <f>IFERROR(VLOOKUP($B203,東海ミドルセレ!$B$4:$G$400,2,FALSE),"")</f>
        <v/>
      </c>
      <c r="AQ203" s="10" t="str">
        <f>IFERROR(VLOOKUP($B203,東海ミドルセレ!$B$4:$G$400,5,FALSE)*VLOOKUP(AO203,大会ごとのスコア!$D$44:$E$60,2,FALSE),"")</f>
        <v/>
      </c>
      <c r="AR203" s="10"/>
      <c r="AT203" s="9">
        <f t="array" ref="AT203">IFERROR(ROUNDUP(AVERAGE(LARGE(IF($A$3:$AS$3="スコア",$A203:$AS203,""),{1,2,3})),2),0)</f>
        <v>0</v>
      </c>
      <c r="AU203">
        <f t="array" ref="AU203">IFERROR(LARGE(IF($A$3:$AS$3="スコア",$A203:$AS203,""),1),"")</f>
        <v>40.020800000000001</v>
      </c>
      <c r="AV203" t="str">
        <f t="shared" si="6"/>
        <v>関東SS</v>
      </c>
      <c r="AW203" t="str">
        <f t="shared" si="7"/>
        <v>M</v>
      </c>
    </row>
    <row r="204" spans="2:49" x14ac:dyDescent="0.15">
      <c r="B204" t="s">
        <v>982</v>
      </c>
      <c r="C204" t="s">
        <v>21</v>
      </c>
      <c r="E204" s="9" t="str">
        <f>IFERROR(VLOOKUP($B204,根ノ上高原!$B$5:$G$338,6,FALSE),"")</f>
        <v/>
      </c>
      <c r="F204" s="10" t="str">
        <f>IFERROR(VLOOKUP($B204,根ノ上高原!$B$5:$G$338,2,FALSE),"")</f>
        <v/>
      </c>
      <c r="G204" s="10" t="str">
        <f>IFERROR(VLOOKUP($B204,根ノ上高原!$B$5:$G$338,5,FALSE)*VLOOKUP(E204,大会ごとのスコア!$D$4:$E$5,2,FALSE),"")</f>
        <v/>
      </c>
      <c r="H204" s="9" t="str">
        <f>IFERROR(VLOOKUP($B204,東大OLK大会!$B$5:$G$338,6,FALSE),"")</f>
        <v/>
      </c>
      <c r="I204" s="10" t="str">
        <f>IFERROR(VLOOKUP($B204,東大OLK大会!$B$5:$G$338,2,FALSE),"")</f>
        <v/>
      </c>
      <c r="J204" s="10" t="str">
        <f>IFERROR(VLOOKUP($B204,東大OLK大会!$B$5:$G$338,5,FALSE)*VLOOKUP(H204,大会ごとのスコア!$D$7:$E$11,2,FALSE),"")</f>
        <v/>
      </c>
      <c r="K204" s="9" t="str">
        <f>IFERROR(VLOOKUP($B204,全日本ロング!$B$5:$G$338,6,FALSE),"")</f>
        <v/>
      </c>
      <c r="L204" s="10" t="str">
        <f>IFERROR(VLOOKUP($B204,全日本ロング!$B$5:$G$338,2,FALSE),"")</f>
        <v/>
      </c>
      <c r="M204" s="10" t="str">
        <f>IFERROR(VLOOKUP($B204,全日本ロング!$B$5:$G$338,5,FALSE)*VLOOKUP(K204,大会ごとのスコア!$D$12:$E$17,2,FALSE),"")</f>
        <v/>
      </c>
      <c r="N204" s="9" t="str">
        <f>IFERROR(VLOOKUP($B204,関東スプリントセレ!$B$5:$G$338,6,FALSE),"")</f>
        <v>M</v>
      </c>
      <c r="O204" s="10">
        <f>IFERROR(VLOOKUP($B204,関東スプリントセレ!$B$5:$G$338,2,FALSE),"")</f>
        <v>11</v>
      </c>
      <c r="P204" s="10">
        <f>IFERROR(VLOOKUP($B204,関東スプリントセレ!$B$5:$G$338,5,FALSE)*VLOOKUP(N204,大会ごとのスコア!$D$19:$E$21,2,FALSE),"")</f>
        <v>36.835999999999999</v>
      </c>
      <c r="Q204" s="9" t="str">
        <f>IFERROR(VLOOKUP($B204,名椙大会2日目!$B$5:$G$338,6,FALSE),"")</f>
        <v/>
      </c>
      <c r="R204" s="10" t="str">
        <f>IFERROR(VLOOKUP($B204,名椙大会2日目!$B$5:$G$338,2,FALSE),"")</f>
        <v/>
      </c>
      <c r="S204" s="10" t="str">
        <f>IFERROR(VLOOKUP($B204,名椙大会2日目!$B$5:$G$338,5,FALSE)*VLOOKUP(Q204,大会ごとのスコア!$D$28:$E$31,2,FALSE),"")</f>
        <v/>
      </c>
      <c r="T204" s="9" t="str">
        <f>IFERROR(VLOOKUP($B204,インカレスプリント2018!$B$5:$G$400,6,FALSE),"")</f>
        <v/>
      </c>
      <c r="U204" s="10" t="str">
        <f>IFERROR(VLOOKUP($B204,インカレスプリント2018!$B$5:$G$400,2,FALSE),"")</f>
        <v/>
      </c>
      <c r="V204" s="10" t="str">
        <f>IFERROR(VLOOKUP($B204,インカレスプリント2018!$B$5:$G$400,5,FALSE)*VLOOKUP(T204,大会ごとのスコア!$D$33:$E$36,2,FALSE),"")</f>
        <v/>
      </c>
      <c r="W204" s="9" t="str">
        <f>IFERROR(VLOOKUP($B204,インカレロング2018!$B$5:$G$400,6,FALSE),"")</f>
        <v/>
      </c>
      <c r="X204" s="10" t="str">
        <f>IFERROR(VLOOKUP($B204,インカレロング2018!$B$5:$G$400,2,FALSE),"")</f>
        <v/>
      </c>
      <c r="Y204" s="10" t="str">
        <f>IFERROR(VLOOKUP($B204,インカレロング2018!$B$5:$G$400,5,FALSE)*VLOOKUP(W204,大会ごとのスコア!$D$38:$E$42,2,FALSE),"")</f>
        <v/>
      </c>
      <c r="Z204" s="9" t="str">
        <f>IFERROR(VLOOKUP($B204,クラブカップミドル!$B$4:$G$400,6,FALSE),"")</f>
        <v/>
      </c>
      <c r="AA204" s="10" t="str">
        <f>IFERROR(VLOOKUP($B204,クラブカップミドル!$B$4:$G$400,2,FALSE),"")</f>
        <v/>
      </c>
      <c r="AB204" s="10" t="str">
        <f>IFERROR(VLOOKUP($B204,クラブカップミドル!$B$4:$G$400,5,FALSE)*VLOOKUP(Z204,大会ごとのスコア!$D$44:$E$55,2,FALSE),"")</f>
        <v/>
      </c>
      <c r="AC204" s="9" t="str">
        <f>IFERROR(VLOOKUP($B204,全日本ミドル!$B$4:$G$400,6,FALSE),"")</f>
        <v/>
      </c>
      <c r="AD204" s="10" t="str">
        <f>IFERROR(VLOOKUP($B204,全日本ミドル!$B$4:$G$400,2,FALSE),"")</f>
        <v/>
      </c>
      <c r="AE204" s="10" t="str">
        <f>IFERROR(VLOOKUP($B204,全日本ミドル!$B$4:$G$400,5,FALSE)*VLOOKUP(AC204,大会ごとのスコア!$D$62:$E$69,2,FALSE),"")</f>
        <v/>
      </c>
      <c r="AF204" s="9" t="str">
        <f>IFERROR(VLOOKUP($B204,KOLC大会!$B$4:$G$400,6,FALSE),"")</f>
        <v/>
      </c>
      <c r="AG204" s="10" t="str">
        <f>IFERROR(VLOOKUP($B204,KOLC大会!$B$4:$G$400,2,FALSE),"")</f>
        <v/>
      </c>
      <c r="AH204" s="10" t="str">
        <f>IFERROR(VLOOKUP($B204,KOLC大会!$B$4:$G$400,5,FALSE)*VLOOKUP(AF204,大会ごとのスコア!$D$44:$E$55,2,FALSE),"")</f>
        <v/>
      </c>
      <c r="AI204" s="9" t="str">
        <f>IFERROR(VLOOKUP($B204,早大OC大会!$B$4:$G$400,6,FALSE),"")</f>
        <v/>
      </c>
      <c r="AJ204" s="10" t="str">
        <f>IFERROR(VLOOKUP($B204,早大OC大会!$B$4:$G$400,2,FALSE),"")</f>
        <v/>
      </c>
      <c r="AK204" s="10" t="str">
        <f>IFERROR(VLOOKUP($B204,早大OC大会!$B$4:$G$400,5,FALSE)*VLOOKUP(AI204,大会ごとのスコア!$D$44:$E$55,2,FALSE),"")</f>
        <v/>
      </c>
      <c r="AL204" s="9" t="str">
        <f>IFERROR(VLOOKUP($B204,京大京女大会!$B$4:$G$400,6,FALSE),"")</f>
        <v/>
      </c>
      <c r="AM204" s="10" t="str">
        <f>IFERROR(VLOOKUP($B204,京大京女大会!$B$4:$G$400,2,FALSE),"")</f>
        <v/>
      </c>
      <c r="AN204" s="10" t="str">
        <f>IFERROR(VLOOKUP($B204,京大京女大会!$B$4:$G$400,5,FALSE)*VLOOKUP(AL204,大会ごとのスコア!$D$44:$E$55,2,FALSE),"")</f>
        <v/>
      </c>
      <c r="AO204" s="9" t="str">
        <f>IFERROR(VLOOKUP($B204,東海ミドルセレ!$B$4:$G$400,6,FALSE),"")</f>
        <v/>
      </c>
      <c r="AP204" s="10" t="str">
        <f>IFERROR(VLOOKUP($B204,東海ミドルセレ!$B$4:$G$400,2,FALSE),"")</f>
        <v/>
      </c>
      <c r="AQ204" s="10" t="str">
        <f>IFERROR(VLOOKUP($B204,東海ミドルセレ!$B$4:$G$400,5,FALSE)*VLOOKUP(AO204,大会ごとのスコア!$D$44:$E$60,2,FALSE),"")</f>
        <v/>
      </c>
      <c r="AR204" s="10"/>
      <c r="AT204" s="9">
        <f t="array" ref="AT204">IFERROR(ROUNDUP(AVERAGE(LARGE(IF($A$3:$AS$3="スコア",$A204:$AS204,""),{1,2,3})),2),0)</f>
        <v>0</v>
      </c>
      <c r="AU204">
        <f t="array" ref="AU204">IFERROR(LARGE(IF($A$3:$AS$3="スコア",$A204:$AS204,""),1),"")</f>
        <v>36.835999999999999</v>
      </c>
      <c r="AV204" t="str">
        <f t="shared" si="6"/>
        <v>関東SS</v>
      </c>
      <c r="AW204" t="str">
        <f t="shared" si="7"/>
        <v>M</v>
      </c>
    </row>
    <row r="205" spans="2:49" x14ac:dyDescent="0.15">
      <c r="B205" t="s">
        <v>984</v>
      </c>
      <c r="C205" t="s">
        <v>21</v>
      </c>
      <c r="E205" s="9" t="str">
        <f>IFERROR(VLOOKUP($B205,根ノ上高原!$B$5:$G$338,6,FALSE),"")</f>
        <v/>
      </c>
      <c r="F205" s="10" t="str">
        <f>IFERROR(VLOOKUP($B205,根ノ上高原!$B$5:$G$338,2,FALSE),"")</f>
        <v/>
      </c>
      <c r="G205" s="10" t="str">
        <f>IFERROR(VLOOKUP($B205,根ノ上高原!$B$5:$G$338,5,FALSE)*VLOOKUP(E205,大会ごとのスコア!$D$4:$E$5,2,FALSE),"")</f>
        <v/>
      </c>
      <c r="H205" s="9" t="str">
        <f>IFERROR(VLOOKUP($B205,東大OLK大会!$B$5:$G$338,6,FALSE),"")</f>
        <v/>
      </c>
      <c r="I205" s="10" t="str">
        <f>IFERROR(VLOOKUP($B205,東大OLK大会!$B$5:$G$338,2,FALSE),"")</f>
        <v/>
      </c>
      <c r="J205" s="10" t="str">
        <f>IFERROR(VLOOKUP($B205,東大OLK大会!$B$5:$G$338,5,FALSE)*VLOOKUP(H205,大会ごとのスコア!$D$7:$E$11,2,FALSE),"")</f>
        <v/>
      </c>
      <c r="K205" s="9" t="str">
        <f>IFERROR(VLOOKUP($B205,全日本ロング!$B$5:$G$338,6,FALSE),"")</f>
        <v/>
      </c>
      <c r="L205" s="10" t="str">
        <f>IFERROR(VLOOKUP($B205,全日本ロング!$B$5:$G$338,2,FALSE),"")</f>
        <v/>
      </c>
      <c r="M205" s="10" t="str">
        <f>IFERROR(VLOOKUP($B205,全日本ロング!$B$5:$G$338,5,FALSE)*VLOOKUP(K205,大会ごとのスコア!$D$12:$E$17,2,FALSE),"")</f>
        <v/>
      </c>
      <c r="N205" s="9" t="str">
        <f>IFERROR(VLOOKUP($B205,関東スプリントセレ!$B$5:$G$338,6,FALSE),"")</f>
        <v>M</v>
      </c>
      <c r="O205" s="10">
        <f>IFERROR(VLOOKUP($B205,関東スプリントセレ!$B$5:$G$338,2,FALSE),"")</f>
        <v>13</v>
      </c>
      <c r="P205" s="10">
        <f>IFERROR(VLOOKUP($B205,関東スプリントセレ!$B$5:$G$338,5,FALSE)*VLOOKUP(N205,大会ごとのスコア!$D$19:$E$21,2,FALSE),"")</f>
        <v>29.691199999999998</v>
      </c>
      <c r="Q205" s="9" t="str">
        <f>IFERROR(VLOOKUP($B205,名椙大会2日目!$B$5:$G$338,6,FALSE),"")</f>
        <v/>
      </c>
      <c r="R205" s="10" t="str">
        <f>IFERROR(VLOOKUP($B205,名椙大会2日目!$B$5:$G$338,2,FALSE),"")</f>
        <v/>
      </c>
      <c r="S205" s="10" t="str">
        <f>IFERROR(VLOOKUP($B205,名椙大会2日目!$B$5:$G$338,5,FALSE)*VLOOKUP(Q205,大会ごとのスコア!$D$28:$E$31,2,FALSE),"")</f>
        <v/>
      </c>
      <c r="T205" s="9" t="str">
        <f>IFERROR(VLOOKUP($B205,インカレスプリント2018!$B$5:$G$400,6,FALSE),"")</f>
        <v/>
      </c>
      <c r="U205" s="10" t="str">
        <f>IFERROR(VLOOKUP($B205,インカレスプリント2018!$B$5:$G$400,2,FALSE),"")</f>
        <v/>
      </c>
      <c r="V205" s="10" t="str">
        <f>IFERROR(VLOOKUP($B205,インカレスプリント2018!$B$5:$G$400,5,FALSE)*VLOOKUP(T205,大会ごとのスコア!$D$33:$E$36,2,FALSE),"")</f>
        <v/>
      </c>
      <c r="W205" s="9" t="str">
        <f>IFERROR(VLOOKUP($B205,インカレロング2018!$B$5:$G$400,6,FALSE),"")</f>
        <v/>
      </c>
      <c r="X205" s="10" t="str">
        <f>IFERROR(VLOOKUP($B205,インカレロング2018!$B$5:$G$400,2,FALSE),"")</f>
        <v/>
      </c>
      <c r="Y205" s="10" t="str">
        <f>IFERROR(VLOOKUP($B205,インカレロング2018!$B$5:$G$400,5,FALSE)*VLOOKUP(W205,大会ごとのスコア!$D$38:$E$42,2,FALSE),"")</f>
        <v/>
      </c>
      <c r="Z205" s="9" t="str">
        <f>IFERROR(VLOOKUP($B205,クラブカップミドル!$B$4:$G$400,6,FALSE),"")</f>
        <v/>
      </c>
      <c r="AA205" s="10" t="str">
        <f>IFERROR(VLOOKUP($B205,クラブカップミドル!$B$4:$G$400,2,FALSE),"")</f>
        <v/>
      </c>
      <c r="AB205" s="10" t="str">
        <f>IFERROR(VLOOKUP($B205,クラブカップミドル!$B$4:$G$400,5,FALSE)*VLOOKUP(Z205,大会ごとのスコア!$D$44:$E$55,2,FALSE),"")</f>
        <v/>
      </c>
      <c r="AC205" s="9" t="str">
        <f>IFERROR(VLOOKUP($B205,全日本ミドル!$B$4:$G$400,6,FALSE),"")</f>
        <v/>
      </c>
      <c r="AD205" s="10" t="str">
        <f>IFERROR(VLOOKUP($B205,全日本ミドル!$B$4:$G$400,2,FALSE),"")</f>
        <v/>
      </c>
      <c r="AE205" s="10" t="str">
        <f>IFERROR(VLOOKUP($B205,全日本ミドル!$B$4:$G$400,5,FALSE)*VLOOKUP(AC205,大会ごとのスコア!$D$62:$E$69,2,FALSE),"")</f>
        <v/>
      </c>
      <c r="AF205" s="9" t="str">
        <f>IFERROR(VLOOKUP($B205,KOLC大会!$B$4:$G$400,6,FALSE),"")</f>
        <v/>
      </c>
      <c r="AG205" s="10" t="str">
        <f>IFERROR(VLOOKUP($B205,KOLC大会!$B$4:$G$400,2,FALSE),"")</f>
        <v/>
      </c>
      <c r="AH205" s="10" t="str">
        <f>IFERROR(VLOOKUP($B205,KOLC大会!$B$4:$G$400,5,FALSE)*VLOOKUP(AF205,大会ごとのスコア!$D$44:$E$55,2,FALSE),"")</f>
        <v/>
      </c>
      <c r="AI205" s="9" t="str">
        <f>IFERROR(VLOOKUP($B205,早大OC大会!$B$4:$G$400,6,FALSE),"")</f>
        <v/>
      </c>
      <c r="AJ205" s="10" t="str">
        <f>IFERROR(VLOOKUP($B205,早大OC大会!$B$4:$G$400,2,FALSE),"")</f>
        <v/>
      </c>
      <c r="AK205" s="10" t="str">
        <f>IFERROR(VLOOKUP($B205,早大OC大会!$B$4:$G$400,5,FALSE)*VLOOKUP(AI205,大会ごとのスコア!$D$44:$E$55,2,FALSE),"")</f>
        <v/>
      </c>
      <c r="AL205" s="9" t="str">
        <f>IFERROR(VLOOKUP($B205,京大京女大会!$B$4:$G$400,6,FALSE),"")</f>
        <v/>
      </c>
      <c r="AM205" s="10" t="str">
        <f>IFERROR(VLOOKUP($B205,京大京女大会!$B$4:$G$400,2,FALSE),"")</f>
        <v/>
      </c>
      <c r="AN205" s="10" t="str">
        <f>IFERROR(VLOOKUP($B205,京大京女大会!$B$4:$G$400,5,FALSE)*VLOOKUP(AL205,大会ごとのスコア!$D$44:$E$55,2,FALSE),"")</f>
        <v/>
      </c>
      <c r="AO205" s="9" t="str">
        <f>IFERROR(VLOOKUP($B205,東海ミドルセレ!$B$4:$G$400,6,FALSE),"")</f>
        <v/>
      </c>
      <c r="AP205" s="10" t="str">
        <f>IFERROR(VLOOKUP($B205,東海ミドルセレ!$B$4:$G$400,2,FALSE),"")</f>
        <v/>
      </c>
      <c r="AQ205" s="10" t="str">
        <f>IFERROR(VLOOKUP($B205,東海ミドルセレ!$B$4:$G$400,5,FALSE)*VLOOKUP(AO205,大会ごとのスコア!$D$44:$E$60,2,FALSE),"")</f>
        <v/>
      </c>
      <c r="AR205" s="10"/>
      <c r="AT205" s="9">
        <f t="array" ref="AT205">IFERROR(ROUNDUP(AVERAGE(LARGE(IF($A$3:$AS$3="スコア",$A205:$AS205,""),{1,2,3})),2),0)</f>
        <v>0</v>
      </c>
      <c r="AU205">
        <f t="array" ref="AU205">IFERROR(LARGE(IF($A$3:$AS$3="スコア",$A205:$AS205,""),1),"")</f>
        <v>29.691199999999998</v>
      </c>
      <c r="AV205" t="str">
        <f t="shared" si="6"/>
        <v>関東SS</v>
      </c>
      <c r="AW205" t="str">
        <f t="shared" si="7"/>
        <v>M</v>
      </c>
    </row>
    <row r="206" spans="2:49" x14ac:dyDescent="0.15">
      <c r="B206" t="s">
        <v>989</v>
      </c>
      <c r="C206" t="s">
        <v>21</v>
      </c>
      <c r="E206" s="9" t="str">
        <f>IFERROR(VLOOKUP($B206,根ノ上高原!$B$5:$G$338,6,FALSE),"")</f>
        <v/>
      </c>
      <c r="F206" s="10" t="str">
        <f>IFERROR(VLOOKUP($B206,根ノ上高原!$B$5:$G$338,2,FALSE),"")</f>
        <v/>
      </c>
      <c r="G206" s="10" t="str">
        <f>IFERROR(VLOOKUP($B206,根ノ上高原!$B$5:$G$338,5,FALSE)*VLOOKUP(E206,大会ごとのスコア!$D$4:$E$5,2,FALSE),"")</f>
        <v/>
      </c>
      <c r="H206" s="9" t="str">
        <f>IFERROR(VLOOKUP($B206,東大OLK大会!$B$5:$G$338,6,FALSE),"")</f>
        <v/>
      </c>
      <c r="I206" s="10" t="str">
        <f>IFERROR(VLOOKUP($B206,東大OLK大会!$B$5:$G$338,2,FALSE),"")</f>
        <v/>
      </c>
      <c r="J206" s="10" t="str">
        <f>IFERROR(VLOOKUP($B206,東大OLK大会!$B$5:$G$338,5,FALSE)*VLOOKUP(H206,大会ごとのスコア!$D$7:$E$11,2,FALSE),"")</f>
        <v/>
      </c>
      <c r="K206" s="9" t="str">
        <f>IFERROR(VLOOKUP($B206,全日本ロング!$B$5:$G$338,6,FALSE),"")</f>
        <v/>
      </c>
      <c r="L206" s="10" t="str">
        <f>IFERROR(VLOOKUP($B206,全日本ロング!$B$5:$G$338,2,FALSE),"")</f>
        <v/>
      </c>
      <c r="M206" s="10" t="str">
        <f>IFERROR(VLOOKUP($B206,全日本ロング!$B$5:$G$338,5,FALSE)*VLOOKUP(K206,大会ごとのスコア!$D$12:$E$17,2,FALSE),"")</f>
        <v/>
      </c>
      <c r="N206" s="9" t="str">
        <f>IFERROR(VLOOKUP($B206,関東スプリントセレ!$B$5:$G$338,6,FALSE),"")</f>
        <v>M</v>
      </c>
      <c r="O206" s="10">
        <f>IFERROR(VLOOKUP($B206,関東スプリントセレ!$B$5:$G$338,2,FALSE),"")</f>
        <v>0</v>
      </c>
      <c r="P206" s="10">
        <f>IFERROR(VLOOKUP($B206,関東スプリントセレ!$B$5:$G$338,5,FALSE)*VLOOKUP(N206,大会ごとのスコア!$D$19:$E$21,2,FALSE),"")</f>
        <v>0</v>
      </c>
      <c r="Q206" s="9" t="str">
        <f>IFERROR(VLOOKUP($B206,名椙大会2日目!$B$5:$G$338,6,FALSE),"")</f>
        <v/>
      </c>
      <c r="R206" s="10" t="str">
        <f>IFERROR(VLOOKUP($B206,名椙大会2日目!$B$5:$G$338,2,FALSE),"")</f>
        <v/>
      </c>
      <c r="S206" s="10" t="str">
        <f>IFERROR(VLOOKUP($B206,名椙大会2日目!$B$5:$G$338,5,FALSE)*VLOOKUP(Q206,大会ごとのスコア!$D$28:$E$31,2,FALSE),"")</f>
        <v/>
      </c>
      <c r="T206" s="9" t="str">
        <f>IFERROR(VLOOKUP($B206,インカレスプリント2018!$B$5:$G$400,6,FALSE),"")</f>
        <v/>
      </c>
      <c r="U206" s="10" t="str">
        <f>IFERROR(VLOOKUP($B206,インカレスプリント2018!$B$5:$G$400,2,FALSE),"")</f>
        <v/>
      </c>
      <c r="V206" s="10" t="str">
        <f>IFERROR(VLOOKUP($B206,インカレスプリント2018!$B$5:$G$400,5,FALSE)*VLOOKUP(T206,大会ごとのスコア!$D$33:$E$36,2,FALSE),"")</f>
        <v/>
      </c>
      <c r="W206" s="9" t="str">
        <f>IFERROR(VLOOKUP($B206,インカレロング2018!$B$5:$G$400,6,FALSE),"")</f>
        <v/>
      </c>
      <c r="X206" s="10" t="str">
        <f>IFERROR(VLOOKUP($B206,インカレロング2018!$B$5:$G$400,2,FALSE),"")</f>
        <v/>
      </c>
      <c r="Y206" s="10" t="str">
        <f>IFERROR(VLOOKUP($B206,インカレロング2018!$B$5:$G$400,5,FALSE)*VLOOKUP(W206,大会ごとのスコア!$D$38:$E$42,2,FALSE),"")</f>
        <v/>
      </c>
      <c r="Z206" s="9" t="str">
        <f>IFERROR(VLOOKUP($B206,クラブカップミドル!$B$4:$G$400,6,FALSE),"")</f>
        <v/>
      </c>
      <c r="AA206" s="10" t="str">
        <f>IFERROR(VLOOKUP($B206,クラブカップミドル!$B$4:$G$400,2,FALSE),"")</f>
        <v/>
      </c>
      <c r="AB206" s="10" t="str">
        <f>IFERROR(VLOOKUP($B206,クラブカップミドル!$B$4:$G$400,5,FALSE)*VLOOKUP(Z206,大会ごとのスコア!$D$44:$E$55,2,FALSE),"")</f>
        <v/>
      </c>
      <c r="AC206" s="9" t="str">
        <f>IFERROR(VLOOKUP($B206,全日本ミドル!$B$4:$G$400,6,FALSE),"")</f>
        <v/>
      </c>
      <c r="AD206" s="10" t="str">
        <f>IFERROR(VLOOKUP($B206,全日本ミドル!$B$4:$G$400,2,FALSE),"")</f>
        <v/>
      </c>
      <c r="AE206" s="10" t="str">
        <f>IFERROR(VLOOKUP($B206,全日本ミドル!$B$4:$G$400,5,FALSE)*VLOOKUP(AC206,大会ごとのスコア!$D$62:$E$69,2,FALSE),"")</f>
        <v/>
      </c>
      <c r="AF206" s="9" t="str">
        <f>IFERROR(VLOOKUP($B206,KOLC大会!$B$4:$G$400,6,FALSE),"")</f>
        <v/>
      </c>
      <c r="AG206" s="10" t="str">
        <f>IFERROR(VLOOKUP($B206,KOLC大会!$B$4:$G$400,2,FALSE),"")</f>
        <v/>
      </c>
      <c r="AH206" s="10" t="str">
        <f>IFERROR(VLOOKUP($B206,KOLC大会!$B$4:$G$400,5,FALSE)*VLOOKUP(AF206,大会ごとのスコア!$D$44:$E$55,2,FALSE),"")</f>
        <v/>
      </c>
      <c r="AI206" s="9" t="str">
        <f>IFERROR(VLOOKUP($B206,早大OC大会!$B$4:$G$400,6,FALSE),"")</f>
        <v/>
      </c>
      <c r="AJ206" s="10" t="str">
        <f>IFERROR(VLOOKUP($B206,早大OC大会!$B$4:$G$400,2,FALSE),"")</f>
        <v/>
      </c>
      <c r="AK206" s="10" t="str">
        <f>IFERROR(VLOOKUP($B206,早大OC大会!$B$4:$G$400,5,FALSE)*VLOOKUP(AI206,大会ごとのスコア!$D$44:$E$55,2,FALSE),"")</f>
        <v/>
      </c>
      <c r="AL206" s="9" t="str">
        <f>IFERROR(VLOOKUP($B206,京大京女大会!$B$4:$G$400,6,FALSE),"")</f>
        <v/>
      </c>
      <c r="AM206" s="10" t="str">
        <f>IFERROR(VLOOKUP($B206,京大京女大会!$B$4:$G$400,2,FALSE),"")</f>
        <v/>
      </c>
      <c r="AN206" s="10" t="str">
        <f>IFERROR(VLOOKUP($B206,京大京女大会!$B$4:$G$400,5,FALSE)*VLOOKUP(AL206,大会ごとのスコア!$D$44:$E$55,2,FALSE),"")</f>
        <v/>
      </c>
      <c r="AO206" s="9" t="str">
        <f>IFERROR(VLOOKUP($B206,東海ミドルセレ!$B$4:$G$400,6,FALSE),"")</f>
        <v/>
      </c>
      <c r="AP206" s="10" t="str">
        <f>IFERROR(VLOOKUP($B206,東海ミドルセレ!$B$4:$G$400,2,FALSE),"")</f>
        <v/>
      </c>
      <c r="AQ206" s="10" t="str">
        <f>IFERROR(VLOOKUP($B206,東海ミドルセレ!$B$4:$G$400,5,FALSE)*VLOOKUP(AO206,大会ごとのスコア!$D$44:$E$60,2,FALSE),"")</f>
        <v/>
      </c>
      <c r="AR206" s="10"/>
      <c r="AT206" s="9">
        <f t="array" ref="AT206">IFERROR(ROUNDUP(AVERAGE(LARGE(IF($A$3:$AS$3="スコア",$A206:$AS206,""),{1,2,3})),2),0)</f>
        <v>0</v>
      </c>
      <c r="AU206">
        <f t="array" ref="AU206">IFERROR(LARGE(IF($A$3:$AS$3="スコア",$A206:$AS206,""),1),"")</f>
        <v>0</v>
      </c>
      <c r="AV206">
        <f t="shared" si="6"/>
        <v>0</v>
      </c>
      <c r="AW206" t="str">
        <f t="shared" si="7"/>
        <v/>
      </c>
    </row>
    <row r="207" spans="2:49" x14ac:dyDescent="0.15">
      <c r="B207" t="s">
        <v>990</v>
      </c>
      <c r="C207" t="s">
        <v>21</v>
      </c>
      <c r="E207" s="9" t="str">
        <f>IFERROR(VLOOKUP($B207,根ノ上高原!$B$5:$G$338,6,FALSE),"")</f>
        <v/>
      </c>
      <c r="F207" s="10" t="str">
        <f>IFERROR(VLOOKUP($B207,根ノ上高原!$B$5:$G$338,2,FALSE),"")</f>
        <v/>
      </c>
      <c r="G207" s="10" t="str">
        <f>IFERROR(VLOOKUP($B207,根ノ上高原!$B$5:$G$338,5,FALSE)*VLOOKUP(E207,大会ごとのスコア!$D$4:$E$5,2,FALSE),"")</f>
        <v/>
      </c>
      <c r="H207" s="9" t="str">
        <f>IFERROR(VLOOKUP($B207,東大OLK大会!$B$5:$G$338,6,FALSE),"")</f>
        <v/>
      </c>
      <c r="I207" s="10" t="str">
        <f>IFERROR(VLOOKUP($B207,東大OLK大会!$B$5:$G$338,2,FALSE),"")</f>
        <v/>
      </c>
      <c r="J207" s="10" t="str">
        <f>IFERROR(VLOOKUP($B207,東大OLK大会!$B$5:$G$338,5,FALSE)*VLOOKUP(H207,大会ごとのスコア!$D$7:$E$11,2,FALSE),"")</f>
        <v/>
      </c>
      <c r="K207" s="9" t="str">
        <f>IFERROR(VLOOKUP($B207,全日本ロング!$B$5:$G$338,6,FALSE),"")</f>
        <v/>
      </c>
      <c r="L207" s="10" t="str">
        <f>IFERROR(VLOOKUP($B207,全日本ロング!$B$5:$G$338,2,FALSE),"")</f>
        <v/>
      </c>
      <c r="M207" s="10" t="str">
        <f>IFERROR(VLOOKUP($B207,全日本ロング!$B$5:$G$338,5,FALSE)*VLOOKUP(K207,大会ごとのスコア!$D$12:$E$17,2,FALSE),"")</f>
        <v/>
      </c>
      <c r="N207" s="9" t="str">
        <f>IFERROR(VLOOKUP($B207,関東スプリントセレ!$B$5:$G$338,6,FALSE),"")</f>
        <v>M</v>
      </c>
      <c r="O207" s="10">
        <f>IFERROR(VLOOKUP($B207,関東スプリントセレ!$B$5:$G$338,2,FALSE),"")</f>
        <v>0</v>
      </c>
      <c r="P207" s="10">
        <f>IFERROR(VLOOKUP($B207,関東スプリントセレ!$B$5:$G$338,5,FALSE)*VLOOKUP(N207,大会ごとのスコア!$D$19:$E$21,2,FALSE),"")</f>
        <v>0</v>
      </c>
      <c r="Q207" s="9" t="str">
        <f>IFERROR(VLOOKUP($B207,名椙大会2日目!$B$5:$G$338,6,FALSE),"")</f>
        <v/>
      </c>
      <c r="R207" s="10" t="str">
        <f>IFERROR(VLOOKUP($B207,名椙大会2日目!$B$5:$G$338,2,FALSE),"")</f>
        <v/>
      </c>
      <c r="S207" s="10" t="str">
        <f>IFERROR(VLOOKUP($B207,名椙大会2日目!$B$5:$G$338,5,FALSE)*VLOOKUP(Q207,大会ごとのスコア!$D$28:$E$31,2,FALSE),"")</f>
        <v/>
      </c>
      <c r="T207" s="9" t="str">
        <f>IFERROR(VLOOKUP($B207,インカレスプリント2018!$B$5:$G$400,6,FALSE),"")</f>
        <v/>
      </c>
      <c r="U207" s="10" t="str">
        <f>IFERROR(VLOOKUP($B207,インカレスプリント2018!$B$5:$G$400,2,FALSE),"")</f>
        <v/>
      </c>
      <c r="V207" s="10" t="str">
        <f>IFERROR(VLOOKUP($B207,インカレスプリント2018!$B$5:$G$400,5,FALSE)*VLOOKUP(T207,大会ごとのスコア!$D$33:$E$36,2,FALSE),"")</f>
        <v/>
      </c>
      <c r="W207" s="9" t="str">
        <f>IFERROR(VLOOKUP($B207,インカレロング2018!$B$5:$G$400,6,FALSE),"")</f>
        <v/>
      </c>
      <c r="X207" s="10" t="str">
        <f>IFERROR(VLOOKUP($B207,インカレロング2018!$B$5:$G$400,2,FALSE),"")</f>
        <v/>
      </c>
      <c r="Y207" s="10" t="str">
        <f>IFERROR(VLOOKUP($B207,インカレロング2018!$B$5:$G$400,5,FALSE)*VLOOKUP(W207,大会ごとのスコア!$D$38:$E$42,2,FALSE),"")</f>
        <v/>
      </c>
      <c r="Z207" s="9" t="str">
        <f>IFERROR(VLOOKUP($B207,クラブカップミドル!$B$4:$G$400,6,FALSE),"")</f>
        <v/>
      </c>
      <c r="AA207" s="10" t="str">
        <f>IFERROR(VLOOKUP($B207,クラブカップミドル!$B$4:$G$400,2,FALSE),"")</f>
        <v/>
      </c>
      <c r="AB207" s="10" t="str">
        <f>IFERROR(VLOOKUP($B207,クラブカップミドル!$B$4:$G$400,5,FALSE)*VLOOKUP(Z207,大会ごとのスコア!$D$44:$E$55,2,FALSE),"")</f>
        <v/>
      </c>
      <c r="AC207" s="9" t="str">
        <f>IFERROR(VLOOKUP($B207,全日本ミドル!$B$4:$G$400,6,FALSE),"")</f>
        <v/>
      </c>
      <c r="AD207" s="10" t="str">
        <f>IFERROR(VLOOKUP($B207,全日本ミドル!$B$4:$G$400,2,FALSE),"")</f>
        <v/>
      </c>
      <c r="AE207" s="10" t="str">
        <f>IFERROR(VLOOKUP($B207,全日本ミドル!$B$4:$G$400,5,FALSE)*VLOOKUP(AC207,大会ごとのスコア!$D$62:$E$69,2,FALSE),"")</f>
        <v/>
      </c>
      <c r="AF207" s="9" t="str">
        <f>IFERROR(VLOOKUP($B207,KOLC大会!$B$4:$G$400,6,FALSE),"")</f>
        <v/>
      </c>
      <c r="AG207" s="10" t="str">
        <f>IFERROR(VLOOKUP($B207,KOLC大会!$B$4:$G$400,2,FALSE),"")</f>
        <v/>
      </c>
      <c r="AH207" s="10" t="str">
        <f>IFERROR(VLOOKUP($B207,KOLC大会!$B$4:$G$400,5,FALSE)*VLOOKUP(AF207,大会ごとのスコア!$D$44:$E$55,2,FALSE),"")</f>
        <v/>
      </c>
      <c r="AI207" s="9" t="str">
        <f>IFERROR(VLOOKUP($B207,早大OC大会!$B$4:$G$400,6,FALSE),"")</f>
        <v/>
      </c>
      <c r="AJ207" s="10" t="str">
        <f>IFERROR(VLOOKUP($B207,早大OC大会!$B$4:$G$400,2,FALSE),"")</f>
        <v/>
      </c>
      <c r="AK207" s="10" t="str">
        <f>IFERROR(VLOOKUP($B207,早大OC大会!$B$4:$G$400,5,FALSE)*VLOOKUP(AI207,大会ごとのスコア!$D$44:$E$55,2,FALSE),"")</f>
        <v/>
      </c>
      <c r="AL207" s="9" t="str">
        <f>IFERROR(VLOOKUP($B207,京大京女大会!$B$4:$G$400,6,FALSE),"")</f>
        <v/>
      </c>
      <c r="AM207" s="10" t="str">
        <f>IFERROR(VLOOKUP($B207,京大京女大会!$B$4:$G$400,2,FALSE),"")</f>
        <v/>
      </c>
      <c r="AN207" s="10" t="str">
        <f>IFERROR(VLOOKUP($B207,京大京女大会!$B$4:$G$400,5,FALSE)*VLOOKUP(AL207,大会ごとのスコア!$D$44:$E$55,2,FALSE),"")</f>
        <v/>
      </c>
      <c r="AO207" s="9" t="str">
        <f>IFERROR(VLOOKUP($B207,東海ミドルセレ!$B$4:$G$400,6,FALSE),"")</f>
        <v/>
      </c>
      <c r="AP207" s="10" t="str">
        <f>IFERROR(VLOOKUP($B207,東海ミドルセレ!$B$4:$G$400,2,FALSE),"")</f>
        <v/>
      </c>
      <c r="AQ207" s="10" t="str">
        <f>IFERROR(VLOOKUP($B207,東海ミドルセレ!$B$4:$G$400,5,FALSE)*VLOOKUP(AO207,大会ごとのスコア!$D$44:$E$60,2,FALSE),"")</f>
        <v/>
      </c>
      <c r="AR207" s="10"/>
      <c r="AT207" s="9">
        <f t="array" ref="AT207">IFERROR(ROUNDUP(AVERAGE(LARGE(IF($A$3:$AS$3="スコア",$A207:$AS207,""),{1,2,3})),2),0)</f>
        <v>0</v>
      </c>
      <c r="AU207">
        <f t="array" ref="AU207">IFERROR(LARGE(IF($A$3:$AS$3="スコア",$A207:$AS207,""),1),"")</f>
        <v>0</v>
      </c>
      <c r="AV207">
        <f t="shared" si="6"/>
        <v>0</v>
      </c>
      <c r="AW207" t="str">
        <f t="shared" si="7"/>
        <v/>
      </c>
    </row>
    <row r="208" spans="2:49" x14ac:dyDescent="0.15">
      <c r="B208" t="s">
        <v>907</v>
      </c>
      <c r="C208" t="s">
        <v>14</v>
      </c>
      <c r="E208" s="9" t="str">
        <f>IFERROR(VLOOKUP($B208,根ノ上高原!$B$5:$G$338,6,FALSE),"")</f>
        <v/>
      </c>
      <c r="F208" s="10" t="str">
        <f>IFERROR(VLOOKUP($B208,根ノ上高原!$B$5:$G$338,2,FALSE),"")</f>
        <v/>
      </c>
      <c r="G208" s="10" t="str">
        <f>IFERROR(VLOOKUP($B208,根ノ上高原!$B$5:$G$338,5,FALSE)*VLOOKUP(E208,大会ごとのスコア!$D$4:$E$5,2,FALSE),"")</f>
        <v/>
      </c>
      <c r="H208" s="9" t="str">
        <f>IFERROR(VLOOKUP($B208,東大OLK大会!$B$5:$G$338,6,FALSE),"")</f>
        <v/>
      </c>
      <c r="I208" s="10" t="str">
        <f>IFERROR(VLOOKUP($B208,東大OLK大会!$B$5:$G$338,2,FALSE),"")</f>
        <v/>
      </c>
      <c r="J208" s="10" t="str">
        <f>IFERROR(VLOOKUP($B208,東大OLK大会!$B$5:$G$338,5,FALSE)*VLOOKUP(H208,大会ごとのスコア!$D$7:$E$11,2,FALSE),"")</f>
        <v/>
      </c>
      <c r="K208" s="9" t="str">
        <f>IFERROR(VLOOKUP($B208,全日本ロング!$B$5:$G$338,6,FALSE),"")</f>
        <v/>
      </c>
      <c r="L208" s="10" t="str">
        <f>IFERROR(VLOOKUP($B208,全日本ロング!$B$5:$G$338,2,FALSE),"")</f>
        <v/>
      </c>
      <c r="M208" s="10" t="str">
        <f>IFERROR(VLOOKUP($B208,全日本ロング!$B$5:$G$338,5,FALSE)*VLOOKUP(K208,大会ごとのスコア!$D$12:$E$17,2,FALSE),"")</f>
        <v/>
      </c>
      <c r="N208" s="9" t="str">
        <f>IFERROR(VLOOKUP($B208,関東スプリントセレ!$B$5:$G$338,6,FALSE),"")</f>
        <v>Ms1</v>
      </c>
      <c r="O208" s="10">
        <f>IFERROR(VLOOKUP($B208,関東スプリントセレ!$B$5:$G$338,2,FALSE),"")</f>
        <v>67</v>
      </c>
      <c r="P208" s="10">
        <f>IFERROR(VLOOKUP($B208,関東スプリントセレ!$B$5:$G$338,5,FALSE)*VLOOKUP(N208,大会ごとのスコア!$D$19:$E$21,2,FALSE),"")</f>
        <v>46.226999999999997</v>
      </c>
      <c r="Q208" s="9" t="str">
        <f>IFERROR(VLOOKUP($B208,名椙大会2日目!$B$5:$G$338,6,FALSE),"")</f>
        <v/>
      </c>
      <c r="R208" s="10" t="str">
        <f>IFERROR(VLOOKUP($B208,名椙大会2日目!$B$5:$G$338,2,FALSE),"")</f>
        <v/>
      </c>
      <c r="S208" s="10" t="str">
        <f>IFERROR(VLOOKUP($B208,名椙大会2日目!$B$5:$G$338,5,FALSE)*VLOOKUP(Q208,大会ごとのスコア!$D$28:$E$31,2,FALSE),"")</f>
        <v/>
      </c>
      <c r="T208" s="9" t="str">
        <f>IFERROR(VLOOKUP($B208,インカレスプリント2018!$B$5:$G$400,6,FALSE),"")</f>
        <v/>
      </c>
      <c r="U208" s="10" t="str">
        <f>IFERROR(VLOOKUP($B208,インカレスプリント2018!$B$5:$G$400,2,FALSE),"")</f>
        <v/>
      </c>
      <c r="V208" s="10" t="str">
        <f>IFERROR(VLOOKUP($B208,インカレスプリント2018!$B$5:$G$400,5,FALSE)*VLOOKUP(T208,大会ごとのスコア!$D$33:$E$36,2,FALSE),"")</f>
        <v/>
      </c>
      <c r="W208" s="9" t="str">
        <f>IFERROR(VLOOKUP($B208,インカレロング2018!$B$5:$G$400,6,FALSE),"")</f>
        <v/>
      </c>
      <c r="X208" s="10" t="str">
        <f>IFERROR(VLOOKUP($B208,インカレロング2018!$B$5:$G$400,2,FALSE),"")</f>
        <v/>
      </c>
      <c r="Y208" s="10" t="str">
        <f>IFERROR(VLOOKUP($B208,インカレロング2018!$B$5:$G$400,5,FALSE)*VLOOKUP(W208,大会ごとのスコア!$D$38:$E$42,2,FALSE),"")</f>
        <v/>
      </c>
      <c r="Z208" s="9" t="str">
        <f>IFERROR(VLOOKUP($B208,クラブカップミドル!$B$4:$G$400,6,FALSE),"")</f>
        <v/>
      </c>
      <c r="AA208" s="10" t="str">
        <f>IFERROR(VLOOKUP($B208,クラブカップミドル!$B$4:$G$400,2,FALSE),"")</f>
        <v/>
      </c>
      <c r="AB208" s="10" t="str">
        <f>IFERROR(VLOOKUP($B208,クラブカップミドル!$B$4:$G$400,5,FALSE)*VLOOKUP(Z208,大会ごとのスコア!$D$44:$E$55,2,FALSE),"")</f>
        <v/>
      </c>
      <c r="AC208" s="9" t="str">
        <f>IFERROR(VLOOKUP($B208,全日本ミドル!$B$4:$G$400,6,FALSE),"")</f>
        <v/>
      </c>
      <c r="AD208" s="10" t="str">
        <f>IFERROR(VLOOKUP($B208,全日本ミドル!$B$4:$G$400,2,FALSE),"")</f>
        <v/>
      </c>
      <c r="AE208" s="10" t="str">
        <f>IFERROR(VLOOKUP($B208,全日本ミドル!$B$4:$G$400,5,FALSE)*VLOOKUP(AC208,大会ごとのスコア!$D$62:$E$69,2,FALSE),"")</f>
        <v/>
      </c>
      <c r="AF208" s="9" t="str">
        <f>IFERROR(VLOOKUP($B208,KOLC大会!$B$4:$G$400,6,FALSE),"")</f>
        <v/>
      </c>
      <c r="AG208" s="10" t="str">
        <f>IFERROR(VLOOKUP($B208,KOLC大会!$B$4:$G$400,2,FALSE),"")</f>
        <v/>
      </c>
      <c r="AH208" s="10" t="str">
        <f>IFERROR(VLOOKUP($B208,KOLC大会!$B$4:$G$400,5,FALSE)*VLOOKUP(AF208,大会ごとのスコア!$D$44:$E$55,2,FALSE),"")</f>
        <v/>
      </c>
      <c r="AI208" s="9" t="str">
        <f>IFERROR(VLOOKUP($B208,早大OC大会!$B$4:$G$400,6,FALSE),"")</f>
        <v/>
      </c>
      <c r="AJ208" s="10" t="str">
        <f>IFERROR(VLOOKUP($B208,早大OC大会!$B$4:$G$400,2,FALSE),"")</f>
        <v/>
      </c>
      <c r="AK208" s="10" t="str">
        <f>IFERROR(VLOOKUP($B208,早大OC大会!$B$4:$G$400,5,FALSE)*VLOOKUP(AI208,大会ごとのスコア!$D$44:$E$55,2,FALSE),"")</f>
        <v/>
      </c>
      <c r="AL208" s="9" t="str">
        <f>IFERROR(VLOOKUP($B208,京大京女大会!$B$4:$G$400,6,FALSE),"")</f>
        <v/>
      </c>
      <c r="AM208" s="10" t="str">
        <f>IFERROR(VLOOKUP($B208,京大京女大会!$B$4:$G$400,2,FALSE),"")</f>
        <v/>
      </c>
      <c r="AN208" s="10" t="str">
        <f>IFERROR(VLOOKUP($B208,京大京女大会!$B$4:$G$400,5,FALSE)*VLOOKUP(AL208,大会ごとのスコア!$D$44:$E$55,2,FALSE),"")</f>
        <v/>
      </c>
      <c r="AO208" s="9" t="str">
        <f>IFERROR(VLOOKUP($B208,東海ミドルセレ!$B$4:$G$400,6,FALSE),"")</f>
        <v/>
      </c>
      <c r="AP208" s="10" t="str">
        <f>IFERROR(VLOOKUP($B208,東海ミドルセレ!$B$4:$G$400,2,FALSE),"")</f>
        <v/>
      </c>
      <c r="AQ208" s="10" t="str">
        <f>IFERROR(VLOOKUP($B208,東海ミドルセレ!$B$4:$G$400,5,FALSE)*VLOOKUP(AO208,大会ごとのスコア!$D$44:$E$60,2,FALSE),"")</f>
        <v/>
      </c>
      <c r="AR208" s="10"/>
      <c r="AT208" s="9">
        <f t="array" ref="AT208">IFERROR(ROUNDUP(AVERAGE(LARGE(IF($A$3:$AS$3="スコア",$A208:$AS208,""),{1,2,3})),2),0)</f>
        <v>0</v>
      </c>
      <c r="AU208">
        <f t="array" ref="AU208">IFERROR(LARGE(IF($A$3:$AS$3="スコア",$A208:$AS208,""),1),"")</f>
        <v>46.226999999999997</v>
      </c>
      <c r="AV208" t="str">
        <f t="shared" si="6"/>
        <v>関東SS</v>
      </c>
      <c r="AW208" t="str">
        <f t="shared" si="7"/>
        <v>Ms1</v>
      </c>
    </row>
    <row r="209" spans="2:49" x14ac:dyDescent="0.15">
      <c r="B209" t="s">
        <v>910</v>
      </c>
      <c r="C209" t="s">
        <v>14</v>
      </c>
      <c r="E209" s="9" t="str">
        <f>IFERROR(VLOOKUP($B209,根ノ上高原!$B$5:$G$338,6,FALSE),"")</f>
        <v/>
      </c>
      <c r="F209" s="10" t="str">
        <f>IFERROR(VLOOKUP($B209,根ノ上高原!$B$5:$G$338,2,FALSE),"")</f>
        <v/>
      </c>
      <c r="G209" s="10" t="str">
        <f>IFERROR(VLOOKUP($B209,根ノ上高原!$B$5:$G$338,5,FALSE)*VLOOKUP(E209,大会ごとのスコア!$D$4:$E$5,2,FALSE),"")</f>
        <v/>
      </c>
      <c r="H209" s="9" t="str">
        <f>IFERROR(VLOOKUP($B209,東大OLK大会!$B$5:$G$338,6,FALSE),"")</f>
        <v/>
      </c>
      <c r="I209" s="10" t="str">
        <f>IFERROR(VLOOKUP($B209,東大OLK大会!$B$5:$G$338,2,FALSE),"")</f>
        <v/>
      </c>
      <c r="J209" s="10" t="str">
        <f>IFERROR(VLOOKUP($B209,東大OLK大会!$B$5:$G$338,5,FALSE)*VLOOKUP(H209,大会ごとのスコア!$D$7:$E$11,2,FALSE),"")</f>
        <v/>
      </c>
      <c r="K209" s="9" t="str">
        <f>IFERROR(VLOOKUP($B209,全日本ロング!$B$5:$G$338,6,FALSE),"")</f>
        <v/>
      </c>
      <c r="L209" s="10" t="str">
        <f>IFERROR(VLOOKUP($B209,全日本ロング!$B$5:$G$338,2,FALSE),"")</f>
        <v/>
      </c>
      <c r="M209" s="10" t="str">
        <f>IFERROR(VLOOKUP($B209,全日本ロング!$B$5:$G$338,5,FALSE)*VLOOKUP(K209,大会ごとのスコア!$D$12:$E$17,2,FALSE),"")</f>
        <v/>
      </c>
      <c r="N209" s="9" t="str">
        <f>IFERROR(VLOOKUP($B209,関東スプリントセレ!$B$5:$G$338,6,FALSE),"")</f>
        <v>Ms1</v>
      </c>
      <c r="O209" s="10">
        <f>IFERROR(VLOOKUP($B209,関東スプリントセレ!$B$5:$G$338,2,FALSE),"")</f>
        <v>75</v>
      </c>
      <c r="P209" s="10">
        <f>IFERROR(VLOOKUP($B209,関東スプリントセレ!$B$5:$G$338,5,FALSE)*VLOOKUP(N209,大会ごとのスコア!$D$19:$E$21,2,FALSE),"")</f>
        <v>42.608999999999995</v>
      </c>
      <c r="Q209" s="9" t="str">
        <f>IFERROR(VLOOKUP($B209,名椙大会2日目!$B$5:$G$338,6,FALSE),"")</f>
        <v/>
      </c>
      <c r="R209" s="10" t="str">
        <f>IFERROR(VLOOKUP($B209,名椙大会2日目!$B$5:$G$338,2,FALSE),"")</f>
        <v/>
      </c>
      <c r="S209" s="10" t="str">
        <f>IFERROR(VLOOKUP($B209,名椙大会2日目!$B$5:$G$338,5,FALSE)*VLOOKUP(Q209,大会ごとのスコア!$D$28:$E$31,2,FALSE),"")</f>
        <v/>
      </c>
      <c r="T209" s="9" t="str">
        <f>IFERROR(VLOOKUP($B209,インカレスプリント2018!$B$5:$G$400,6,FALSE),"")</f>
        <v/>
      </c>
      <c r="U209" s="10" t="str">
        <f>IFERROR(VLOOKUP($B209,インカレスプリント2018!$B$5:$G$400,2,FALSE),"")</f>
        <v/>
      </c>
      <c r="V209" s="10" t="str">
        <f>IFERROR(VLOOKUP($B209,インカレスプリント2018!$B$5:$G$400,5,FALSE)*VLOOKUP(T209,大会ごとのスコア!$D$33:$E$36,2,FALSE),"")</f>
        <v/>
      </c>
      <c r="W209" s="9" t="str">
        <f>IFERROR(VLOOKUP($B209,インカレロング2018!$B$5:$G$400,6,FALSE),"")</f>
        <v/>
      </c>
      <c r="X209" s="10" t="str">
        <f>IFERROR(VLOOKUP($B209,インカレロング2018!$B$5:$G$400,2,FALSE),"")</f>
        <v/>
      </c>
      <c r="Y209" s="10" t="str">
        <f>IFERROR(VLOOKUP($B209,インカレロング2018!$B$5:$G$400,5,FALSE)*VLOOKUP(W209,大会ごとのスコア!$D$38:$E$42,2,FALSE),"")</f>
        <v/>
      </c>
      <c r="Z209" s="9" t="str">
        <f>IFERROR(VLOOKUP($B209,クラブカップミドル!$B$4:$G$400,6,FALSE),"")</f>
        <v/>
      </c>
      <c r="AA209" s="10" t="str">
        <f>IFERROR(VLOOKUP($B209,クラブカップミドル!$B$4:$G$400,2,FALSE),"")</f>
        <v/>
      </c>
      <c r="AB209" s="10" t="str">
        <f>IFERROR(VLOOKUP($B209,クラブカップミドル!$B$4:$G$400,5,FALSE)*VLOOKUP(Z209,大会ごとのスコア!$D$44:$E$55,2,FALSE),"")</f>
        <v/>
      </c>
      <c r="AC209" s="9" t="str">
        <f>IFERROR(VLOOKUP($B209,全日本ミドル!$B$4:$G$400,6,FALSE),"")</f>
        <v>M20A</v>
      </c>
      <c r="AD209" s="10">
        <f>IFERROR(VLOOKUP($B209,全日本ミドル!$B$4:$G$400,2,FALSE),"")</f>
        <v>29</v>
      </c>
      <c r="AE209" s="10">
        <f>IFERROR(VLOOKUP($B209,全日本ミドル!$B$4:$G$400,5,FALSE)*VLOOKUP(AC209,大会ごとのスコア!$D$62:$E$69,2,FALSE),"")</f>
        <v>40.654400000000003</v>
      </c>
      <c r="AF209" s="9" t="str">
        <f>IFERROR(VLOOKUP($B209,KOLC大会!$B$4:$G$400,6,FALSE),"")</f>
        <v/>
      </c>
      <c r="AG209" s="10" t="str">
        <f>IFERROR(VLOOKUP($B209,KOLC大会!$B$4:$G$400,2,FALSE),"")</f>
        <v/>
      </c>
      <c r="AH209" s="10" t="str">
        <f>IFERROR(VLOOKUP($B209,KOLC大会!$B$4:$G$400,5,FALSE)*VLOOKUP(AF209,大会ごとのスコア!$D$44:$E$55,2,FALSE),"")</f>
        <v/>
      </c>
      <c r="AI209" s="9" t="str">
        <f>IFERROR(VLOOKUP($B209,早大OC大会!$B$4:$G$400,6,FALSE),"")</f>
        <v/>
      </c>
      <c r="AJ209" s="10" t="str">
        <f>IFERROR(VLOOKUP($B209,早大OC大会!$B$4:$G$400,2,FALSE),"")</f>
        <v/>
      </c>
      <c r="AK209" s="10" t="str">
        <f>IFERROR(VLOOKUP($B209,早大OC大会!$B$4:$G$400,5,FALSE)*VLOOKUP(AI209,大会ごとのスコア!$D$44:$E$55,2,FALSE),"")</f>
        <v/>
      </c>
      <c r="AL209" s="9" t="str">
        <f>IFERROR(VLOOKUP($B209,京大京女大会!$B$4:$G$400,6,FALSE),"")</f>
        <v/>
      </c>
      <c r="AM209" s="10" t="str">
        <f>IFERROR(VLOOKUP($B209,京大京女大会!$B$4:$G$400,2,FALSE),"")</f>
        <v/>
      </c>
      <c r="AN209" s="10" t="str">
        <f>IFERROR(VLOOKUP($B209,京大京女大会!$B$4:$G$400,5,FALSE)*VLOOKUP(AL209,大会ごとのスコア!$D$44:$E$55,2,FALSE),"")</f>
        <v/>
      </c>
      <c r="AO209" s="9" t="str">
        <f>IFERROR(VLOOKUP($B209,東海ミドルセレ!$B$4:$G$400,6,FALSE),"")</f>
        <v>HMO</v>
      </c>
      <c r="AP209" s="10">
        <f>IFERROR(VLOOKUP($B209,東海ミドルセレ!$B$4:$G$400,2,FALSE),"")</f>
        <v>36</v>
      </c>
      <c r="AQ209" s="10">
        <f>IFERROR(VLOOKUP($B209,東海ミドルセレ!$B$4:$G$400,5,FALSE)*VLOOKUP(AO209,大会ごとのスコア!$D$44:$E$60,2,FALSE),"")</f>
        <v>41.399000000000001</v>
      </c>
      <c r="AR209" s="10"/>
      <c r="AT209" s="9">
        <f t="array" ref="AT209">IFERROR(ROUNDUP(AVERAGE(LARGE(IF($A$3:$AS$3="スコア",$A209:$AS209,""),{1,2,3})),2),0)</f>
        <v>41.559999999999995</v>
      </c>
      <c r="AU209">
        <f t="array" ref="AU209">IFERROR(LARGE(IF($A$3:$AS$3="スコア",$A209:$AS209,""),1),"")</f>
        <v>42.608999999999995</v>
      </c>
      <c r="AV209" t="str">
        <f t="shared" si="6"/>
        <v>関東SS</v>
      </c>
      <c r="AW209" t="str">
        <f t="shared" si="7"/>
        <v>Ms1</v>
      </c>
    </row>
    <row r="210" spans="2:49" x14ac:dyDescent="0.15">
      <c r="B210" t="s">
        <v>911</v>
      </c>
      <c r="C210" t="s">
        <v>14</v>
      </c>
      <c r="E210" s="9" t="str">
        <f>IFERROR(VLOOKUP($B210,根ノ上高原!$B$5:$G$338,6,FALSE),"")</f>
        <v/>
      </c>
      <c r="F210" s="10" t="str">
        <f>IFERROR(VLOOKUP($B210,根ノ上高原!$B$5:$G$338,2,FALSE),"")</f>
        <v/>
      </c>
      <c r="G210" s="10" t="str">
        <f>IFERROR(VLOOKUP($B210,根ノ上高原!$B$5:$G$338,5,FALSE)*VLOOKUP(E210,大会ごとのスコア!$D$4:$E$5,2,FALSE),"")</f>
        <v/>
      </c>
      <c r="H210" s="9" t="str">
        <f>IFERROR(VLOOKUP($B210,東大OLK大会!$B$5:$G$338,6,FALSE),"")</f>
        <v/>
      </c>
      <c r="I210" s="10" t="str">
        <f>IFERROR(VLOOKUP($B210,東大OLK大会!$B$5:$G$338,2,FALSE),"")</f>
        <v/>
      </c>
      <c r="J210" s="10" t="str">
        <f>IFERROR(VLOOKUP($B210,東大OLK大会!$B$5:$G$338,5,FALSE)*VLOOKUP(H210,大会ごとのスコア!$D$7:$E$11,2,FALSE),"")</f>
        <v/>
      </c>
      <c r="K210" s="9" t="str">
        <f>IFERROR(VLOOKUP($B210,全日本ロング!$B$5:$G$338,6,FALSE),"")</f>
        <v/>
      </c>
      <c r="L210" s="10" t="str">
        <f>IFERROR(VLOOKUP($B210,全日本ロング!$B$5:$G$338,2,FALSE),"")</f>
        <v/>
      </c>
      <c r="M210" s="10" t="str">
        <f>IFERROR(VLOOKUP($B210,全日本ロング!$B$5:$G$338,5,FALSE)*VLOOKUP(K210,大会ごとのスコア!$D$12:$E$17,2,FALSE),"")</f>
        <v/>
      </c>
      <c r="N210" s="9" t="str">
        <f>IFERROR(VLOOKUP($B210,関東スプリントセレ!$B$5:$G$338,6,FALSE),"")</f>
        <v>Ms1</v>
      </c>
      <c r="O210" s="10">
        <f>IFERROR(VLOOKUP($B210,関東スプリントセレ!$B$5:$G$338,2,FALSE),"")</f>
        <v>76</v>
      </c>
      <c r="P210" s="10">
        <f>IFERROR(VLOOKUP($B210,関東スプリントセレ!$B$5:$G$338,5,FALSE)*VLOOKUP(N210,大会ごとのスコア!$D$19:$E$21,2,FALSE),"")</f>
        <v>40.512999999999998</v>
      </c>
      <c r="Q210" s="9" t="str">
        <f>IFERROR(VLOOKUP($B210,名椙大会2日目!$B$5:$G$338,6,FALSE),"")</f>
        <v/>
      </c>
      <c r="R210" s="10" t="str">
        <f>IFERROR(VLOOKUP($B210,名椙大会2日目!$B$5:$G$338,2,FALSE),"")</f>
        <v/>
      </c>
      <c r="S210" s="10" t="str">
        <f>IFERROR(VLOOKUP($B210,名椙大会2日目!$B$5:$G$338,5,FALSE)*VLOOKUP(Q210,大会ごとのスコア!$D$28:$E$31,2,FALSE),"")</f>
        <v/>
      </c>
      <c r="T210" s="9" t="str">
        <f>IFERROR(VLOOKUP($B210,インカレスプリント2018!$B$5:$G$400,6,FALSE),"")</f>
        <v/>
      </c>
      <c r="U210" s="10" t="str">
        <f>IFERROR(VLOOKUP($B210,インカレスプリント2018!$B$5:$G$400,2,FALSE),"")</f>
        <v/>
      </c>
      <c r="V210" s="10" t="str">
        <f>IFERROR(VLOOKUP($B210,インカレスプリント2018!$B$5:$G$400,5,FALSE)*VLOOKUP(T210,大会ごとのスコア!$D$33:$E$36,2,FALSE),"")</f>
        <v/>
      </c>
      <c r="W210" s="9" t="str">
        <f>IFERROR(VLOOKUP($B210,インカレロング2018!$B$5:$G$400,6,FALSE),"")</f>
        <v/>
      </c>
      <c r="X210" s="10" t="str">
        <f>IFERROR(VLOOKUP($B210,インカレロング2018!$B$5:$G$400,2,FALSE),"")</f>
        <v/>
      </c>
      <c r="Y210" s="10" t="str">
        <f>IFERROR(VLOOKUP($B210,インカレロング2018!$B$5:$G$400,5,FALSE)*VLOOKUP(W210,大会ごとのスコア!$D$38:$E$42,2,FALSE),"")</f>
        <v/>
      </c>
      <c r="Z210" s="9" t="str">
        <f>IFERROR(VLOOKUP($B210,クラブカップミドル!$B$4:$G$400,6,FALSE),"")</f>
        <v/>
      </c>
      <c r="AA210" s="10" t="str">
        <f>IFERROR(VLOOKUP($B210,クラブカップミドル!$B$4:$G$400,2,FALSE),"")</f>
        <v/>
      </c>
      <c r="AB210" s="10" t="str">
        <f>IFERROR(VLOOKUP($B210,クラブカップミドル!$B$4:$G$400,5,FALSE)*VLOOKUP(Z210,大会ごとのスコア!$D$44:$E$55,2,FALSE),"")</f>
        <v/>
      </c>
      <c r="AC210" s="9" t="str">
        <f>IFERROR(VLOOKUP($B210,全日本ミドル!$B$4:$G$400,6,FALSE),"")</f>
        <v/>
      </c>
      <c r="AD210" s="10" t="str">
        <f>IFERROR(VLOOKUP($B210,全日本ミドル!$B$4:$G$400,2,FALSE),"")</f>
        <v/>
      </c>
      <c r="AE210" s="10" t="str">
        <f>IFERROR(VLOOKUP($B210,全日本ミドル!$B$4:$G$400,5,FALSE)*VLOOKUP(AC210,大会ごとのスコア!$D$62:$E$69,2,FALSE),"")</f>
        <v/>
      </c>
      <c r="AF210" s="9" t="str">
        <f>IFERROR(VLOOKUP($B210,KOLC大会!$B$4:$G$400,6,FALSE),"")</f>
        <v/>
      </c>
      <c r="AG210" s="10" t="str">
        <f>IFERROR(VLOOKUP($B210,KOLC大会!$B$4:$G$400,2,FALSE),"")</f>
        <v/>
      </c>
      <c r="AH210" s="10" t="str">
        <f>IFERROR(VLOOKUP($B210,KOLC大会!$B$4:$G$400,5,FALSE)*VLOOKUP(AF210,大会ごとのスコア!$D$44:$E$55,2,FALSE),"")</f>
        <v/>
      </c>
      <c r="AI210" s="9" t="str">
        <f>IFERROR(VLOOKUP($B210,早大OC大会!$B$4:$G$400,6,FALSE),"")</f>
        <v/>
      </c>
      <c r="AJ210" s="10" t="str">
        <f>IFERROR(VLOOKUP($B210,早大OC大会!$B$4:$G$400,2,FALSE),"")</f>
        <v/>
      </c>
      <c r="AK210" s="10" t="str">
        <f>IFERROR(VLOOKUP($B210,早大OC大会!$B$4:$G$400,5,FALSE)*VLOOKUP(AI210,大会ごとのスコア!$D$44:$E$55,2,FALSE),"")</f>
        <v/>
      </c>
      <c r="AL210" s="9" t="str">
        <f>IFERROR(VLOOKUP($B210,京大京女大会!$B$4:$G$400,6,FALSE),"")</f>
        <v/>
      </c>
      <c r="AM210" s="10" t="str">
        <f>IFERROR(VLOOKUP($B210,京大京女大会!$B$4:$G$400,2,FALSE),"")</f>
        <v/>
      </c>
      <c r="AN210" s="10" t="str">
        <f>IFERROR(VLOOKUP($B210,京大京女大会!$B$4:$G$400,5,FALSE)*VLOOKUP(AL210,大会ごとのスコア!$D$44:$E$55,2,FALSE),"")</f>
        <v/>
      </c>
      <c r="AO210" s="9" t="str">
        <f>IFERROR(VLOOKUP($B210,東海ミドルセレ!$B$4:$G$400,6,FALSE),"")</f>
        <v/>
      </c>
      <c r="AP210" s="10" t="str">
        <f>IFERROR(VLOOKUP($B210,東海ミドルセレ!$B$4:$G$400,2,FALSE),"")</f>
        <v/>
      </c>
      <c r="AQ210" s="10" t="str">
        <f>IFERROR(VLOOKUP($B210,東海ミドルセレ!$B$4:$G$400,5,FALSE)*VLOOKUP(AO210,大会ごとのスコア!$D$44:$E$60,2,FALSE),"")</f>
        <v/>
      </c>
      <c r="AR210" s="10"/>
      <c r="AT210" s="9">
        <f t="array" ref="AT210">IFERROR(ROUNDUP(AVERAGE(LARGE(IF($A$3:$AS$3="スコア",$A210:$AS210,""),{1,2,3})),2),0)</f>
        <v>0</v>
      </c>
      <c r="AU210">
        <f t="array" ref="AU210">IFERROR(LARGE(IF($A$3:$AS$3="スコア",$A210:$AS210,""),1),"")</f>
        <v>40.512999999999998</v>
      </c>
      <c r="AV210" t="str">
        <f t="shared" si="6"/>
        <v>関東SS</v>
      </c>
      <c r="AW210" t="str">
        <f t="shared" si="7"/>
        <v>Ms1</v>
      </c>
    </row>
    <row r="211" spans="2:49" x14ac:dyDescent="0.15">
      <c r="B211" t="s">
        <v>917</v>
      </c>
      <c r="C211" t="s">
        <v>14</v>
      </c>
      <c r="E211" s="9" t="str">
        <f>IFERROR(VLOOKUP($B211,根ノ上高原!$B$5:$G$338,6,FALSE),"")</f>
        <v/>
      </c>
      <c r="F211" s="10" t="str">
        <f>IFERROR(VLOOKUP($B211,根ノ上高原!$B$5:$G$338,2,FALSE),"")</f>
        <v/>
      </c>
      <c r="G211" s="10" t="str">
        <f>IFERROR(VLOOKUP($B211,根ノ上高原!$B$5:$G$338,5,FALSE)*VLOOKUP(E211,大会ごとのスコア!$D$4:$E$5,2,FALSE),"")</f>
        <v/>
      </c>
      <c r="H211" s="9" t="str">
        <f>IFERROR(VLOOKUP($B211,東大OLK大会!$B$5:$G$338,6,FALSE),"")</f>
        <v/>
      </c>
      <c r="I211" s="10" t="str">
        <f>IFERROR(VLOOKUP($B211,東大OLK大会!$B$5:$G$338,2,FALSE),"")</f>
        <v/>
      </c>
      <c r="J211" s="10" t="str">
        <f>IFERROR(VLOOKUP($B211,東大OLK大会!$B$5:$G$338,5,FALSE)*VLOOKUP(H211,大会ごとのスコア!$D$7:$E$11,2,FALSE),"")</f>
        <v/>
      </c>
      <c r="K211" s="9" t="str">
        <f>IFERROR(VLOOKUP($B211,全日本ロング!$B$5:$G$338,6,FALSE),"")</f>
        <v/>
      </c>
      <c r="L211" s="10" t="str">
        <f>IFERROR(VLOOKUP($B211,全日本ロング!$B$5:$G$338,2,FALSE),"")</f>
        <v/>
      </c>
      <c r="M211" s="10" t="str">
        <f>IFERROR(VLOOKUP($B211,全日本ロング!$B$5:$G$338,5,FALSE)*VLOOKUP(K211,大会ごとのスコア!$D$12:$E$17,2,FALSE),"")</f>
        <v/>
      </c>
      <c r="N211" s="9" t="str">
        <f>IFERROR(VLOOKUP($B211,関東スプリントセレ!$B$5:$G$338,6,FALSE),"")</f>
        <v>Ms1</v>
      </c>
      <c r="O211" s="10">
        <f>IFERROR(VLOOKUP($B211,関東スプリントセレ!$B$5:$G$338,2,FALSE),"")</f>
        <v>82</v>
      </c>
      <c r="P211" s="10">
        <f>IFERROR(VLOOKUP($B211,関東スプリントセレ!$B$5:$G$338,5,FALSE)*VLOOKUP(N211,大会ごとのスコア!$D$19:$E$21,2,FALSE),"")</f>
        <v>34.544999999999995</v>
      </c>
      <c r="Q211" s="9" t="str">
        <f>IFERROR(VLOOKUP($B211,名椙大会2日目!$B$5:$G$338,6,FALSE),"")</f>
        <v/>
      </c>
      <c r="R211" s="10" t="str">
        <f>IFERROR(VLOOKUP($B211,名椙大会2日目!$B$5:$G$338,2,FALSE),"")</f>
        <v/>
      </c>
      <c r="S211" s="10" t="str">
        <f>IFERROR(VLOOKUP($B211,名椙大会2日目!$B$5:$G$338,5,FALSE)*VLOOKUP(Q211,大会ごとのスコア!$D$28:$E$31,2,FALSE),"")</f>
        <v/>
      </c>
      <c r="T211" s="9" t="str">
        <f>IFERROR(VLOOKUP($B211,インカレスプリント2018!$B$5:$G$400,6,FALSE),"")</f>
        <v/>
      </c>
      <c r="U211" s="10" t="str">
        <f>IFERROR(VLOOKUP($B211,インカレスプリント2018!$B$5:$G$400,2,FALSE),"")</f>
        <v/>
      </c>
      <c r="V211" s="10" t="str">
        <f>IFERROR(VLOOKUP($B211,インカレスプリント2018!$B$5:$G$400,5,FALSE)*VLOOKUP(T211,大会ごとのスコア!$D$33:$E$36,2,FALSE),"")</f>
        <v/>
      </c>
      <c r="W211" s="9" t="str">
        <f>IFERROR(VLOOKUP($B211,インカレロング2018!$B$5:$G$400,6,FALSE),"")</f>
        <v/>
      </c>
      <c r="X211" s="10" t="str">
        <f>IFERROR(VLOOKUP($B211,インカレロング2018!$B$5:$G$400,2,FALSE),"")</f>
        <v/>
      </c>
      <c r="Y211" s="10" t="str">
        <f>IFERROR(VLOOKUP($B211,インカレロング2018!$B$5:$G$400,5,FALSE)*VLOOKUP(W211,大会ごとのスコア!$D$38:$E$42,2,FALSE),"")</f>
        <v/>
      </c>
      <c r="Z211" s="9" t="str">
        <f>IFERROR(VLOOKUP($B211,クラブカップミドル!$B$4:$G$400,6,FALSE),"")</f>
        <v/>
      </c>
      <c r="AA211" s="10" t="str">
        <f>IFERROR(VLOOKUP($B211,クラブカップミドル!$B$4:$G$400,2,FALSE),"")</f>
        <v/>
      </c>
      <c r="AB211" s="10" t="str">
        <f>IFERROR(VLOOKUP($B211,クラブカップミドル!$B$4:$G$400,5,FALSE)*VLOOKUP(Z211,大会ごとのスコア!$D$44:$E$55,2,FALSE),"")</f>
        <v/>
      </c>
      <c r="AC211" s="9" t="str">
        <f>IFERROR(VLOOKUP($B211,全日本ミドル!$B$4:$G$400,6,FALSE),"")</f>
        <v/>
      </c>
      <c r="AD211" s="10" t="str">
        <f>IFERROR(VLOOKUP($B211,全日本ミドル!$B$4:$G$400,2,FALSE),"")</f>
        <v/>
      </c>
      <c r="AE211" s="10" t="str">
        <f>IFERROR(VLOOKUP($B211,全日本ミドル!$B$4:$G$400,5,FALSE)*VLOOKUP(AC211,大会ごとのスコア!$D$62:$E$69,2,FALSE),"")</f>
        <v/>
      </c>
      <c r="AF211" s="9" t="str">
        <f>IFERROR(VLOOKUP($B211,KOLC大会!$B$4:$G$400,6,FALSE),"")</f>
        <v/>
      </c>
      <c r="AG211" s="10" t="str">
        <f>IFERROR(VLOOKUP($B211,KOLC大会!$B$4:$G$400,2,FALSE),"")</f>
        <v/>
      </c>
      <c r="AH211" s="10" t="str">
        <f>IFERROR(VLOOKUP($B211,KOLC大会!$B$4:$G$400,5,FALSE)*VLOOKUP(AF211,大会ごとのスコア!$D$44:$E$55,2,FALSE),"")</f>
        <v/>
      </c>
      <c r="AI211" s="9" t="str">
        <f>IFERROR(VLOOKUP($B211,早大OC大会!$B$4:$G$400,6,FALSE),"")</f>
        <v/>
      </c>
      <c r="AJ211" s="10" t="str">
        <f>IFERROR(VLOOKUP($B211,早大OC大会!$B$4:$G$400,2,FALSE),"")</f>
        <v/>
      </c>
      <c r="AK211" s="10" t="str">
        <f>IFERROR(VLOOKUP($B211,早大OC大会!$B$4:$G$400,5,FALSE)*VLOOKUP(AI211,大会ごとのスコア!$D$44:$E$55,2,FALSE),"")</f>
        <v/>
      </c>
      <c r="AL211" s="9" t="str">
        <f>IFERROR(VLOOKUP($B211,京大京女大会!$B$4:$G$400,6,FALSE),"")</f>
        <v/>
      </c>
      <c r="AM211" s="10" t="str">
        <f>IFERROR(VLOOKUP($B211,京大京女大会!$B$4:$G$400,2,FALSE),"")</f>
        <v/>
      </c>
      <c r="AN211" s="10" t="str">
        <f>IFERROR(VLOOKUP($B211,京大京女大会!$B$4:$G$400,5,FALSE)*VLOOKUP(AL211,大会ごとのスコア!$D$44:$E$55,2,FALSE),"")</f>
        <v/>
      </c>
      <c r="AO211" s="9" t="str">
        <f>IFERROR(VLOOKUP($B211,東海ミドルセレ!$B$4:$G$400,6,FALSE),"")</f>
        <v/>
      </c>
      <c r="AP211" s="10" t="str">
        <f>IFERROR(VLOOKUP($B211,東海ミドルセレ!$B$4:$G$400,2,FALSE),"")</f>
        <v/>
      </c>
      <c r="AQ211" s="10" t="str">
        <f>IFERROR(VLOOKUP($B211,東海ミドルセレ!$B$4:$G$400,5,FALSE)*VLOOKUP(AO211,大会ごとのスコア!$D$44:$E$60,2,FALSE),"")</f>
        <v/>
      </c>
      <c r="AR211" s="10"/>
      <c r="AT211" s="9">
        <f t="array" ref="AT211">IFERROR(ROUNDUP(AVERAGE(LARGE(IF($A$3:$AS$3="スコア",$A211:$AS211,""),{1,2,3})),2),0)</f>
        <v>0</v>
      </c>
      <c r="AU211">
        <f t="array" ref="AU211">IFERROR(LARGE(IF($A$3:$AS$3="スコア",$A211:$AS211,""),1),"")</f>
        <v>34.544999999999995</v>
      </c>
      <c r="AV211" t="str">
        <f t="shared" si="6"/>
        <v>関東SS</v>
      </c>
      <c r="AW211" t="str">
        <f t="shared" si="7"/>
        <v>Ms1</v>
      </c>
    </row>
    <row r="212" spans="2:49" x14ac:dyDescent="0.15">
      <c r="B212" t="s">
        <v>919</v>
      </c>
      <c r="C212" t="s">
        <v>14</v>
      </c>
      <c r="E212" s="9" t="str">
        <f>IFERROR(VLOOKUP($B212,根ノ上高原!$B$5:$G$338,6,FALSE),"")</f>
        <v/>
      </c>
      <c r="F212" s="10" t="str">
        <f>IFERROR(VLOOKUP($B212,根ノ上高原!$B$5:$G$338,2,FALSE),"")</f>
        <v/>
      </c>
      <c r="G212" s="10" t="str">
        <f>IFERROR(VLOOKUP($B212,根ノ上高原!$B$5:$G$338,5,FALSE)*VLOOKUP(E212,大会ごとのスコア!$D$4:$E$5,2,FALSE),"")</f>
        <v/>
      </c>
      <c r="H212" s="9" t="str">
        <f>IFERROR(VLOOKUP($B212,東大OLK大会!$B$5:$G$338,6,FALSE),"")</f>
        <v/>
      </c>
      <c r="I212" s="10" t="str">
        <f>IFERROR(VLOOKUP($B212,東大OLK大会!$B$5:$G$338,2,FALSE),"")</f>
        <v/>
      </c>
      <c r="J212" s="10" t="str">
        <f>IFERROR(VLOOKUP($B212,東大OLK大会!$B$5:$G$338,5,FALSE)*VLOOKUP(H212,大会ごとのスコア!$D$7:$E$11,2,FALSE),"")</f>
        <v/>
      </c>
      <c r="K212" s="9" t="str">
        <f>IFERROR(VLOOKUP($B212,全日本ロング!$B$5:$G$338,6,FALSE),"")</f>
        <v/>
      </c>
      <c r="L212" s="10" t="str">
        <f>IFERROR(VLOOKUP($B212,全日本ロング!$B$5:$G$338,2,FALSE),"")</f>
        <v/>
      </c>
      <c r="M212" s="10" t="str">
        <f>IFERROR(VLOOKUP($B212,全日本ロング!$B$5:$G$338,5,FALSE)*VLOOKUP(K212,大会ごとのスコア!$D$12:$E$17,2,FALSE),"")</f>
        <v/>
      </c>
      <c r="N212" s="9" t="str">
        <f>IFERROR(VLOOKUP($B212,関東スプリントセレ!$B$5:$G$338,6,FALSE),"")</f>
        <v>Ms1</v>
      </c>
      <c r="O212" s="10">
        <f>IFERROR(VLOOKUP($B212,関東スプリントセレ!$B$5:$G$338,2,FALSE),"")</f>
        <v>84</v>
      </c>
      <c r="P212" s="10">
        <f>IFERROR(VLOOKUP($B212,関東スプリントセレ!$B$5:$G$338,5,FALSE)*VLOOKUP(N212,大会ごとのスコア!$D$19:$E$21,2,FALSE),"")</f>
        <v>32.632999999999996</v>
      </c>
      <c r="Q212" s="9" t="str">
        <f>IFERROR(VLOOKUP($B212,名椙大会2日目!$B$5:$G$338,6,FALSE),"")</f>
        <v/>
      </c>
      <c r="R212" s="10" t="str">
        <f>IFERROR(VLOOKUP($B212,名椙大会2日目!$B$5:$G$338,2,FALSE),"")</f>
        <v/>
      </c>
      <c r="S212" s="10" t="str">
        <f>IFERROR(VLOOKUP($B212,名椙大会2日目!$B$5:$G$338,5,FALSE)*VLOOKUP(Q212,大会ごとのスコア!$D$28:$E$31,2,FALSE),"")</f>
        <v/>
      </c>
      <c r="T212" s="9" t="str">
        <f>IFERROR(VLOOKUP($B212,インカレスプリント2018!$B$5:$G$400,6,FALSE),"")</f>
        <v/>
      </c>
      <c r="U212" s="10" t="str">
        <f>IFERROR(VLOOKUP($B212,インカレスプリント2018!$B$5:$G$400,2,FALSE),"")</f>
        <v/>
      </c>
      <c r="V212" s="10" t="str">
        <f>IFERROR(VLOOKUP($B212,インカレスプリント2018!$B$5:$G$400,5,FALSE)*VLOOKUP(T212,大会ごとのスコア!$D$33:$E$36,2,FALSE),"")</f>
        <v/>
      </c>
      <c r="W212" s="9" t="str">
        <f>IFERROR(VLOOKUP($B212,インカレロング2018!$B$5:$G$400,6,FALSE),"")</f>
        <v/>
      </c>
      <c r="X212" s="10" t="str">
        <f>IFERROR(VLOOKUP($B212,インカレロング2018!$B$5:$G$400,2,FALSE),"")</f>
        <v/>
      </c>
      <c r="Y212" s="10" t="str">
        <f>IFERROR(VLOOKUP($B212,インカレロング2018!$B$5:$G$400,5,FALSE)*VLOOKUP(W212,大会ごとのスコア!$D$38:$E$42,2,FALSE),"")</f>
        <v/>
      </c>
      <c r="Z212" s="9" t="str">
        <f>IFERROR(VLOOKUP($B212,クラブカップミドル!$B$4:$G$400,6,FALSE),"")</f>
        <v/>
      </c>
      <c r="AA212" s="10" t="str">
        <f>IFERROR(VLOOKUP($B212,クラブカップミドル!$B$4:$G$400,2,FALSE),"")</f>
        <v/>
      </c>
      <c r="AB212" s="10" t="str">
        <f>IFERROR(VLOOKUP($B212,クラブカップミドル!$B$4:$G$400,5,FALSE)*VLOOKUP(Z212,大会ごとのスコア!$D$44:$E$55,2,FALSE),"")</f>
        <v/>
      </c>
      <c r="AC212" s="9" t="str">
        <f>IFERROR(VLOOKUP($B212,全日本ミドル!$B$4:$G$400,6,FALSE),"")</f>
        <v/>
      </c>
      <c r="AD212" s="10" t="str">
        <f>IFERROR(VLOOKUP($B212,全日本ミドル!$B$4:$G$400,2,FALSE),"")</f>
        <v/>
      </c>
      <c r="AE212" s="10" t="str">
        <f>IFERROR(VLOOKUP($B212,全日本ミドル!$B$4:$G$400,5,FALSE)*VLOOKUP(AC212,大会ごとのスコア!$D$62:$E$69,2,FALSE),"")</f>
        <v/>
      </c>
      <c r="AF212" s="9" t="str">
        <f>IFERROR(VLOOKUP($B212,KOLC大会!$B$4:$G$400,6,FALSE),"")</f>
        <v/>
      </c>
      <c r="AG212" s="10" t="str">
        <f>IFERROR(VLOOKUP($B212,KOLC大会!$B$4:$G$400,2,FALSE),"")</f>
        <v/>
      </c>
      <c r="AH212" s="10" t="str">
        <f>IFERROR(VLOOKUP($B212,KOLC大会!$B$4:$G$400,5,FALSE)*VLOOKUP(AF212,大会ごとのスコア!$D$44:$E$55,2,FALSE),"")</f>
        <v/>
      </c>
      <c r="AI212" s="9" t="str">
        <f>IFERROR(VLOOKUP($B212,早大OC大会!$B$4:$G$400,6,FALSE),"")</f>
        <v/>
      </c>
      <c r="AJ212" s="10" t="str">
        <f>IFERROR(VLOOKUP($B212,早大OC大会!$B$4:$G$400,2,FALSE),"")</f>
        <v/>
      </c>
      <c r="AK212" s="10" t="str">
        <f>IFERROR(VLOOKUP($B212,早大OC大会!$B$4:$G$400,5,FALSE)*VLOOKUP(AI212,大会ごとのスコア!$D$44:$E$55,2,FALSE),"")</f>
        <v/>
      </c>
      <c r="AL212" s="9" t="str">
        <f>IFERROR(VLOOKUP($B212,京大京女大会!$B$4:$G$400,6,FALSE),"")</f>
        <v/>
      </c>
      <c r="AM212" s="10" t="str">
        <f>IFERROR(VLOOKUP($B212,京大京女大会!$B$4:$G$400,2,FALSE),"")</f>
        <v/>
      </c>
      <c r="AN212" s="10" t="str">
        <f>IFERROR(VLOOKUP($B212,京大京女大会!$B$4:$G$400,5,FALSE)*VLOOKUP(AL212,大会ごとのスコア!$D$44:$E$55,2,FALSE),"")</f>
        <v/>
      </c>
      <c r="AO212" s="9" t="str">
        <f>IFERROR(VLOOKUP($B212,東海ミドルセレ!$B$4:$G$400,6,FALSE),"")</f>
        <v/>
      </c>
      <c r="AP212" s="10" t="str">
        <f>IFERROR(VLOOKUP($B212,東海ミドルセレ!$B$4:$G$400,2,FALSE),"")</f>
        <v/>
      </c>
      <c r="AQ212" s="10" t="str">
        <f>IFERROR(VLOOKUP($B212,東海ミドルセレ!$B$4:$G$400,5,FALSE)*VLOOKUP(AO212,大会ごとのスコア!$D$44:$E$60,2,FALSE),"")</f>
        <v/>
      </c>
      <c r="AR212" s="10"/>
      <c r="AT212" s="9">
        <f t="array" ref="AT212">IFERROR(ROUNDUP(AVERAGE(LARGE(IF($A$3:$AS$3="スコア",$A212:$AS212,""),{1,2,3})),2),0)</f>
        <v>0</v>
      </c>
      <c r="AU212">
        <f t="array" ref="AU212">IFERROR(LARGE(IF($A$3:$AS$3="スコア",$A212:$AS212,""),1),"")</f>
        <v>32.632999999999996</v>
      </c>
      <c r="AV212" t="str">
        <f t="shared" si="6"/>
        <v>関東SS</v>
      </c>
      <c r="AW212" t="str">
        <f t="shared" si="7"/>
        <v>Ms1</v>
      </c>
    </row>
    <row r="213" spans="2:49" x14ac:dyDescent="0.15">
      <c r="B213" t="s">
        <v>930</v>
      </c>
      <c r="C213" t="s">
        <v>14</v>
      </c>
      <c r="E213" s="9" t="str">
        <f>IFERROR(VLOOKUP($B213,根ノ上高原!$B$5:$G$338,6,FALSE),"")</f>
        <v/>
      </c>
      <c r="F213" s="10" t="str">
        <f>IFERROR(VLOOKUP($B213,根ノ上高原!$B$5:$G$338,2,FALSE),"")</f>
        <v/>
      </c>
      <c r="G213" s="10" t="str">
        <f>IFERROR(VLOOKUP($B213,根ノ上高原!$B$5:$G$338,5,FALSE)*VLOOKUP(E213,大会ごとのスコア!$D$4:$E$5,2,FALSE),"")</f>
        <v/>
      </c>
      <c r="H213" s="9" t="str">
        <f>IFERROR(VLOOKUP($B213,東大OLK大会!$B$5:$G$338,6,FALSE),"")</f>
        <v/>
      </c>
      <c r="I213" s="10" t="str">
        <f>IFERROR(VLOOKUP($B213,東大OLK大会!$B$5:$G$338,2,FALSE),"")</f>
        <v/>
      </c>
      <c r="J213" s="10" t="str">
        <f>IFERROR(VLOOKUP($B213,東大OLK大会!$B$5:$G$338,5,FALSE)*VLOOKUP(H213,大会ごとのスコア!$D$7:$E$11,2,FALSE),"")</f>
        <v/>
      </c>
      <c r="K213" s="9" t="str">
        <f>IFERROR(VLOOKUP($B213,全日本ロング!$B$5:$G$338,6,FALSE),"")</f>
        <v/>
      </c>
      <c r="L213" s="10" t="str">
        <f>IFERROR(VLOOKUP($B213,全日本ロング!$B$5:$G$338,2,FALSE),"")</f>
        <v/>
      </c>
      <c r="M213" s="10" t="str">
        <f>IFERROR(VLOOKUP($B213,全日本ロング!$B$5:$G$338,5,FALSE)*VLOOKUP(K213,大会ごとのスコア!$D$12:$E$17,2,FALSE),"")</f>
        <v/>
      </c>
      <c r="N213" s="9" t="str">
        <f>IFERROR(VLOOKUP($B213,関東スプリントセレ!$B$5:$G$338,6,FALSE),"")</f>
        <v>Ms1</v>
      </c>
      <c r="O213" s="10">
        <f>IFERROR(VLOOKUP($B213,関東スプリントセレ!$B$5:$G$338,2,FALSE),"")</f>
        <v>0</v>
      </c>
      <c r="P213" s="10">
        <f>IFERROR(VLOOKUP($B213,関東スプリントセレ!$B$5:$G$338,5,FALSE)*VLOOKUP(N213,大会ごとのスコア!$D$19:$E$21,2,FALSE),"")</f>
        <v>26.09</v>
      </c>
      <c r="Q213" s="9" t="str">
        <f>IFERROR(VLOOKUP($B213,名椙大会2日目!$B$5:$G$338,6,FALSE),"")</f>
        <v/>
      </c>
      <c r="R213" s="10" t="str">
        <f>IFERROR(VLOOKUP($B213,名椙大会2日目!$B$5:$G$338,2,FALSE),"")</f>
        <v/>
      </c>
      <c r="S213" s="10" t="str">
        <f>IFERROR(VLOOKUP($B213,名椙大会2日目!$B$5:$G$338,5,FALSE)*VLOOKUP(Q213,大会ごとのスコア!$D$28:$E$31,2,FALSE),"")</f>
        <v/>
      </c>
      <c r="T213" s="9" t="str">
        <f>IFERROR(VLOOKUP($B213,インカレスプリント2018!$B$5:$G$400,6,FALSE),"")</f>
        <v/>
      </c>
      <c r="U213" s="10" t="str">
        <f>IFERROR(VLOOKUP($B213,インカレスプリント2018!$B$5:$G$400,2,FALSE),"")</f>
        <v/>
      </c>
      <c r="V213" s="10" t="str">
        <f>IFERROR(VLOOKUP($B213,インカレスプリント2018!$B$5:$G$400,5,FALSE)*VLOOKUP(T213,大会ごとのスコア!$D$33:$E$36,2,FALSE),"")</f>
        <v/>
      </c>
      <c r="W213" s="9" t="str">
        <f>IFERROR(VLOOKUP($B213,インカレロング2018!$B$5:$G$400,6,FALSE),"")</f>
        <v/>
      </c>
      <c r="X213" s="10" t="str">
        <f>IFERROR(VLOOKUP($B213,インカレロング2018!$B$5:$G$400,2,FALSE),"")</f>
        <v/>
      </c>
      <c r="Y213" s="10" t="str">
        <f>IFERROR(VLOOKUP($B213,インカレロング2018!$B$5:$G$400,5,FALSE)*VLOOKUP(W213,大会ごとのスコア!$D$38:$E$42,2,FALSE),"")</f>
        <v/>
      </c>
      <c r="Z213" s="9" t="str">
        <f>IFERROR(VLOOKUP($B213,クラブカップミドル!$B$4:$G$400,6,FALSE),"")</f>
        <v/>
      </c>
      <c r="AA213" s="10" t="str">
        <f>IFERROR(VLOOKUP($B213,クラブカップミドル!$B$4:$G$400,2,FALSE),"")</f>
        <v/>
      </c>
      <c r="AB213" s="10" t="str">
        <f>IFERROR(VLOOKUP($B213,クラブカップミドル!$B$4:$G$400,5,FALSE)*VLOOKUP(Z213,大会ごとのスコア!$D$44:$E$55,2,FALSE),"")</f>
        <v/>
      </c>
      <c r="AC213" s="9" t="str">
        <f>IFERROR(VLOOKUP($B213,全日本ミドル!$B$4:$G$400,6,FALSE),"")</f>
        <v/>
      </c>
      <c r="AD213" s="10" t="str">
        <f>IFERROR(VLOOKUP($B213,全日本ミドル!$B$4:$G$400,2,FALSE),"")</f>
        <v/>
      </c>
      <c r="AE213" s="10" t="str">
        <f>IFERROR(VLOOKUP($B213,全日本ミドル!$B$4:$G$400,5,FALSE)*VLOOKUP(AC213,大会ごとのスコア!$D$62:$E$69,2,FALSE),"")</f>
        <v/>
      </c>
      <c r="AF213" s="9" t="str">
        <f>IFERROR(VLOOKUP($B213,KOLC大会!$B$4:$G$400,6,FALSE),"")</f>
        <v/>
      </c>
      <c r="AG213" s="10" t="str">
        <f>IFERROR(VLOOKUP($B213,KOLC大会!$B$4:$G$400,2,FALSE),"")</f>
        <v/>
      </c>
      <c r="AH213" s="10" t="str">
        <f>IFERROR(VLOOKUP($B213,KOLC大会!$B$4:$G$400,5,FALSE)*VLOOKUP(AF213,大会ごとのスコア!$D$44:$E$55,2,FALSE),"")</f>
        <v/>
      </c>
      <c r="AI213" s="9" t="str">
        <f>IFERROR(VLOOKUP($B213,早大OC大会!$B$4:$G$400,6,FALSE),"")</f>
        <v/>
      </c>
      <c r="AJ213" s="10" t="str">
        <f>IFERROR(VLOOKUP($B213,早大OC大会!$B$4:$G$400,2,FALSE),"")</f>
        <v/>
      </c>
      <c r="AK213" s="10" t="str">
        <f>IFERROR(VLOOKUP($B213,早大OC大会!$B$4:$G$400,5,FALSE)*VLOOKUP(AI213,大会ごとのスコア!$D$44:$E$55,2,FALSE),"")</f>
        <v/>
      </c>
      <c r="AL213" s="9" t="str">
        <f>IFERROR(VLOOKUP($B213,京大京女大会!$B$4:$G$400,6,FALSE),"")</f>
        <v/>
      </c>
      <c r="AM213" s="10" t="str">
        <f>IFERROR(VLOOKUP($B213,京大京女大会!$B$4:$G$400,2,FALSE),"")</f>
        <v/>
      </c>
      <c r="AN213" s="10" t="str">
        <f>IFERROR(VLOOKUP($B213,京大京女大会!$B$4:$G$400,5,FALSE)*VLOOKUP(AL213,大会ごとのスコア!$D$44:$E$55,2,FALSE),"")</f>
        <v/>
      </c>
      <c r="AO213" s="9" t="str">
        <f>IFERROR(VLOOKUP($B213,東海ミドルセレ!$B$4:$G$400,6,FALSE),"")</f>
        <v/>
      </c>
      <c r="AP213" s="10" t="str">
        <f>IFERROR(VLOOKUP($B213,東海ミドルセレ!$B$4:$G$400,2,FALSE),"")</f>
        <v/>
      </c>
      <c r="AQ213" s="10" t="str">
        <f>IFERROR(VLOOKUP($B213,東海ミドルセレ!$B$4:$G$400,5,FALSE)*VLOOKUP(AO213,大会ごとのスコア!$D$44:$E$60,2,FALSE),"")</f>
        <v/>
      </c>
      <c r="AR213" s="10"/>
      <c r="AT213" s="9">
        <f t="array" ref="AT213">IFERROR(ROUNDUP(AVERAGE(LARGE(IF($A$3:$AS$3="スコア",$A213:$AS213,""),{1,2,3})),2),0)</f>
        <v>0</v>
      </c>
      <c r="AU213">
        <f t="array" ref="AU213">IFERROR(LARGE(IF($A$3:$AS$3="スコア",$A213:$AS213,""),1),"")</f>
        <v>26.09</v>
      </c>
      <c r="AV213" t="str">
        <f t="shared" si="6"/>
        <v>関東SS</v>
      </c>
      <c r="AW213" t="str">
        <f t="shared" si="7"/>
        <v>Ms1</v>
      </c>
    </row>
    <row r="214" spans="2:49" x14ac:dyDescent="0.15">
      <c r="B214" t="s">
        <v>940</v>
      </c>
      <c r="C214" t="s">
        <v>14</v>
      </c>
      <c r="E214" s="9" t="str">
        <f>IFERROR(VLOOKUP($B214,根ノ上高原!$B$5:$G$338,6,FALSE),"")</f>
        <v/>
      </c>
      <c r="F214" s="10" t="str">
        <f>IFERROR(VLOOKUP($B214,根ノ上高原!$B$5:$G$338,2,FALSE),"")</f>
        <v/>
      </c>
      <c r="G214" s="10" t="str">
        <f>IFERROR(VLOOKUP($B214,根ノ上高原!$B$5:$G$338,5,FALSE)*VLOOKUP(E214,大会ごとのスコア!$D$4:$E$5,2,FALSE),"")</f>
        <v/>
      </c>
      <c r="H214" s="9" t="str">
        <f>IFERROR(VLOOKUP($B214,東大OLK大会!$B$5:$G$338,6,FALSE),"")</f>
        <v/>
      </c>
      <c r="I214" s="10" t="str">
        <f>IFERROR(VLOOKUP($B214,東大OLK大会!$B$5:$G$338,2,FALSE),"")</f>
        <v/>
      </c>
      <c r="J214" s="10" t="str">
        <f>IFERROR(VLOOKUP($B214,東大OLK大会!$B$5:$G$338,5,FALSE)*VLOOKUP(H214,大会ごとのスコア!$D$7:$E$11,2,FALSE),"")</f>
        <v/>
      </c>
      <c r="K214" s="9" t="str">
        <f>IFERROR(VLOOKUP($B214,全日本ロング!$B$5:$G$338,6,FALSE),"")</f>
        <v/>
      </c>
      <c r="L214" s="10" t="str">
        <f>IFERROR(VLOOKUP($B214,全日本ロング!$B$5:$G$338,2,FALSE),"")</f>
        <v/>
      </c>
      <c r="M214" s="10" t="str">
        <f>IFERROR(VLOOKUP($B214,全日本ロング!$B$5:$G$338,5,FALSE)*VLOOKUP(K214,大会ごとのスコア!$D$12:$E$17,2,FALSE),"")</f>
        <v/>
      </c>
      <c r="N214" s="9" t="str">
        <f>IFERROR(VLOOKUP($B214,関東スプリントセレ!$B$5:$G$338,6,FALSE),"")</f>
        <v>Ms2</v>
      </c>
      <c r="O214" s="10">
        <f>IFERROR(VLOOKUP($B214,関東スプリントセレ!$B$5:$G$338,2,FALSE),"")</f>
        <v>46</v>
      </c>
      <c r="P214" s="10">
        <f>IFERROR(VLOOKUP($B214,関東スプリントセレ!$B$5:$G$338,5,FALSE)*VLOOKUP(N214,大会ごとのスコア!$D$19:$E$21,2,FALSE),"")</f>
        <v>50.110999999999997</v>
      </c>
      <c r="Q214" s="9" t="str">
        <f>IFERROR(VLOOKUP($B214,名椙大会2日目!$B$5:$G$338,6,FALSE),"")</f>
        <v/>
      </c>
      <c r="R214" s="10" t="str">
        <f>IFERROR(VLOOKUP($B214,名椙大会2日目!$B$5:$G$338,2,FALSE),"")</f>
        <v/>
      </c>
      <c r="S214" s="10" t="str">
        <f>IFERROR(VLOOKUP($B214,名椙大会2日目!$B$5:$G$338,5,FALSE)*VLOOKUP(Q214,大会ごとのスコア!$D$28:$E$31,2,FALSE),"")</f>
        <v/>
      </c>
      <c r="T214" s="9" t="str">
        <f>IFERROR(VLOOKUP($B214,インカレスプリント2018!$B$5:$G$400,6,FALSE),"")</f>
        <v/>
      </c>
      <c r="U214" s="10" t="str">
        <f>IFERROR(VLOOKUP($B214,インカレスプリント2018!$B$5:$G$400,2,FALSE),"")</f>
        <v/>
      </c>
      <c r="V214" s="10" t="str">
        <f>IFERROR(VLOOKUP($B214,インカレスプリント2018!$B$5:$G$400,5,FALSE)*VLOOKUP(T214,大会ごとのスコア!$D$33:$E$36,2,FALSE),"")</f>
        <v/>
      </c>
      <c r="W214" s="9" t="str">
        <f>IFERROR(VLOOKUP($B214,インカレロング2018!$B$5:$G$400,6,FALSE),"")</f>
        <v/>
      </c>
      <c r="X214" s="10" t="str">
        <f>IFERROR(VLOOKUP($B214,インカレロング2018!$B$5:$G$400,2,FALSE),"")</f>
        <v/>
      </c>
      <c r="Y214" s="10" t="str">
        <f>IFERROR(VLOOKUP($B214,インカレロング2018!$B$5:$G$400,5,FALSE)*VLOOKUP(W214,大会ごとのスコア!$D$38:$E$42,2,FALSE),"")</f>
        <v/>
      </c>
      <c r="Z214" s="9" t="str">
        <f>IFERROR(VLOOKUP($B214,クラブカップミドル!$B$4:$G$400,6,FALSE),"")</f>
        <v/>
      </c>
      <c r="AA214" s="10" t="str">
        <f>IFERROR(VLOOKUP($B214,クラブカップミドル!$B$4:$G$400,2,FALSE),"")</f>
        <v/>
      </c>
      <c r="AB214" s="10" t="str">
        <f>IFERROR(VLOOKUP($B214,クラブカップミドル!$B$4:$G$400,5,FALSE)*VLOOKUP(Z214,大会ごとのスコア!$D$44:$E$55,2,FALSE),"")</f>
        <v/>
      </c>
      <c r="AC214" s="9" t="str">
        <f>IFERROR(VLOOKUP($B214,全日本ミドル!$B$4:$G$400,6,FALSE),"")</f>
        <v/>
      </c>
      <c r="AD214" s="10" t="str">
        <f>IFERROR(VLOOKUP($B214,全日本ミドル!$B$4:$G$400,2,FALSE),"")</f>
        <v/>
      </c>
      <c r="AE214" s="10" t="str">
        <f>IFERROR(VLOOKUP($B214,全日本ミドル!$B$4:$G$400,5,FALSE)*VLOOKUP(AC214,大会ごとのスコア!$D$62:$E$69,2,FALSE),"")</f>
        <v/>
      </c>
      <c r="AF214" s="9" t="str">
        <f>IFERROR(VLOOKUP($B214,KOLC大会!$B$4:$G$400,6,FALSE),"")</f>
        <v/>
      </c>
      <c r="AG214" s="10" t="str">
        <f>IFERROR(VLOOKUP($B214,KOLC大会!$B$4:$G$400,2,FALSE),"")</f>
        <v/>
      </c>
      <c r="AH214" s="10" t="str">
        <f>IFERROR(VLOOKUP($B214,KOLC大会!$B$4:$G$400,5,FALSE)*VLOOKUP(AF214,大会ごとのスコア!$D$44:$E$55,2,FALSE),"")</f>
        <v/>
      </c>
      <c r="AI214" s="9" t="str">
        <f>IFERROR(VLOOKUP($B214,早大OC大会!$B$4:$G$400,6,FALSE),"")</f>
        <v/>
      </c>
      <c r="AJ214" s="10" t="str">
        <f>IFERROR(VLOOKUP($B214,早大OC大会!$B$4:$G$400,2,FALSE),"")</f>
        <v/>
      </c>
      <c r="AK214" s="10" t="str">
        <f>IFERROR(VLOOKUP($B214,早大OC大会!$B$4:$G$400,5,FALSE)*VLOOKUP(AI214,大会ごとのスコア!$D$44:$E$55,2,FALSE),"")</f>
        <v/>
      </c>
      <c r="AL214" s="9" t="str">
        <f>IFERROR(VLOOKUP($B214,京大京女大会!$B$4:$G$400,6,FALSE),"")</f>
        <v/>
      </c>
      <c r="AM214" s="10" t="str">
        <f>IFERROR(VLOOKUP($B214,京大京女大会!$B$4:$G$400,2,FALSE),"")</f>
        <v/>
      </c>
      <c r="AN214" s="10" t="str">
        <f>IFERROR(VLOOKUP($B214,京大京女大会!$B$4:$G$400,5,FALSE)*VLOOKUP(AL214,大会ごとのスコア!$D$44:$E$55,2,FALSE),"")</f>
        <v/>
      </c>
      <c r="AO214" s="9" t="str">
        <f>IFERROR(VLOOKUP($B214,東海ミドルセレ!$B$4:$G$400,6,FALSE),"")</f>
        <v/>
      </c>
      <c r="AP214" s="10" t="str">
        <f>IFERROR(VLOOKUP($B214,東海ミドルセレ!$B$4:$G$400,2,FALSE),"")</f>
        <v/>
      </c>
      <c r="AQ214" s="10" t="str">
        <f>IFERROR(VLOOKUP($B214,東海ミドルセレ!$B$4:$G$400,5,FALSE)*VLOOKUP(AO214,大会ごとのスコア!$D$44:$E$60,2,FALSE),"")</f>
        <v/>
      </c>
      <c r="AR214" s="10"/>
      <c r="AT214" s="9">
        <f t="array" ref="AT214">IFERROR(ROUNDUP(AVERAGE(LARGE(IF($A$3:$AS$3="スコア",$A214:$AS214,""),{1,2,3})),2),0)</f>
        <v>0</v>
      </c>
      <c r="AU214">
        <f t="array" ref="AU214">IFERROR(LARGE(IF($A$3:$AS$3="スコア",$A214:$AS214,""),1),"")</f>
        <v>50.110999999999997</v>
      </c>
      <c r="AV214" t="str">
        <f t="shared" si="6"/>
        <v>関東SS</v>
      </c>
      <c r="AW214" t="str">
        <f t="shared" si="7"/>
        <v>Ms2</v>
      </c>
    </row>
    <row r="215" spans="2:49" x14ac:dyDescent="0.15">
      <c r="B215" t="s">
        <v>941</v>
      </c>
      <c r="C215" t="s">
        <v>14</v>
      </c>
      <c r="E215" s="9" t="str">
        <f>IFERROR(VLOOKUP($B215,根ノ上高原!$B$5:$G$338,6,FALSE),"")</f>
        <v/>
      </c>
      <c r="F215" s="10" t="str">
        <f>IFERROR(VLOOKUP($B215,根ノ上高原!$B$5:$G$338,2,FALSE),"")</f>
        <v/>
      </c>
      <c r="G215" s="10" t="str">
        <f>IFERROR(VLOOKUP($B215,根ノ上高原!$B$5:$G$338,5,FALSE)*VLOOKUP(E215,大会ごとのスコア!$D$4:$E$5,2,FALSE),"")</f>
        <v/>
      </c>
      <c r="H215" s="9" t="str">
        <f>IFERROR(VLOOKUP($B215,東大OLK大会!$B$5:$G$338,6,FALSE),"")</f>
        <v/>
      </c>
      <c r="I215" s="10" t="str">
        <f>IFERROR(VLOOKUP($B215,東大OLK大会!$B$5:$G$338,2,FALSE),"")</f>
        <v/>
      </c>
      <c r="J215" s="10" t="str">
        <f>IFERROR(VLOOKUP($B215,東大OLK大会!$B$5:$G$338,5,FALSE)*VLOOKUP(H215,大会ごとのスコア!$D$7:$E$11,2,FALSE),"")</f>
        <v/>
      </c>
      <c r="K215" s="9" t="str">
        <f>IFERROR(VLOOKUP($B215,全日本ロング!$B$5:$G$338,6,FALSE),"")</f>
        <v/>
      </c>
      <c r="L215" s="10" t="str">
        <f>IFERROR(VLOOKUP($B215,全日本ロング!$B$5:$G$338,2,FALSE),"")</f>
        <v/>
      </c>
      <c r="M215" s="10" t="str">
        <f>IFERROR(VLOOKUP($B215,全日本ロング!$B$5:$G$338,5,FALSE)*VLOOKUP(K215,大会ごとのスコア!$D$12:$E$17,2,FALSE),"")</f>
        <v/>
      </c>
      <c r="N215" s="9" t="str">
        <f>IFERROR(VLOOKUP($B215,関東スプリントセレ!$B$5:$G$338,6,FALSE),"")</f>
        <v>Ms2</v>
      </c>
      <c r="O215" s="10">
        <f>IFERROR(VLOOKUP($B215,関東スプリントセレ!$B$5:$G$338,2,FALSE),"")</f>
        <v>47</v>
      </c>
      <c r="P215" s="10">
        <f>IFERROR(VLOOKUP($B215,関東スプリントセレ!$B$5:$G$338,5,FALSE)*VLOOKUP(N215,大会ごとのスコア!$D$19:$E$21,2,FALSE),"")</f>
        <v>49.841000000000001</v>
      </c>
      <c r="Q215" s="9" t="str">
        <f>IFERROR(VLOOKUP($B215,名椙大会2日目!$B$5:$G$338,6,FALSE),"")</f>
        <v/>
      </c>
      <c r="R215" s="10" t="str">
        <f>IFERROR(VLOOKUP($B215,名椙大会2日目!$B$5:$G$338,2,FALSE),"")</f>
        <v/>
      </c>
      <c r="S215" s="10" t="str">
        <f>IFERROR(VLOOKUP($B215,名椙大会2日目!$B$5:$G$338,5,FALSE)*VLOOKUP(Q215,大会ごとのスコア!$D$28:$E$31,2,FALSE),"")</f>
        <v/>
      </c>
      <c r="T215" s="9" t="str">
        <f>IFERROR(VLOOKUP($B215,インカレスプリント2018!$B$5:$G$400,6,FALSE),"")</f>
        <v/>
      </c>
      <c r="U215" s="10" t="str">
        <f>IFERROR(VLOOKUP($B215,インカレスプリント2018!$B$5:$G$400,2,FALSE),"")</f>
        <v/>
      </c>
      <c r="V215" s="10" t="str">
        <f>IFERROR(VLOOKUP($B215,インカレスプリント2018!$B$5:$G$400,5,FALSE)*VLOOKUP(T215,大会ごとのスコア!$D$33:$E$36,2,FALSE),"")</f>
        <v/>
      </c>
      <c r="W215" s="9" t="str">
        <f>IFERROR(VLOOKUP($B215,インカレロング2018!$B$5:$G$400,6,FALSE),"")</f>
        <v/>
      </c>
      <c r="X215" s="10" t="str">
        <f>IFERROR(VLOOKUP($B215,インカレロング2018!$B$5:$G$400,2,FALSE),"")</f>
        <v/>
      </c>
      <c r="Y215" s="10" t="str">
        <f>IFERROR(VLOOKUP($B215,インカレロング2018!$B$5:$G$400,5,FALSE)*VLOOKUP(W215,大会ごとのスコア!$D$38:$E$42,2,FALSE),"")</f>
        <v/>
      </c>
      <c r="Z215" s="9" t="str">
        <f>IFERROR(VLOOKUP($B215,クラブカップミドル!$B$4:$G$400,6,FALSE),"")</f>
        <v/>
      </c>
      <c r="AA215" s="10" t="str">
        <f>IFERROR(VLOOKUP($B215,クラブカップミドル!$B$4:$G$400,2,FALSE),"")</f>
        <v/>
      </c>
      <c r="AB215" s="10" t="str">
        <f>IFERROR(VLOOKUP($B215,クラブカップミドル!$B$4:$G$400,5,FALSE)*VLOOKUP(Z215,大会ごとのスコア!$D$44:$E$55,2,FALSE),"")</f>
        <v/>
      </c>
      <c r="AC215" s="9" t="str">
        <f>IFERROR(VLOOKUP($B215,全日本ミドル!$B$4:$G$400,6,FALSE),"")</f>
        <v/>
      </c>
      <c r="AD215" s="10" t="str">
        <f>IFERROR(VLOOKUP($B215,全日本ミドル!$B$4:$G$400,2,FALSE),"")</f>
        <v/>
      </c>
      <c r="AE215" s="10" t="str">
        <f>IFERROR(VLOOKUP($B215,全日本ミドル!$B$4:$G$400,5,FALSE)*VLOOKUP(AC215,大会ごとのスコア!$D$62:$E$69,2,FALSE),"")</f>
        <v/>
      </c>
      <c r="AF215" s="9" t="str">
        <f>IFERROR(VLOOKUP($B215,KOLC大会!$B$4:$G$400,6,FALSE),"")</f>
        <v/>
      </c>
      <c r="AG215" s="10" t="str">
        <f>IFERROR(VLOOKUP($B215,KOLC大会!$B$4:$G$400,2,FALSE),"")</f>
        <v/>
      </c>
      <c r="AH215" s="10" t="str">
        <f>IFERROR(VLOOKUP($B215,KOLC大会!$B$4:$G$400,5,FALSE)*VLOOKUP(AF215,大会ごとのスコア!$D$44:$E$55,2,FALSE),"")</f>
        <v/>
      </c>
      <c r="AI215" s="9" t="str">
        <f>IFERROR(VLOOKUP($B215,早大OC大会!$B$4:$G$400,6,FALSE),"")</f>
        <v/>
      </c>
      <c r="AJ215" s="10" t="str">
        <f>IFERROR(VLOOKUP($B215,早大OC大会!$B$4:$G$400,2,FALSE),"")</f>
        <v/>
      </c>
      <c r="AK215" s="10" t="str">
        <f>IFERROR(VLOOKUP($B215,早大OC大会!$B$4:$G$400,5,FALSE)*VLOOKUP(AI215,大会ごとのスコア!$D$44:$E$55,2,FALSE),"")</f>
        <v/>
      </c>
      <c r="AL215" s="9" t="str">
        <f>IFERROR(VLOOKUP($B215,京大京女大会!$B$4:$G$400,6,FALSE),"")</f>
        <v/>
      </c>
      <c r="AM215" s="10" t="str">
        <f>IFERROR(VLOOKUP($B215,京大京女大会!$B$4:$G$400,2,FALSE),"")</f>
        <v/>
      </c>
      <c r="AN215" s="10" t="str">
        <f>IFERROR(VLOOKUP($B215,京大京女大会!$B$4:$G$400,5,FALSE)*VLOOKUP(AL215,大会ごとのスコア!$D$44:$E$55,2,FALSE),"")</f>
        <v/>
      </c>
      <c r="AO215" s="9" t="str">
        <f>IFERROR(VLOOKUP($B215,東海ミドルセレ!$B$4:$G$400,6,FALSE),"")</f>
        <v/>
      </c>
      <c r="AP215" s="10" t="str">
        <f>IFERROR(VLOOKUP($B215,東海ミドルセレ!$B$4:$G$400,2,FALSE),"")</f>
        <v/>
      </c>
      <c r="AQ215" s="10" t="str">
        <f>IFERROR(VLOOKUP($B215,東海ミドルセレ!$B$4:$G$400,5,FALSE)*VLOOKUP(AO215,大会ごとのスコア!$D$44:$E$60,2,FALSE),"")</f>
        <v/>
      </c>
      <c r="AR215" s="10"/>
      <c r="AT215" s="9">
        <f t="array" ref="AT215">IFERROR(ROUNDUP(AVERAGE(LARGE(IF($A$3:$AS$3="スコア",$A215:$AS215,""),{1,2,3})),2),0)</f>
        <v>0</v>
      </c>
      <c r="AU215">
        <f t="array" ref="AU215">IFERROR(LARGE(IF($A$3:$AS$3="スコア",$A215:$AS215,""),1),"")</f>
        <v>49.841000000000001</v>
      </c>
      <c r="AV215" t="str">
        <f t="shared" si="6"/>
        <v>関東SS</v>
      </c>
      <c r="AW215" t="str">
        <f t="shared" si="7"/>
        <v>Ms2</v>
      </c>
    </row>
    <row r="216" spans="2:49" x14ac:dyDescent="0.15">
      <c r="B216" t="s">
        <v>945</v>
      </c>
      <c r="C216" t="s">
        <v>14</v>
      </c>
      <c r="E216" s="9" t="str">
        <f>IFERROR(VLOOKUP($B216,根ノ上高原!$B$5:$G$338,6,FALSE),"")</f>
        <v/>
      </c>
      <c r="F216" s="10" t="str">
        <f>IFERROR(VLOOKUP($B216,根ノ上高原!$B$5:$G$338,2,FALSE),"")</f>
        <v/>
      </c>
      <c r="G216" s="10" t="str">
        <f>IFERROR(VLOOKUP($B216,根ノ上高原!$B$5:$G$338,5,FALSE)*VLOOKUP(E216,大会ごとのスコア!$D$4:$E$5,2,FALSE),"")</f>
        <v/>
      </c>
      <c r="H216" s="9" t="str">
        <f>IFERROR(VLOOKUP($B216,東大OLK大会!$B$5:$G$338,6,FALSE),"")</f>
        <v/>
      </c>
      <c r="I216" s="10" t="str">
        <f>IFERROR(VLOOKUP($B216,東大OLK大会!$B$5:$G$338,2,FALSE),"")</f>
        <v/>
      </c>
      <c r="J216" s="10" t="str">
        <f>IFERROR(VLOOKUP($B216,東大OLK大会!$B$5:$G$338,5,FALSE)*VLOOKUP(H216,大会ごとのスコア!$D$7:$E$11,2,FALSE),"")</f>
        <v/>
      </c>
      <c r="K216" s="9" t="str">
        <f>IFERROR(VLOOKUP($B216,全日本ロング!$B$5:$G$338,6,FALSE),"")</f>
        <v/>
      </c>
      <c r="L216" s="10" t="str">
        <f>IFERROR(VLOOKUP($B216,全日本ロング!$B$5:$G$338,2,FALSE),"")</f>
        <v/>
      </c>
      <c r="M216" s="10" t="str">
        <f>IFERROR(VLOOKUP($B216,全日本ロング!$B$5:$G$338,5,FALSE)*VLOOKUP(K216,大会ごとのスコア!$D$12:$E$17,2,FALSE),"")</f>
        <v/>
      </c>
      <c r="N216" s="9" t="str">
        <f>IFERROR(VLOOKUP($B216,関東スプリントセレ!$B$5:$G$338,6,FALSE),"")</f>
        <v>Ms2</v>
      </c>
      <c r="O216" s="10">
        <f>IFERROR(VLOOKUP($B216,関東スプリントセレ!$B$5:$G$338,2,FALSE),"")</f>
        <v>55</v>
      </c>
      <c r="P216" s="10">
        <f>IFERROR(VLOOKUP($B216,関東スプリントセレ!$B$5:$G$338,5,FALSE)*VLOOKUP(N216,大会ごとのスコア!$D$19:$E$21,2,FALSE),"")</f>
        <v>47.626999999999995</v>
      </c>
      <c r="Q216" s="9" t="str">
        <f>IFERROR(VLOOKUP($B216,名椙大会2日目!$B$5:$G$338,6,FALSE),"")</f>
        <v/>
      </c>
      <c r="R216" s="10" t="str">
        <f>IFERROR(VLOOKUP($B216,名椙大会2日目!$B$5:$G$338,2,FALSE),"")</f>
        <v/>
      </c>
      <c r="S216" s="10" t="str">
        <f>IFERROR(VLOOKUP($B216,名椙大会2日目!$B$5:$G$338,5,FALSE)*VLOOKUP(Q216,大会ごとのスコア!$D$28:$E$31,2,FALSE),"")</f>
        <v/>
      </c>
      <c r="T216" s="9" t="str">
        <f>IFERROR(VLOOKUP($B216,インカレスプリント2018!$B$5:$G$400,6,FALSE),"")</f>
        <v/>
      </c>
      <c r="U216" s="10" t="str">
        <f>IFERROR(VLOOKUP($B216,インカレスプリント2018!$B$5:$G$400,2,FALSE),"")</f>
        <v/>
      </c>
      <c r="V216" s="10" t="str">
        <f>IFERROR(VLOOKUP($B216,インカレスプリント2018!$B$5:$G$400,5,FALSE)*VLOOKUP(T216,大会ごとのスコア!$D$33:$E$36,2,FALSE),"")</f>
        <v/>
      </c>
      <c r="W216" s="9" t="str">
        <f>IFERROR(VLOOKUP($B216,インカレロング2018!$B$5:$G$400,6,FALSE),"")</f>
        <v/>
      </c>
      <c r="X216" s="10" t="str">
        <f>IFERROR(VLOOKUP($B216,インカレロング2018!$B$5:$G$400,2,FALSE),"")</f>
        <v/>
      </c>
      <c r="Y216" s="10" t="str">
        <f>IFERROR(VLOOKUP($B216,インカレロング2018!$B$5:$G$400,5,FALSE)*VLOOKUP(W216,大会ごとのスコア!$D$38:$E$42,2,FALSE),"")</f>
        <v/>
      </c>
      <c r="Z216" s="9" t="str">
        <f>IFERROR(VLOOKUP($B216,クラブカップミドル!$B$4:$G$400,6,FALSE),"")</f>
        <v/>
      </c>
      <c r="AA216" s="10" t="str">
        <f>IFERROR(VLOOKUP($B216,クラブカップミドル!$B$4:$G$400,2,FALSE),"")</f>
        <v/>
      </c>
      <c r="AB216" s="10" t="str">
        <f>IFERROR(VLOOKUP($B216,クラブカップミドル!$B$4:$G$400,5,FALSE)*VLOOKUP(Z216,大会ごとのスコア!$D$44:$E$55,2,FALSE),"")</f>
        <v/>
      </c>
      <c r="AC216" s="9" t="str">
        <f>IFERROR(VLOOKUP($B216,全日本ミドル!$B$4:$G$400,6,FALSE),"")</f>
        <v/>
      </c>
      <c r="AD216" s="10" t="str">
        <f>IFERROR(VLOOKUP($B216,全日本ミドル!$B$4:$G$400,2,FALSE),"")</f>
        <v/>
      </c>
      <c r="AE216" s="10" t="str">
        <f>IFERROR(VLOOKUP($B216,全日本ミドル!$B$4:$G$400,5,FALSE)*VLOOKUP(AC216,大会ごとのスコア!$D$62:$E$69,2,FALSE),"")</f>
        <v/>
      </c>
      <c r="AF216" s="9" t="str">
        <f>IFERROR(VLOOKUP($B216,KOLC大会!$B$4:$G$400,6,FALSE),"")</f>
        <v/>
      </c>
      <c r="AG216" s="10" t="str">
        <f>IFERROR(VLOOKUP($B216,KOLC大会!$B$4:$G$400,2,FALSE),"")</f>
        <v/>
      </c>
      <c r="AH216" s="10" t="str">
        <f>IFERROR(VLOOKUP($B216,KOLC大会!$B$4:$G$400,5,FALSE)*VLOOKUP(AF216,大会ごとのスコア!$D$44:$E$55,2,FALSE),"")</f>
        <v/>
      </c>
      <c r="AI216" s="9" t="str">
        <f>IFERROR(VLOOKUP($B216,早大OC大会!$B$4:$G$400,6,FALSE),"")</f>
        <v/>
      </c>
      <c r="AJ216" s="10" t="str">
        <f>IFERROR(VLOOKUP($B216,早大OC大会!$B$4:$G$400,2,FALSE),"")</f>
        <v/>
      </c>
      <c r="AK216" s="10" t="str">
        <f>IFERROR(VLOOKUP($B216,早大OC大会!$B$4:$G$400,5,FALSE)*VLOOKUP(AI216,大会ごとのスコア!$D$44:$E$55,2,FALSE),"")</f>
        <v/>
      </c>
      <c r="AL216" s="9" t="str">
        <f>IFERROR(VLOOKUP($B216,京大京女大会!$B$4:$G$400,6,FALSE),"")</f>
        <v/>
      </c>
      <c r="AM216" s="10" t="str">
        <f>IFERROR(VLOOKUP($B216,京大京女大会!$B$4:$G$400,2,FALSE),"")</f>
        <v/>
      </c>
      <c r="AN216" s="10" t="str">
        <f>IFERROR(VLOOKUP($B216,京大京女大会!$B$4:$G$400,5,FALSE)*VLOOKUP(AL216,大会ごとのスコア!$D$44:$E$55,2,FALSE),"")</f>
        <v/>
      </c>
      <c r="AO216" s="9" t="str">
        <f>IFERROR(VLOOKUP($B216,東海ミドルセレ!$B$4:$G$400,6,FALSE),"")</f>
        <v/>
      </c>
      <c r="AP216" s="10" t="str">
        <f>IFERROR(VLOOKUP($B216,東海ミドルセレ!$B$4:$G$400,2,FALSE),"")</f>
        <v/>
      </c>
      <c r="AQ216" s="10" t="str">
        <f>IFERROR(VLOOKUP($B216,東海ミドルセレ!$B$4:$G$400,5,FALSE)*VLOOKUP(AO216,大会ごとのスコア!$D$44:$E$60,2,FALSE),"")</f>
        <v/>
      </c>
      <c r="AR216" s="10"/>
      <c r="AT216" s="9">
        <f t="array" ref="AT216">IFERROR(ROUNDUP(AVERAGE(LARGE(IF($A$3:$AS$3="スコア",$A216:$AS216,""),{1,2,3})),2),0)</f>
        <v>0</v>
      </c>
      <c r="AU216">
        <f t="array" ref="AU216">IFERROR(LARGE(IF($A$3:$AS$3="スコア",$A216:$AS216,""),1),"")</f>
        <v>47.626999999999995</v>
      </c>
      <c r="AV216" t="str">
        <f t="shared" si="6"/>
        <v>関東SS</v>
      </c>
      <c r="AW216" t="str">
        <f t="shared" si="7"/>
        <v>Ms2</v>
      </c>
    </row>
    <row r="217" spans="2:49" x14ac:dyDescent="0.15">
      <c r="B217" t="s">
        <v>949</v>
      </c>
      <c r="C217" t="s">
        <v>14</v>
      </c>
      <c r="E217" s="9" t="str">
        <f>IFERROR(VLOOKUP($B217,根ノ上高原!$B$5:$G$338,6,FALSE),"")</f>
        <v/>
      </c>
      <c r="F217" s="10" t="str">
        <f>IFERROR(VLOOKUP($B217,根ノ上高原!$B$5:$G$338,2,FALSE),"")</f>
        <v/>
      </c>
      <c r="G217" s="10" t="str">
        <f>IFERROR(VLOOKUP($B217,根ノ上高原!$B$5:$G$338,5,FALSE)*VLOOKUP(E217,大会ごとのスコア!$D$4:$E$5,2,FALSE),"")</f>
        <v/>
      </c>
      <c r="H217" s="9" t="str">
        <f>IFERROR(VLOOKUP($B217,東大OLK大会!$B$5:$G$338,6,FALSE),"")</f>
        <v/>
      </c>
      <c r="I217" s="10" t="str">
        <f>IFERROR(VLOOKUP($B217,東大OLK大会!$B$5:$G$338,2,FALSE),"")</f>
        <v/>
      </c>
      <c r="J217" s="10" t="str">
        <f>IFERROR(VLOOKUP($B217,東大OLK大会!$B$5:$G$338,5,FALSE)*VLOOKUP(H217,大会ごとのスコア!$D$7:$E$11,2,FALSE),"")</f>
        <v/>
      </c>
      <c r="K217" s="9" t="str">
        <f>IFERROR(VLOOKUP($B217,全日本ロング!$B$5:$G$338,6,FALSE),"")</f>
        <v/>
      </c>
      <c r="L217" s="10" t="str">
        <f>IFERROR(VLOOKUP($B217,全日本ロング!$B$5:$G$338,2,FALSE),"")</f>
        <v/>
      </c>
      <c r="M217" s="10" t="str">
        <f>IFERROR(VLOOKUP($B217,全日本ロング!$B$5:$G$338,5,FALSE)*VLOOKUP(K217,大会ごとのスコア!$D$12:$E$17,2,FALSE),"")</f>
        <v/>
      </c>
      <c r="N217" s="9" t="str">
        <f>IFERROR(VLOOKUP($B217,関東スプリントセレ!$B$5:$G$338,6,FALSE),"")</f>
        <v>Ms2</v>
      </c>
      <c r="O217" s="10">
        <f>IFERROR(VLOOKUP($B217,関東スプリントセレ!$B$5:$G$338,2,FALSE),"")</f>
        <v>64</v>
      </c>
      <c r="P217" s="10">
        <f>IFERROR(VLOOKUP($B217,関東スプリントセレ!$B$5:$G$338,5,FALSE)*VLOOKUP(N217,大会ごとのスコア!$D$19:$E$21,2,FALSE),"")</f>
        <v>43.349999999999994</v>
      </c>
      <c r="Q217" s="9" t="str">
        <f>IFERROR(VLOOKUP($B217,名椙大会2日目!$B$5:$G$338,6,FALSE),"")</f>
        <v/>
      </c>
      <c r="R217" s="10" t="str">
        <f>IFERROR(VLOOKUP($B217,名椙大会2日目!$B$5:$G$338,2,FALSE),"")</f>
        <v/>
      </c>
      <c r="S217" s="10" t="str">
        <f>IFERROR(VLOOKUP($B217,名椙大会2日目!$B$5:$G$338,5,FALSE)*VLOOKUP(Q217,大会ごとのスコア!$D$28:$E$31,2,FALSE),"")</f>
        <v/>
      </c>
      <c r="T217" s="9" t="str">
        <f>IFERROR(VLOOKUP($B217,インカレスプリント2018!$B$5:$G$400,6,FALSE),"")</f>
        <v/>
      </c>
      <c r="U217" s="10" t="str">
        <f>IFERROR(VLOOKUP($B217,インカレスプリント2018!$B$5:$G$400,2,FALSE),"")</f>
        <v/>
      </c>
      <c r="V217" s="10" t="str">
        <f>IFERROR(VLOOKUP($B217,インカレスプリント2018!$B$5:$G$400,5,FALSE)*VLOOKUP(T217,大会ごとのスコア!$D$33:$E$36,2,FALSE),"")</f>
        <v/>
      </c>
      <c r="W217" s="9" t="str">
        <f>IFERROR(VLOOKUP($B217,インカレロング2018!$B$5:$G$400,6,FALSE),"")</f>
        <v/>
      </c>
      <c r="X217" s="10" t="str">
        <f>IFERROR(VLOOKUP($B217,インカレロング2018!$B$5:$G$400,2,FALSE),"")</f>
        <v/>
      </c>
      <c r="Y217" s="10" t="str">
        <f>IFERROR(VLOOKUP($B217,インカレロング2018!$B$5:$G$400,5,FALSE)*VLOOKUP(W217,大会ごとのスコア!$D$38:$E$42,2,FALSE),"")</f>
        <v/>
      </c>
      <c r="Z217" s="9" t="str">
        <f>IFERROR(VLOOKUP($B217,クラブカップミドル!$B$4:$G$400,6,FALSE),"")</f>
        <v/>
      </c>
      <c r="AA217" s="10" t="str">
        <f>IFERROR(VLOOKUP($B217,クラブカップミドル!$B$4:$G$400,2,FALSE),"")</f>
        <v/>
      </c>
      <c r="AB217" s="10" t="str">
        <f>IFERROR(VLOOKUP($B217,クラブカップミドル!$B$4:$G$400,5,FALSE)*VLOOKUP(Z217,大会ごとのスコア!$D$44:$E$55,2,FALSE),"")</f>
        <v/>
      </c>
      <c r="AC217" s="9" t="str">
        <f>IFERROR(VLOOKUP($B217,全日本ミドル!$B$4:$G$400,6,FALSE),"")</f>
        <v/>
      </c>
      <c r="AD217" s="10" t="str">
        <f>IFERROR(VLOOKUP($B217,全日本ミドル!$B$4:$G$400,2,FALSE),"")</f>
        <v/>
      </c>
      <c r="AE217" s="10" t="str">
        <f>IFERROR(VLOOKUP($B217,全日本ミドル!$B$4:$G$400,5,FALSE)*VLOOKUP(AC217,大会ごとのスコア!$D$62:$E$69,2,FALSE),"")</f>
        <v/>
      </c>
      <c r="AF217" s="9" t="str">
        <f>IFERROR(VLOOKUP($B217,KOLC大会!$B$4:$G$400,6,FALSE),"")</f>
        <v/>
      </c>
      <c r="AG217" s="10" t="str">
        <f>IFERROR(VLOOKUP($B217,KOLC大会!$B$4:$G$400,2,FALSE),"")</f>
        <v/>
      </c>
      <c r="AH217" s="10" t="str">
        <f>IFERROR(VLOOKUP($B217,KOLC大会!$B$4:$G$400,5,FALSE)*VLOOKUP(AF217,大会ごとのスコア!$D$44:$E$55,2,FALSE),"")</f>
        <v/>
      </c>
      <c r="AI217" s="9" t="str">
        <f>IFERROR(VLOOKUP($B217,早大OC大会!$B$4:$G$400,6,FALSE),"")</f>
        <v/>
      </c>
      <c r="AJ217" s="10" t="str">
        <f>IFERROR(VLOOKUP($B217,早大OC大会!$B$4:$G$400,2,FALSE),"")</f>
        <v/>
      </c>
      <c r="AK217" s="10" t="str">
        <f>IFERROR(VLOOKUP($B217,早大OC大会!$B$4:$G$400,5,FALSE)*VLOOKUP(AI217,大会ごとのスコア!$D$44:$E$55,2,FALSE),"")</f>
        <v/>
      </c>
      <c r="AL217" s="9" t="str">
        <f>IFERROR(VLOOKUP($B217,京大京女大会!$B$4:$G$400,6,FALSE),"")</f>
        <v/>
      </c>
      <c r="AM217" s="10" t="str">
        <f>IFERROR(VLOOKUP($B217,京大京女大会!$B$4:$G$400,2,FALSE),"")</f>
        <v/>
      </c>
      <c r="AN217" s="10" t="str">
        <f>IFERROR(VLOOKUP($B217,京大京女大会!$B$4:$G$400,5,FALSE)*VLOOKUP(AL217,大会ごとのスコア!$D$44:$E$55,2,FALSE),"")</f>
        <v/>
      </c>
      <c r="AO217" s="9" t="str">
        <f>IFERROR(VLOOKUP($B217,東海ミドルセレ!$B$4:$G$400,6,FALSE),"")</f>
        <v/>
      </c>
      <c r="AP217" s="10" t="str">
        <f>IFERROR(VLOOKUP($B217,東海ミドルセレ!$B$4:$G$400,2,FALSE),"")</f>
        <v/>
      </c>
      <c r="AQ217" s="10" t="str">
        <f>IFERROR(VLOOKUP($B217,東海ミドルセレ!$B$4:$G$400,5,FALSE)*VLOOKUP(AO217,大会ごとのスコア!$D$44:$E$60,2,FALSE),"")</f>
        <v/>
      </c>
      <c r="AR217" s="10"/>
      <c r="AT217" s="9">
        <f t="array" ref="AT217">IFERROR(ROUNDUP(AVERAGE(LARGE(IF($A$3:$AS$3="スコア",$A217:$AS217,""),{1,2,3})),2),0)</f>
        <v>0</v>
      </c>
      <c r="AU217">
        <f t="array" ref="AU217">IFERROR(LARGE(IF($A$3:$AS$3="スコア",$A217:$AS217,""),1),"")</f>
        <v>43.349999999999994</v>
      </c>
      <c r="AV217" t="str">
        <f t="shared" si="6"/>
        <v>関東SS</v>
      </c>
      <c r="AW217" t="str">
        <f t="shared" si="7"/>
        <v>Ms2</v>
      </c>
    </row>
    <row r="218" spans="2:49" x14ac:dyDescent="0.15">
      <c r="B218" t="s">
        <v>950</v>
      </c>
      <c r="C218" t="s">
        <v>14</v>
      </c>
      <c r="E218" s="9" t="str">
        <f>IFERROR(VLOOKUP($B218,根ノ上高原!$B$5:$G$338,6,FALSE),"")</f>
        <v/>
      </c>
      <c r="F218" s="10" t="str">
        <f>IFERROR(VLOOKUP($B218,根ノ上高原!$B$5:$G$338,2,FALSE),"")</f>
        <v/>
      </c>
      <c r="G218" s="10" t="str">
        <f>IFERROR(VLOOKUP($B218,根ノ上高原!$B$5:$G$338,5,FALSE)*VLOOKUP(E218,大会ごとのスコア!$D$4:$E$5,2,FALSE),"")</f>
        <v/>
      </c>
      <c r="H218" s="9" t="str">
        <f>IFERROR(VLOOKUP($B218,東大OLK大会!$B$5:$G$338,6,FALSE),"")</f>
        <v/>
      </c>
      <c r="I218" s="10" t="str">
        <f>IFERROR(VLOOKUP($B218,東大OLK大会!$B$5:$G$338,2,FALSE),"")</f>
        <v/>
      </c>
      <c r="J218" s="10" t="str">
        <f>IFERROR(VLOOKUP($B218,東大OLK大会!$B$5:$G$338,5,FALSE)*VLOOKUP(H218,大会ごとのスコア!$D$7:$E$11,2,FALSE),"")</f>
        <v/>
      </c>
      <c r="K218" s="9" t="str">
        <f>IFERROR(VLOOKUP($B218,全日本ロング!$B$5:$G$338,6,FALSE),"")</f>
        <v/>
      </c>
      <c r="L218" s="10" t="str">
        <f>IFERROR(VLOOKUP($B218,全日本ロング!$B$5:$G$338,2,FALSE),"")</f>
        <v/>
      </c>
      <c r="M218" s="10" t="str">
        <f>IFERROR(VLOOKUP($B218,全日本ロング!$B$5:$G$338,5,FALSE)*VLOOKUP(K218,大会ごとのスコア!$D$12:$E$17,2,FALSE),"")</f>
        <v/>
      </c>
      <c r="N218" s="9" t="str">
        <f>IFERROR(VLOOKUP($B218,関東スプリントセレ!$B$5:$G$338,6,FALSE),"")</f>
        <v>Ms2</v>
      </c>
      <c r="O218" s="10">
        <f>IFERROR(VLOOKUP($B218,関東スプリントセレ!$B$5:$G$338,2,FALSE),"")</f>
        <v>65</v>
      </c>
      <c r="P218" s="10">
        <f>IFERROR(VLOOKUP($B218,関東スプリントセレ!$B$5:$G$338,5,FALSE)*VLOOKUP(N218,大会ごとのスコア!$D$19:$E$21,2,FALSE),"")</f>
        <v>42.437999999999995</v>
      </c>
      <c r="Q218" s="9" t="str">
        <f>IFERROR(VLOOKUP($B218,名椙大会2日目!$B$5:$G$338,6,FALSE),"")</f>
        <v/>
      </c>
      <c r="R218" s="10" t="str">
        <f>IFERROR(VLOOKUP($B218,名椙大会2日目!$B$5:$G$338,2,FALSE),"")</f>
        <v/>
      </c>
      <c r="S218" s="10" t="str">
        <f>IFERROR(VLOOKUP($B218,名椙大会2日目!$B$5:$G$338,5,FALSE)*VLOOKUP(Q218,大会ごとのスコア!$D$28:$E$31,2,FALSE),"")</f>
        <v/>
      </c>
      <c r="T218" s="9" t="str">
        <f>IFERROR(VLOOKUP($B218,インカレスプリント2018!$B$5:$G$400,6,FALSE),"")</f>
        <v/>
      </c>
      <c r="U218" s="10" t="str">
        <f>IFERROR(VLOOKUP($B218,インカレスプリント2018!$B$5:$G$400,2,FALSE),"")</f>
        <v/>
      </c>
      <c r="V218" s="10" t="str">
        <f>IFERROR(VLOOKUP($B218,インカレスプリント2018!$B$5:$G$400,5,FALSE)*VLOOKUP(T218,大会ごとのスコア!$D$33:$E$36,2,FALSE),"")</f>
        <v/>
      </c>
      <c r="W218" s="9" t="str">
        <f>IFERROR(VLOOKUP($B218,インカレロング2018!$B$5:$G$400,6,FALSE),"")</f>
        <v/>
      </c>
      <c r="X218" s="10" t="str">
        <f>IFERROR(VLOOKUP($B218,インカレロング2018!$B$5:$G$400,2,FALSE),"")</f>
        <v/>
      </c>
      <c r="Y218" s="10" t="str">
        <f>IFERROR(VLOOKUP($B218,インカレロング2018!$B$5:$G$400,5,FALSE)*VLOOKUP(W218,大会ごとのスコア!$D$38:$E$42,2,FALSE),"")</f>
        <v/>
      </c>
      <c r="Z218" s="9" t="str">
        <f>IFERROR(VLOOKUP($B218,クラブカップミドル!$B$4:$G$400,6,FALSE),"")</f>
        <v/>
      </c>
      <c r="AA218" s="10" t="str">
        <f>IFERROR(VLOOKUP($B218,クラブカップミドル!$B$4:$G$400,2,FALSE),"")</f>
        <v/>
      </c>
      <c r="AB218" s="10" t="str">
        <f>IFERROR(VLOOKUP($B218,クラブカップミドル!$B$4:$G$400,5,FALSE)*VLOOKUP(Z218,大会ごとのスコア!$D$44:$E$55,2,FALSE),"")</f>
        <v/>
      </c>
      <c r="AC218" s="9" t="str">
        <f>IFERROR(VLOOKUP($B218,全日本ミドル!$B$4:$G$400,6,FALSE),"")</f>
        <v/>
      </c>
      <c r="AD218" s="10" t="str">
        <f>IFERROR(VLOOKUP($B218,全日本ミドル!$B$4:$G$400,2,FALSE),"")</f>
        <v/>
      </c>
      <c r="AE218" s="10" t="str">
        <f>IFERROR(VLOOKUP($B218,全日本ミドル!$B$4:$G$400,5,FALSE)*VLOOKUP(AC218,大会ごとのスコア!$D$62:$E$69,2,FALSE),"")</f>
        <v/>
      </c>
      <c r="AF218" s="9" t="str">
        <f>IFERROR(VLOOKUP($B218,KOLC大会!$B$4:$G$400,6,FALSE),"")</f>
        <v/>
      </c>
      <c r="AG218" s="10" t="str">
        <f>IFERROR(VLOOKUP($B218,KOLC大会!$B$4:$G$400,2,FALSE),"")</f>
        <v/>
      </c>
      <c r="AH218" s="10" t="str">
        <f>IFERROR(VLOOKUP($B218,KOLC大会!$B$4:$G$400,5,FALSE)*VLOOKUP(AF218,大会ごとのスコア!$D$44:$E$55,2,FALSE),"")</f>
        <v/>
      </c>
      <c r="AI218" s="9" t="str">
        <f>IFERROR(VLOOKUP($B218,早大OC大会!$B$4:$G$400,6,FALSE),"")</f>
        <v/>
      </c>
      <c r="AJ218" s="10" t="str">
        <f>IFERROR(VLOOKUP($B218,早大OC大会!$B$4:$G$400,2,FALSE),"")</f>
        <v/>
      </c>
      <c r="AK218" s="10" t="str">
        <f>IFERROR(VLOOKUP($B218,早大OC大会!$B$4:$G$400,5,FALSE)*VLOOKUP(AI218,大会ごとのスコア!$D$44:$E$55,2,FALSE),"")</f>
        <v/>
      </c>
      <c r="AL218" s="9" t="str">
        <f>IFERROR(VLOOKUP($B218,京大京女大会!$B$4:$G$400,6,FALSE),"")</f>
        <v/>
      </c>
      <c r="AM218" s="10" t="str">
        <f>IFERROR(VLOOKUP($B218,京大京女大会!$B$4:$G$400,2,FALSE),"")</f>
        <v/>
      </c>
      <c r="AN218" s="10" t="str">
        <f>IFERROR(VLOOKUP($B218,京大京女大会!$B$4:$G$400,5,FALSE)*VLOOKUP(AL218,大会ごとのスコア!$D$44:$E$55,2,FALSE),"")</f>
        <v/>
      </c>
      <c r="AO218" s="9" t="str">
        <f>IFERROR(VLOOKUP($B218,東海ミドルセレ!$B$4:$G$400,6,FALSE),"")</f>
        <v>MO</v>
      </c>
      <c r="AP218" s="10">
        <f>IFERROR(VLOOKUP($B218,東海ミドルセレ!$B$4:$G$400,2,FALSE),"")</f>
        <v>38</v>
      </c>
      <c r="AQ218" s="10">
        <f>IFERROR(VLOOKUP($B218,東海ミドルセレ!$B$4:$G$400,5,FALSE)*VLOOKUP(AO218,大会ごとのスコア!$D$44:$E$60,2,FALSE),"")</f>
        <v>43.360999999999997</v>
      </c>
      <c r="AR218" s="10"/>
      <c r="AT218" s="9">
        <f t="array" ref="AT218">IFERROR(ROUNDUP(AVERAGE(LARGE(IF($A$3:$AS$3="スコア",$A218:$AS218,""),{1,2,3})),2),0)</f>
        <v>0</v>
      </c>
      <c r="AU218">
        <f t="array" ref="AU218">IFERROR(LARGE(IF($A$3:$AS$3="スコア",$A218:$AS218,""),1),"")</f>
        <v>43.360999999999997</v>
      </c>
      <c r="AV218" t="str">
        <f t="shared" si="6"/>
        <v>東海ミドルセレ</v>
      </c>
      <c r="AW218" t="str">
        <f t="shared" si="7"/>
        <v>MO</v>
      </c>
    </row>
    <row r="219" spans="2:49" x14ac:dyDescent="0.15">
      <c r="B219" t="s">
        <v>956</v>
      </c>
      <c r="C219" t="s">
        <v>14</v>
      </c>
      <c r="E219" s="9" t="str">
        <f>IFERROR(VLOOKUP($B219,根ノ上高原!$B$5:$G$338,6,FALSE),"")</f>
        <v/>
      </c>
      <c r="F219" s="10" t="str">
        <f>IFERROR(VLOOKUP($B219,根ノ上高原!$B$5:$G$338,2,FALSE),"")</f>
        <v/>
      </c>
      <c r="G219" s="10" t="str">
        <f>IFERROR(VLOOKUP($B219,根ノ上高原!$B$5:$G$338,5,FALSE)*VLOOKUP(E219,大会ごとのスコア!$D$4:$E$5,2,FALSE),"")</f>
        <v/>
      </c>
      <c r="H219" s="9" t="str">
        <f>IFERROR(VLOOKUP($B219,東大OLK大会!$B$5:$G$338,6,FALSE),"")</f>
        <v/>
      </c>
      <c r="I219" s="10" t="str">
        <f>IFERROR(VLOOKUP($B219,東大OLK大会!$B$5:$G$338,2,FALSE),"")</f>
        <v/>
      </c>
      <c r="J219" s="10" t="str">
        <f>IFERROR(VLOOKUP($B219,東大OLK大会!$B$5:$G$338,5,FALSE)*VLOOKUP(H219,大会ごとのスコア!$D$7:$E$11,2,FALSE),"")</f>
        <v/>
      </c>
      <c r="K219" s="9" t="str">
        <f>IFERROR(VLOOKUP($B219,全日本ロング!$B$5:$G$338,6,FALSE),"")</f>
        <v/>
      </c>
      <c r="L219" s="10" t="str">
        <f>IFERROR(VLOOKUP($B219,全日本ロング!$B$5:$G$338,2,FALSE),"")</f>
        <v/>
      </c>
      <c r="M219" s="10" t="str">
        <f>IFERROR(VLOOKUP($B219,全日本ロング!$B$5:$G$338,5,FALSE)*VLOOKUP(K219,大会ごとのスコア!$D$12:$E$17,2,FALSE),"")</f>
        <v/>
      </c>
      <c r="N219" s="9" t="str">
        <f>IFERROR(VLOOKUP($B219,関東スプリントセレ!$B$5:$G$338,6,FALSE),"")</f>
        <v>Ms2</v>
      </c>
      <c r="O219" s="10">
        <f>IFERROR(VLOOKUP($B219,関東スプリントセレ!$B$5:$G$338,2,FALSE),"")</f>
        <v>72</v>
      </c>
      <c r="P219" s="10">
        <f>IFERROR(VLOOKUP($B219,関東スプリントセレ!$B$5:$G$338,5,FALSE)*VLOOKUP(N219,大会ごとのスコア!$D$19:$E$21,2,FALSE),"")</f>
        <v>38.414999999999999</v>
      </c>
      <c r="Q219" s="9" t="str">
        <f>IFERROR(VLOOKUP($B219,名椙大会2日目!$B$5:$G$338,6,FALSE),"")</f>
        <v/>
      </c>
      <c r="R219" s="10" t="str">
        <f>IFERROR(VLOOKUP($B219,名椙大会2日目!$B$5:$G$338,2,FALSE),"")</f>
        <v/>
      </c>
      <c r="S219" s="10" t="str">
        <f>IFERROR(VLOOKUP($B219,名椙大会2日目!$B$5:$G$338,5,FALSE)*VLOOKUP(Q219,大会ごとのスコア!$D$28:$E$31,2,FALSE),"")</f>
        <v/>
      </c>
      <c r="T219" s="9" t="str">
        <f>IFERROR(VLOOKUP($B219,インカレスプリント2018!$B$5:$G$400,6,FALSE),"")</f>
        <v/>
      </c>
      <c r="U219" s="10" t="str">
        <f>IFERROR(VLOOKUP($B219,インカレスプリント2018!$B$5:$G$400,2,FALSE),"")</f>
        <v/>
      </c>
      <c r="V219" s="10" t="str">
        <f>IFERROR(VLOOKUP($B219,インカレスプリント2018!$B$5:$G$400,5,FALSE)*VLOOKUP(T219,大会ごとのスコア!$D$33:$E$36,2,FALSE),"")</f>
        <v/>
      </c>
      <c r="W219" s="9" t="str">
        <f>IFERROR(VLOOKUP($B219,インカレロング2018!$B$5:$G$400,6,FALSE),"")</f>
        <v/>
      </c>
      <c r="X219" s="10" t="str">
        <f>IFERROR(VLOOKUP($B219,インカレロング2018!$B$5:$G$400,2,FALSE),"")</f>
        <v/>
      </c>
      <c r="Y219" s="10" t="str">
        <f>IFERROR(VLOOKUP($B219,インカレロング2018!$B$5:$G$400,5,FALSE)*VLOOKUP(W219,大会ごとのスコア!$D$38:$E$42,2,FALSE),"")</f>
        <v/>
      </c>
      <c r="Z219" s="9" t="str">
        <f>IFERROR(VLOOKUP($B219,クラブカップミドル!$B$4:$G$400,6,FALSE),"")</f>
        <v/>
      </c>
      <c r="AA219" s="10" t="str">
        <f>IFERROR(VLOOKUP($B219,クラブカップミドル!$B$4:$G$400,2,FALSE),"")</f>
        <v/>
      </c>
      <c r="AB219" s="10" t="str">
        <f>IFERROR(VLOOKUP($B219,クラブカップミドル!$B$4:$G$400,5,FALSE)*VLOOKUP(Z219,大会ごとのスコア!$D$44:$E$55,2,FALSE),"")</f>
        <v/>
      </c>
      <c r="AC219" s="9" t="str">
        <f>IFERROR(VLOOKUP($B219,全日本ミドル!$B$4:$G$400,6,FALSE),"")</f>
        <v/>
      </c>
      <c r="AD219" s="10" t="str">
        <f>IFERROR(VLOOKUP($B219,全日本ミドル!$B$4:$G$400,2,FALSE),"")</f>
        <v/>
      </c>
      <c r="AE219" s="10" t="str">
        <f>IFERROR(VLOOKUP($B219,全日本ミドル!$B$4:$G$400,5,FALSE)*VLOOKUP(AC219,大会ごとのスコア!$D$62:$E$69,2,FALSE),"")</f>
        <v/>
      </c>
      <c r="AF219" s="9" t="str">
        <f>IFERROR(VLOOKUP($B219,KOLC大会!$B$4:$G$400,6,FALSE),"")</f>
        <v/>
      </c>
      <c r="AG219" s="10" t="str">
        <f>IFERROR(VLOOKUP($B219,KOLC大会!$B$4:$G$400,2,FALSE),"")</f>
        <v/>
      </c>
      <c r="AH219" s="10" t="str">
        <f>IFERROR(VLOOKUP($B219,KOLC大会!$B$4:$G$400,5,FALSE)*VLOOKUP(AF219,大会ごとのスコア!$D$44:$E$55,2,FALSE),"")</f>
        <v/>
      </c>
      <c r="AI219" s="9" t="str">
        <f>IFERROR(VLOOKUP($B219,早大OC大会!$B$4:$G$400,6,FALSE),"")</f>
        <v/>
      </c>
      <c r="AJ219" s="10" t="str">
        <f>IFERROR(VLOOKUP($B219,早大OC大会!$B$4:$G$400,2,FALSE),"")</f>
        <v/>
      </c>
      <c r="AK219" s="10" t="str">
        <f>IFERROR(VLOOKUP($B219,早大OC大会!$B$4:$G$400,5,FALSE)*VLOOKUP(AI219,大会ごとのスコア!$D$44:$E$55,2,FALSE),"")</f>
        <v/>
      </c>
      <c r="AL219" s="9" t="str">
        <f>IFERROR(VLOOKUP($B219,京大京女大会!$B$4:$G$400,6,FALSE),"")</f>
        <v/>
      </c>
      <c r="AM219" s="10" t="str">
        <f>IFERROR(VLOOKUP($B219,京大京女大会!$B$4:$G$400,2,FALSE),"")</f>
        <v/>
      </c>
      <c r="AN219" s="10" t="str">
        <f>IFERROR(VLOOKUP($B219,京大京女大会!$B$4:$G$400,5,FALSE)*VLOOKUP(AL219,大会ごとのスコア!$D$44:$E$55,2,FALSE),"")</f>
        <v/>
      </c>
      <c r="AO219" s="9" t="str">
        <f>IFERROR(VLOOKUP($B219,東海ミドルセレ!$B$4:$G$400,6,FALSE),"")</f>
        <v/>
      </c>
      <c r="AP219" s="10" t="str">
        <f>IFERROR(VLOOKUP($B219,東海ミドルセレ!$B$4:$G$400,2,FALSE),"")</f>
        <v/>
      </c>
      <c r="AQ219" s="10" t="str">
        <f>IFERROR(VLOOKUP($B219,東海ミドルセレ!$B$4:$G$400,5,FALSE)*VLOOKUP(AO219,大会ごとのスコア!$D$44:$E$60,2,FALSE),"")</f>
        <v/>
      </c>
      <c r="AR219" s="10"/>
      <c r="AT219" s="9">
        <f t="array" ref="AT219">IFERROR(ROUNDUP(AVERAGE(LARGE(IF($A$3:$AS$3="スコア",$A219:$AS219,""),{1,2,3})),2),0)</f>
        <v>0</v>
      </c>
      <c r="AU219">
        <f t="array" ref="AU219">IFERROR(LARGE(IF($A$3:$AS$3="スコア",$A219:$AS219,""),1),"")</f>
        <v>38.414999999999999</v>
      </c>
      <c r="AV219" t="str">
        <f t="shared" si="6"/>
        <v>関東SS</v>
      </c>
      <c r="AW219" t="str">
        <f t="shared" si="7"/>
        <v>Ms2</v>
      </c>
    </row>
    <row r="220" spans="2:49" x14ac:dyDescent="0.15">
      <c r="B220" t="s">
        <v>958</v>
      </c>
      <c r="C220" t="s">
        <v>14</v>
      </c>
      <c r="E220" s="9" t="str">
        <f>IFERROR(VLOOKUP($B220,根ノ上高原!$B$5:$G$338,6,FALSE),"")</f>
        <v/>
      </c>
      <c r="F220" s="10" t="str">
        <f>IFERROR(VLOOKUP($B220,根ノ上高原!$B$5:$G$338,2,FALSE),"")</f>
        <v/>
      </c>
      <c r="G220" s="10" t="str">
        <f>IFERROR(VLOOKUP($B220,根ノ上高原!$B$5:$G$338,5,FALSE)*VLOOKUP(E220,大会ごとのスコア!$D$4:$E$5,2,FALSE),"")</f>
        <v/>
      </c>
      <c r="H220" s="9" t="str">
        <f>IFERROR(VLOOKUP($B220,東大OLK大会!$B$5:$G$338,6,FALSE),"")</f>
        <v/>
      </c>
      <c r="I220" s="10" t="str">
        <f>IFERROR(VLOOKUP($B220,東大OLK大会!$B$5:$G$338,2,FALSE),"")</f>
        <v/>
      </c>
      <c r="J220" s="10" t="str">
        <f>IFERROR(VLOOKUP($B220,東大OLK大会!$B$5:$G$338,5,FALSE)*VLOOKUP(H220,大会ごとのスコア!$D$7:$E$11,2,FALSE),"")</f>
        <v/>
      </c>
      <c r="K220" s="9" t="str">
        <f>IFERROR(VLOOKUP($B220,全日本ロング!$B$5:$G$338,6,FALSE),"")</f>
        <v/>
      </c>
      <c r="L220" s="10" t="str">
        <f>IFERROR(VLOOKUP($B220,全日本ロング!$B$5:$G$338,2,FALSE),"")</f>
        <v/>
      </c>
      <c r="M220" s="10" t="str">
        <f>IFERROR(VLOOKUP($B220,全日本ロング!$B$5:$G$338,5,FALSE)*VLOOKUP(K220,大会ごとのスコア!$D$12:$E$17,2,FALSE),"")</f>
        <v/>
      </c>
      <c r="N220" s="9" t="str">
        <f>IFERROR(VLOOKUP($B220,関東スプリントセレ!$B$5:$G$338,6,FALSE),"")</f>
        <v>Ms2</v>
      </c>
      <c r="O220" s="10">
        <f>IFERROR(VLOOKUP($B220,関東スプリントセレ!$B$5:$G$338,2,FALSE),"")</f>
        <v>74</v>
      </c>
      <c r="P220" s="10">
        <f>IFERROR(VLOOKUP($B220,関東スプリントセレ!$B$5:$G$338,5,FALSE)*VLOOKUP(N220,大会ごとのスコア!$D$19:$E$21,2,FALSE),"")</f>
        <v>37.535999999999994</v>
      </c>
      <c r="Q220" s="9" t="str">
        <f>IFERROR(VLOOKUP($B220,名椙大会2日目!$B$5:$G$338,6,FALSE),"")</f>
        <v/>
      </c>
      <c r="R220" s="10" t="str">
        <f>IFERROR(VLOOKUP($B220,名椙大会2日目!$B$5:$G$338,2,FALSE),"")</f>
        <v/>
      </c>
      <c r="S220" s="10" t="str">
        <f>IFERROR(VLOOKUP($B220,名椙大会2日目!$B$5:$G$338,5,FALSE)*VLOOKUP(Q220,大会ごとのスコア!$D$28:$E$31,2,FALSE),"")</f>
        <v/>
      </c>
      <c r="T220" s="9" t="str">
        <f>IFERROR(VLOOKUP($B220,インカレスプリント2018!$B$5:$G$400,6,FALSE),"")</f>
        <v/>
      </c>
      <c r="U220" s="10" t="str">
        <f>IFERROR(VLOOKUP($B220,インカレスプリント2018!$B$5:$G$400,2,FALSE),"")</f>
        <v/>
      </c>
      <c r="V220" s="10" t="str">
        <f>IFERROR(VLOOKUP($B220,インカレスプリント2018!$B$5:$G$400,5,FALSE)*VLOOKUP(T220,大会ごとのスコア!$D$33:$E$36,2,FALSE),"")</f>
        <v/>
      </c>
      <c r="W220" s="9" t="str">
        <f>IFERROR(VLOOKUP($B220,インカレロング2018!$B$5:$G$400,6,FALSE),"")</f>
        <v/>
      </c>
      <c r="X220" s="10" t="str">
        <f>IFERROR(VLOOKUP($B220,インカレロング2018!$B$5:$G$400,2,FALSE),"")</f>
        <v/>
      </c>
      <c r="Y220" s="10" t="str">
        <f>IFERROR(VLOOKUP($B220,インカレロング2018!$B$5:$G$400,5,FALSE)*VLOOKUP(W220,大会ごとのスコア!$D$38:$E$42,2,FALSE),"")</f>
        <v/>
      </c>
      <c r="Z220" s="9" t="str">
        <f>IFERROR(VLOOKUP($B220,クラブカップミドル!$B$4:$G$400,6,FALSE),"")</f>
        <v/>
      </c>
      <c r="AA220" s="10" t="str">
        <f>IFERROR(VLOOKUP($B220,クラブカップミドル!$B$4:$G$400,2,FALSE),"")</f>
        <v/>
      </c>
      <c r="AB220" s="10" t="str">
        <f>IFERROR(VLOOKUP($B220,クラブカップミドル!$B$4:$G$400,5,FALSE)*VLOOKUP(Z220,大会ごとのスコア!$D$44:$E$55,2,FALSE),"")</f>
        <v/>
      </c>
      <c r="AC220" s="9" t="str">
        <f>IFERROR(VLOOKUP($B220,全日本ミドル!$B$4:$G$400,6,FALSE),"")</f>
        <v/>
      </c>
      <c r="AD220" s="10" t="str">
        <f>IFERROR(VLOOKUP($B220,全日本ミドル!$B$4:$G$400,2,FALSE),"")</f>
        <v/>
      </c>
      <c r="AE220" s="10" t="str">
        <f>IFERROR(VLOOKUP($B220,全日本ミドル!$B$4:$G$400,5,FALSE)*VLOOKUP(AC220,大会ごとのスコア!$D$62:$E$69,2,FALSE),"")</f>
        <v/>
      </c>
      <c r="AF220" s="9" t="str">
        <f>IFERROR(VLOOKUP($B220,KOLC大会!$B$4:$G$400,6,FALSE),"")</f>
        <v/>
      </c>
      <c r="AG220" s="10" t="str">
        <f>IFERROR(VLOOKUP($B220,KOLC大会!$B$4:$G$400,2,FALSE),"")</f>
        <v/>
      </c>
      <c r="AH220" s="10" t="str">
        <f>IFERROR(VLOOKUP($B220,KOLC大会!$B$4:$G$400,5,FALSE)*VLOOKUP(AF220,大会ごとのスコア!$D$44:$E$55,2,FALSE),"")</f>
        <v/>
      </c>
      <c r="AI220" s="9" t="str">
        <f>IFERROR(VLOOKUP($B220,早大OC大会!$B$4:$G$400,6,FALSE),"")</f>
        <v/>
      </c>
      <c r="AJ220" s="10" t="str">
        <f>IFERROR(VLOOKUP($B220,早大OC大会!$B$4:$G$400,2,FALSE),"")</f>
        <v/>
      </c>
      <c r="AK220" s="10" t="str">
        <f>IFERROR(VLOOKUP($B220,早大OC大会!$B$4:$G$400,5,FALSE)*VLOOKUP(AI220,大会ごとのスコア!$D$44:$E$55,2,FALSE),"")</f>
        <v/>
      </c>
      <c r="AL220" s="9" t="str">
        <f>IFERROR(VLOOKUP($B220,京大京女大会!$B$4:$G$400,6,FALSE),"")</f>
        <v/>
      </c>
      <c r="AM220" s="10" t="str">
        <f>IFERROR(VLOOKUP($B220,京大京女大会!$B$4:$G$400,2,FALSE),"")</f>
        <v/>
      </c>
      <c r="AN220" s="10" t="str">
        <f>IFERROR(VLOOKUP($B220,京大京女大会!$B$4:$G$400,5,FALSE)*VLOOKUP(AL220,大会ごとのスコア!$D$44:$E$55,2,FALSE),"")</f>
        <v/>
      </c>
      <c r="AO220" s="9" t="str">
        <f>IFERROR(VLOOKUP($B220,東海ミドルセレ!$B$4:$G$400,6,FALSE),"")</f>
        <v/>
      </c>
      <c r="AP220" s="10" t="str">
        <f>IFERROR(VLOOKUP($B220,東海ミドルセレ!$B$4:$G$400,2,FALSE),"")</f>
        <v/>
      </c>
      <c r="AQ220" s="10" t="str">
        <f>IFERROR(VLOOKUP($B220,東海ミドルセレ!$B$4:$G$400,5,FALSE)*VLOOKUP(AO220,大会ごとのスコア!$D$44:$E$60,2,FALSE),"")</f>
        <v/>
      </c>
      <c r="AR220" s="10"/>
      <c r="AT220" s="9">
        <f t="array" ref="AT220">IFERROR(ROUNDUP(AVERAGE(LARGE(IF($A$3:$AS$3="スコア",$A220:$AS220,""),{1,2,3})),2),0)</f>
        <v>0</v>
      </c>
      <c r="AU220">
        <f t="array" ref="AU220">IFERROR(LARGE(IF($A$3:$AS$3="スコア",$A220:$AS220,""),1),"")</f>
        <v>37.535999999999994</v>
      </c>
      <c r="AV220" t="str">
        <f t="shared" si="6"/>
        <v>関東SS</v>
      </c>
      <c r="AW220" t="str">
        <f t="shared" si="7"/>
        <v>Ms2</v>
      </c>
    </row>
    <row r="221" spans="2:49" x14ac:dyDescent="0.15">
      <c r="B221" t="s">
        <v>960</v>
      </c>
      <c r="C221" t="s">
        <v>14</v>
      </c>
      <c r="E221" s="9" t="str">
        <f>IFERROR(VLOOKUP($B221,根ノ上高原!$B$5:$G$338,6,FALSE),"")</f>
        <v/>
      </c>
      <c r="F221" s="10" t="str">
        <f>IFERROR(VLOOKUP($B221,根ノ上高原!$B$5:$G$338,2,FALSE),"")</f>
        <v/>
      </c>
      <c r="G221" s="10" t="str">
        <f>IFERROR(VLOOKUP($B221,根ノ上高原!$B$5:$G$338,5,FALSE)*VLOOKUP(E221,大会ごとのスコア!$D$4:$E$5,2,FALSE),"")</f>
        <v/>
      </c>
      <c r="H221" s="9" t="str">
        <f>IFERROR(VLOOKUP($B221,東大OLK大会!$B$5:$G$338,6,FALSE),"")</f>
        <v/>
      </c>
      <c r="I221" s="10" t="str">
        <f>IFERROR(VLOOKUP($B221,東大OLK大会!$B$5:$G$338,2,FALSE),"")</f>
        <v/>
      </c>
      <c r="J221" s="10" t="str">
        <f>IFERROR(VLOOKUP($B221,東大OLK大会!$B$5:$G$338,5,FALSE)*VLOOKUP(H221,大会ごとのスコア!$D$7:$E$11,2,FALSE),"")</f>
        <v/>
      </c>
      <c r="K221" s="9" t="str">
        <f>IFERROR(VLOOKUP($B221,全日本ロング!$B$5:$G$338,6,FALSE),"")</f>
        <v/>
      </c>
      <c r="L221" s="10" t="str">
        <f>IFERROR(VLOOKUP($B221,全日本ロング!$B$5:$G$338,2,FALSE),"")</f>
        <v/>
      </c>
      <c r="M221" s="10" t="str">
        <f>IFERROR(VLOOKUP($B221,全日本ロング!$B$5:$G$338,5,FALSE)*VLOOKUP(K221,大会ごとのスコア!$D$12:$E$17,2,FALSE),"")</f>
        <v/>
      </c>
      <c r="N221" s="9" t="str">
        <f>IFERROR(VLOOKUP($B221,関東スプリントセレ!$B$5:$G$338,6,FALSE),"")</f>
        <v>Ms2</v>
      </c>
      <c r="O221" s="10">
        <f>IFERROR(VLOOKUP($B221,関東スプリントセレ!$B$5:$G$338,2,FALSE),"")</f>
        <v>78</v>
      </c>
      <c r="P221" s="10">
        <f>IFERROR(VLOOKUP($B221,関東スプリントセレ!$B$5:$G$338,5,FALSE)*VLOOKUP(N221,大会ごとのスコア!$D$19:$E$21,2,FALSE),"")</f>
        <v>34.476999999999997</v>
      </c>
      <c r="Q221" s="9" t="str">
        <f>IFERROR(VLOOKUP($B221,名椙大会2日目!$B$5:$G$338,6,FALSE),"")</f>
        <v/>
      </c>
      <c r="R221" s="10" t="str">
        <f>IFERROR(VLOOKUP($B221,名椙大会2日目!$B$5:$G$338,2,FALSE),"")</f>
        <v/>
      </c>
      <c r="S221" s="10" t="str">
        <f>IFERROR(VLOOKUP($B221,名椙大会2日目!$B$5:$G$338,5,FALSE)*VLOOKUP(Q221,大会ごとのスコア!$D$28:$E$31,2,FALSE),"")</f>
        <v/>
      </c>
      <c r="T221" s="9" t="str">
        <f>IFERROR(VLOOKUP($B221,インカレスプリント2018!$B$5:$G$400,6,FALSE),"")</f>
        <v/>
      </c>
      <c r="U221" s="10" t="str">
        <f>IFERROR(VLOOKUP($B221,インカレスプリント2018!$B$5:$G$400,2,FALSE),"")</f>
        <v/>
      </c>
      <c r="V221" s="10" t="str">
        <f>IFERROR(VLOOKUP($B221,インカレスプリント2018!$B$5:$G$400,5,FALSE)*VLOOKUP(T221,大会ごとのスコア!$D$33:$E$36,2,FALSE),"")</f>
        <v/>
      </c>
      <c r="W221" s="9" t="str">
        <f>IFERROR(VLOOKUP($B221,インカレロング2018!$B$5:$G$400,6,FALSE),"")</f>
        <v/>
      </c>
      <c r="X221" s="10" t="str">
        <f>IFERROR(VLOOKUP($B221,インカレロング2018!$B$5:$G$400,2,FALSE),"")</f>
        <v/>
      </c>
      <c r="Y221" s="10" t="str">
        <f>IFERROR(VLOOKUP($B221,インカレロング2018!$B$5:$G$400,5,FALSE)*VLOOKUP(W221,大会ごとのスコア!$D$38:$E$42,2,FALSE),"")</f>
        <v/>
      </c>
      <c r="Z221" s="9" t="str">
        <f>IFERROR(VLOOKUP($B221,クラブカップミドル!$B$4:$G$400,6,FALSE),"")</f>
        <v/>
      </c>
      <c r="AA221" s="10" t="str">
        <f>IFERROR(VLOOKUP($B221,クラブカップミドル!$B$4:$G$400,2,FALSE),"")</f>
        <v/>
      </c>
      <c r="AB221" s="10" t="str">
        <f>IFERROR(VLOOKUP($B221,クラブカップミドル!$B$4:$G$400,5,FALSE)*VLOOKUP(Z221,大会ごとのスコア!$D$44:$E$55,2,FALSE),"")</f>
        <v/>
      </c>
      <c r="AC221" s="9" t="str">
        <f>IFERROR(VLOOKUP($B221,全日本ミドル!$B$4:$G$400,6,FALSE),"")</f>
        <v/>
      </c>
      <c r="AD221" s="10" t="str">
        <f>IFERROR(VLOOKUP($B221,全日本ミドル!$B$4:$G$400,2,FALSE),"")</f>
        <v/>
      </c>
      <c r="AE221" s="10" t="str">
        <f>IFERROR(VLOOKUP($B221,全日本ミドル!$B$4:$G$400,5,FALSE)*VLOOKUP(AC221,大会ごとのスコア!$D$62:$E$69,2,FALSE),"")</f>
        <v/>
      </c>
      <c r="AF221" s="9" t="str">
        <f>IFERROR(VLOOKUP($B221,KOLC大会!$B$4:$G$400,6,FALSE),"")</f>
        <v/>
      </c>
      <c r="AG221" s="10" t="str">
        <f>IFERROR(VLOOKUP($B221,KOLC大会!$B$4:$G$400,2,FALSE),"")</f>
        <v/>
      </c>
      <c r="AH221" s="10" t="str">
        <f>IFERROR(VLOOKUP($B221,KOLC大会!$B$4:$G$400,5,FALSE)*VLOOKUP(AF221,大会ごとのスコア!$D$44:$E$55,2,FALSE),"")</f>
        <v/>
      </c>
      <c r="AI221" s="9" t="str">
        <f>IFERROR(VLOOKUP($B221,早大OC大会!$B$4:$G$400,6,FALSE),"")</f>
        <v/>
      </c>
      <c r="AJ221" s="10" t="str">
        <f>IFERROR(VLOOKUP($B221,早大OC大会!$B$4:$G$400,2,FALSE),"")</f>
        <v/>
      </c>
      <c r="AK221" s="10" t="str">
        <f>IFERROR(VLOOKUP($B221,早大OC大会!$B$4:$G$400,5,FALSE)*VLOOKUP(AI221,大会ごとのスコア!$D$44:$E$55,2,FALSE),"")</f>
        <v/>
      </c>
      <c r="AL221" s="9" t="str">
        <f>IFERROR(VLOOKUP($B221,京大京女大会!$B$4:$G$400,6,FALSE),"")</f>
        <v/>
      </c>
      <c r="AM221" s="10" t="str">
        <f>IFERROR(VLOOKUP($B221,京大京女大会!$B$4:$G$400,2,FALSE),"")</f>
        <v/>
      </c>
      <c r="AN221" s="10" t="str">
        <f>IFERROR(VLOOKUP($B221,京大京女大会!$B$4:$G$400,5,FALSE)*VLOOKUP(AL221,大会ごとのスコア!$D$44:$E$55,2,FALSE),"")</f>
        <v/>
      </c>
      <c r="AO221" s="9" t="str">
        <f>IFERROR(VLOOKUP($B221,東海ミドルセレ!$B$4:$G$400,6,FALSE),"")</f>
        <v/>
      </c>
      <c r="AP221" s="10" t="str">
        <f>IFERROR(VLOOKUP($B221,東海ミドルセレ!$B$4:$G$400,2,FALSE),"")</f>
        <v/>
      </c>
      <c r="AQ221" s="10" t="str">
        <f>IFERROR(VLOOKUP($B221,東海ミドルセレ!$B$4:$G$400,5,FALSE)*VLOOKUP(AO221,大会ごとのスコア!$D$44:$E$60,2,FALSE),"")</f>
        <v/>
      </c>
      <c r="AR221" s="10"/>
      <c r="AT221" s="9">
        <f t="array" ref="AT221">IFERROR(ROUNDUP(AVERAGE(LARGE(IF($A$3:$AS$3="スコア",$A221:$AS221,""),{1,2,3})),2),0)</f>
        <v>0</v>
      </c>
      <c r="AU221">
        <f t="array" ref="AU221">IFERROR(LARGE(IF($A$3:$AS$3="スコア",$A221:$AS221,""),1),"")</f>
        <v>34.476999999999997</v>
      </c>
      <c r="AV221" t="str">
        <f t="shared" si="6"/>
        <v>関東SS</v>
      </c>
      <c r="AW221" t="str">
        <f t="shared" si="7"/>
        <v>Ms2</v>
      </c>
    </row>
    <row r="222" spans="2:49" x14ac:dyDescent="0.15">
      <c r="B222" t="s">
        <v>964</v>
      </c>
      <c r="C222" t="s">
        <v>14</v>
      </c>
      <c r="E222" s="9" t="str">
        <f>IFERROR(VLOOKUP($B222,根ノ上高原!$B$5:$G$338,6,FALSE),"")</f>
        <v/>
      </c>
      <c r="F222" s="10" t="str">
        <f>IFERROR(VLOOKUP($B222,根ノ上高原!$B$5:$G$338,2,FALSE),"")</f>
        <v/>
      </c>
      <c r="G222" s="10" t="str">
        <f>IFERROR(VLOOKUP($B222,根ノ上高原!$B$5:$G$338,5,FALSE)*VLOOKUP(E222,大会ごとのスコア!$D$4:$E$5,2,FALSE),"")</f>
        <v/>
      </c>
      <c r="H222" s="9" t="str">
        <f>IFERROR(VLOOKUP($B222,東大OLK大会!$B$5:$G$338,6,FALSE),"")</f>
        <v/>
      </c>
      <c r="I222" s="10" t="str">
        <f>IFERROR(VLOOKUP($B222,東大OLK大会!$B$5:$G$338,2,FALSE),"")</f>
        <v/>
      </c>
      <c r="J222" s="10" t="str">
        <f>IFERROR(VLOOKUP($B222,東大OLK大会!$B$5:$G$338,5,FALSE)*VLOOKUP(H222,大会ごとのスコア!$D$7:$E$11,2,FALSE),"")</f>
        <v/>
      </c>
      <c r="K222" s="9" t="str">
        <f>IFERROR(VLOOKUP($B222,全日本ロング!$B$5:$G$338,6,FALSE),"")</f>
        <v/>
      </c>
      <c r="L222" s="10" t="str">
        <f>IFERROR(VLOOKUP($B222,全日本ロング!$B$5:$G$338,2,FALSE),"")</f>
        <v/>
      </c>
      <c r="M222" s="10" t="str">
        <f>IFERROR(VLOOKUP($B222,全日本ロング!$B$5:$G$338,5,FALSE)*VLOOKUP(K222,大会ごとのスコア!$D$12:$E$17,2,FALSE),"")</f>
        <v/>
      </c>
      <c r="N222" s="9" t="str">
        <f>IFERROR(VLOOKUP($B222,関東スプリントセレ!$B$5:$G$338,6,FALSE),"")</f>
        <v>Ms2</v>
      </c>
      <c r="O222" s="10">
        <f>IFERROR(VLOOKUP($B222,関東スプリントセレ!$B$5:$G$338,2,FALSE),"")</f>
        <v>0</v>
      </c>
      <c r="P222" s="10">
        <f>IFERROR(VLOOKUP($B222,関東スプリントセレ!$B$5:$G$338,5,FALSE)*VLOOKUP(N222,大会ごとのスコア!$D$19:$E$21,2,FALSE),"")</f>
        <v>34.476999999999997</v>
      </c>
      <c r="Q222" s="9" t="str">
        <f>IFERROR(VLOOKUP($B222,名椙大会2日目!$B$5:$G$338,6,FALSE),"")</f>
        <v/>
      </c>
      <c r="R222" s="10" t="str">
        <f>IFERROR(VLOOKUP($B222,名椙大会2日目!$B$5:$G$338,2,FALSE),"")</f>
        <v/>
      </c>
      <c r="S222" s="10" t="str">
        <f>IFERROR(VLOOKUP($B222,名椙大会2日目!$B$5:$G$338,5,FALSE)*VLOOKUP(Q222,大会ごとのスコア!$D$28:$E$31,2,FALSE),"")</f>
        <v/>
      </c>
      <c r="T222" s="9" t="str">
        <f>IFERROR(VLOOKUP($B222,インカレスプリント2018!$B$5:$G$400,6,FALSE),"")</f>
        <v/>
      </c>
      <c r="U222" s="10" t="str">
        <f>IFERROR(VLOOKUP($B222,インカレスプリント2018!$B$5:$G$400,2,FALSE),"")</f>
        <v/>
      </c>
      <c r="V222" s="10" t="str">
        <f>IFERROR(VLOOKUP($B222,インカレスプリント2018!$B$5:$G$400,5,FALSE)*VLOOKUP(T222,大会ごとのスコア!$D$33:$E$36,2,FALSE),"")</f>
        <v/>
      </c>
      <c r="W222" s="9" t="str">
        <f>IFERROR(VLOOKUP($B222,インカレロング2018!$B$5:$G$400,6,FALSE),"")</f>
        <v/>
      </c>
      <c r="X222" s="10" t="str">
        <f>IFERROR(VLOOKUP($B222,インカレロング2018!$B$5:$G$400,2,FALSE),"")</f>
        <v/>
      </c>
      <c r="Y222" s="10" t="str">
        <f>IFERROR(VLOOKUP($B222,インカレロング2018!$B$5:$G$400,5,FALSE)*VLOOKUP(W222,大会ごとのスコア!$D$38:$E$42,2,FALSE),"")</f>
        <v/>
      </c>
      <c r="Z222" s="9" t="str">
        <f>IFERROR(VLOOKUP($B222,クラブカップミドル!$B$4:$G$400,6,FALSE),"")</f>
        <v/>
      </c>
      <c r="AA222" s="10" t="str">
        <f>IFERROR(VLOOKUP($B222,クラブカップミドル!$B$4:$G$400,2,FALSE),"")</f>
        <v/>
      </c>
      <c r="AB222" s="10" t="str">
        <f>IFERROR(VLOOKUP($B222,クラブカップミドル!$B$4:$G$400,5,FALSE)*VLOOKUP(Z222,大会ごとのスコア!$D$44:$E$55,2,FALSE),"")</f>
        <v/>
      </c>
      <c r="AC222" s="9" t="str">
        <f>IFERROR(VLOOKUP($B222,全日本ミドル!$B$4:$G$400,6,FALSE),"")</f>
        <v/>
      </c>
      <c r="AD222" s="10" t="str">
        <f>IFERROR(VLOOKUP($B222,全日本ミドル!$B$4:$G$400,2,FALSE),"")</f>
        <v/>
      </c>
      <c r="AE222" s="10" t="str">
        <f>IFERROR(VLOOKUP($B222,全日本ミドル!$B$4:$G$400,5,FALSE)*VLOOKUP(AC222,大会ごとのスコア!$D$62:$E$69,2,FALSE),"")</f>
        <v/>
      </c>
      <c r="AF222" s="9" t="str">
        <f>IFERROR(VLOOKUP($B222,KOLC大会!$B$4:$G$400,6,FALSE),"")</f>
        <v/>
      </c>
      <c r="AG222" s="10" t="str">
        <f>IFERROR(VLOOKUP($B222,KOLC大会!$B$4:$G$400,2,FALSE),"")</f>
        <v/>
      </c>
      <c r="AH222" s="10" t="str">
        <f>IFERROR(VLOOKUP($B222,KOLC大会!$B$4:$G$400,5,FALSE)*VLOOKUP(AF222,大会ごとのスコア!$D$44:$E$55,2,FALSE),"")</f>
        <v/>
      </c>
      <c r="AI222" s="9" t="str">
        <f>IFERROR(VLOOKUP($B222,早大OC大会!$B$4:$G$400,6,FALSE),"")</f>
        <v/>
      </c>
      <c r="AJ222" s="10" t="str">
        <f>IFERROR(VLOOKUP($B222,早大OC大会!$B$4:$G$400,2,FALSE),"")</f>
        <v/>
      </c>
      <c r="AK222" s="10" t="str">
        <f>IFERROR(VLOOKUP($B222,早大OC大会!$B$4:$G$400,5,FALSE)*VLOOKUP(AI222,大会ごとのスコア!$D$44:$E$55,2,FALSE),"")</f>
        <v/>
      </c>
      <c r="AL222" s="9" t="str">
        <f>IFERROR(VLOOKUP($B222,京大京女大会!$B$4:$G$400,6,FALSE),"")</f>
        <v/>
      </c>
      <c r="AM222" s="10" t="str">
        <f>IFERROR(VLOOKUP($B222,京大京女大会!$B$4:$G$400,2,FALSE),"")</f>
        <v/>
      </c>
      <c r="AN222" s="10" t="str">
        <f>IFERROR(VLOOKUP($B222,京大京女大会!$B$4:$G$400,5,FALSE)*VLOOKUP(AL222,大会ごとのスコア!$D$44:$E$55,2,FALSE),"")</f>
        <v/>
      </c>
      <c r="AO222" s="9" t="str">
        <f>IFERROR(VLOOKUP($B222,東海ミドルセレ!$B$4:$G$400,6,FALSE),"")</f>
        <v/>
      </c>
      <c r="AP222" s="10" t="str">
        <f>IFERROR(VLOOKUP($B222,東海ミドルセレ!$B$4:$G$400,2,FALSE),"")</f>
        <v/>
      </c>
      <c r="AQ222" s="10" t="str">
        <f>IFERROR(VLOOKUP($B222,東海ミドルセレ!$B$4:$G$400,5,FALSE)*VLOOKUP(AO222,大会ごとのスコア!$D$44:$E$60,2,FALSE),"")</f>
        <v/>
      </c>
      <c r="AR222" s="10"/>
      <c r="AT222" s="9">
        <f t="array" ref="AT222">IFERROR(ROUNDUP(AVERAGE(LARGE(IF($A$3:$AS$3="スコア",$A222:$AS222,""),{1,2,3})),2),0)</f>
        <v>0</v>
      </c>
      <c r="AU222">
        <f t="array" ref="AU222">IFERROR(LARGE(IF($A$3:$AS$3="スコア",$A222:$AS222,""),1),"")</f>
        <v>34.476999999999997</v>
      </c>
      <c r="AV222" t="str">
        <f t="shared" si="6"/>
        <v>関東SS</v>
      </c>
      <c r="AW222" t="str">
        <f t="shared" si="7"/>
        <v>Ms2</v>
      </c>
    </row>
    <row r="223" spans="2:49" x14ac:dyDescent="0.15">
      <c r="B223" t="s">
        <v>915</v>
      </c>
      <c r="C223" t="s">
        <v>745</v>
      </c>
      <c r="E223" s="9" t="str">
        <f>IFERROR(VLOOKUP($B223,根ノ上高原!$B$5:$G$338,6,FALSE),"")</f>
        <v/>
      </c>
      <c r="F223" s="10" t="str">
        <f>IFERROR(VLOOKUP($B223,根ノ上高原!$B$5:$G$338,2,FALSE),"")</f>
        <v/>
      </c>
      <c r="G223" s="10" t="str">
        <f>IFERROR(VLOOKUP($B223,根ノ上高原!$B$5:$G$338,5,FALSE)*VLOOKUP(E223,大会ごとのスコア!$D$4:$E$5,2,FALSE),"")</f>
        <v/>
      </c>
      <c r="H223" s="9" t="str">
        <f>IFERROR(VLOOKUP($B223,東大OLK大会!$B$5:$G$338,6,FALSE),"")</f>
        <v/>
      </c>
      <c r="I223" s="10" t="str">
        <f>IFERROR(VLOOKUP($B223,東大OLK大会!$B$5:$G$338,2,FALSE),"")</f>
        <v/>
      </c>
      <c r="J223" s="10" t="str">
        <f>IFERROR(VLOOKUP($B223,東大OLK大会!$B$5:$G$338,5,FALSE)*VLOOKUP(H223,大会ごとのスコア!$D$7:$E$11,2,FALSE),"")</f>
        <v/>
      </c>
      <c r="K223" s="9" t="str">
        <f>IFERROR(VLOOKUP($B223,全日本ロング!$B$5:$G$338,6,FALSE),"")</f>
        <v/>
      </c>
      <c r="L223" s="10" t="str">
        <f>IFERROR(VLOOKUP($B223,全日本ロング!$B$5:$G$338,2,FALSE),"")</f>
        <v/>
      </c>
      <c r="M223" s="10" t="str">
        <f>IFERROR(VLOOKUP($B223,全日本ロング!$B$5:$G$338,5,FALSE)*VLOOKUP(K223,大会ごとのスコア!$D$12:$E$17,2,FALSE),"")</f>
        <v/>
      </c>
      <c r="N223" s="9" t="str">
        <f>IFERROR(VLOOKUP($B223,関東スプリントセレ!$B$5:$G$338,6,FALSE),"")</f>
        <v>Ms1</v>
      </c>
      <c r="O223" s="10">
        <f>IFERROR(VLOOKUP($B223,関東スプリントセレ!$B$5:$G$338,2,FALSE),"")</f>
        <v>80</v>
      </c>
      <c r="P223" s="10">
        <f>IFERROR(VLOOKUP($B223,関東スプリントセレ!$B$5:$G$338,5,FALSE)*VLOOKUP(N223,大会ごとのスコア!$D$19:$E$21,2,FALSE),"")</f>
        <v>37.355999999999995</v>
      </c>
      <c r="Q223" s="9" t="str">
        <f>IFERROR(VLOOKUP($B223,名椙大会2日目!$B$5:$G$338,6,FALSE),"")</f>
        <v/>
      </c>
      <c r="R223" s="10" t="str">
        <f>IFERROR(VLOOKUP($B223,名椙大会2日目!$B$5:$G$338,2,FALSE),"")</f>
        <v/>
      </c>
      <c r="S223" s="10" t="str">
        <f>IFERROR(VLOOKUP($B223,名椙大会2日目!$B$5:$G$338,5,FALSE)*VLOOKUP(Q223,大会ごとのスコア!$D$28:$E$31,2,FALSE),"")</f>
        <v/>
      </c>
      <c r="T223" s="9" t="str">
        <f>IFERROR(VLOOKUP($B223,インカレスプリント2018!$B$5:$G$400,6,FALSE),"")</f>
        <v/>
      </c>
      <c r="U223" s="10" t="str">
        <f>IFERROR(VLOOKUP($B223,インカレスプリント2018!$B$5:$G$400,2,FALSE),"")</f>
        <v/>
      </c>
      <c r="V223" s="10" t="str">
        <f>IFERROR(VLOOKUP($B223,インカレスプリント2018!$B$5:$G$400,5,FALSE)*VLOOKUP(T223,大会ごとのスコア!$D$33:$E$36,2,FALSE),"")</f>
        <v/>
      </c>
      <c r="W223" s="9" t="str">
        <f>IFERROR(VLOOKUP($B223,インカレロング2018!$B$5:$G$400,6,FALSE),"")</f>
        <v/>
      </c>
      <c r="X223" s="10" t="str">
        <f>IFERROR(VLOOKUP($B223,インカレロング2018!$B$5:$G$400,2,FALSE),"")</f>
        <v/>
      </c>
      <c r="Y223" s="10" t="str">
        <f>IFERROR(VLOOKUP($B223,インカレロング2018!$B$5:$G$400,5,FALSE)*VLOOKUP(W223,大会ごとのスコア!$D$38:$E$42,2,FALSE),"")</f>
        <v/>
      </c>
      <c r="Z223" s="9" t="str">
        <f>IFERROR(VLOOKUP($B223,クラブカップミドル!$B$4:$G$400,6,FALSE),"")</f>
        <v/>
      </c>
      <c r="AA223" s="10" t="str">
        <f>IFERROR(VLOOKUP($B223,クラブカップミドル!$B$4:$G$400,2,FALSE),"")</f>
        <v/>
      </c>
      <c r="AB223" s="10" t="str">
        <f>IFERROR(VLOOKUP($B223,クラブカップミドル!$B$4:$G$400,5,FALSE)*VLOOKUP(Z223,大会ごとのスコア!$D$44:$E$55,2,FALSE),"")</f>
        <v/>
      </c>
      <c r="AC223" s="9" t="str">
        <f>IFERROR(VLOOKUP($B223,全日本ミドル!$B$4:$G$400,6,FALSE),"")</f>
        <v/>
      </c>
      <c r="AD223" s="10" t="str">
        <f>IFERROR(VLOOKUP($B223,全日本ミドル!$B$4:$G$400,2,FALSE),"")</f>
        <v/>
      </c>
      <c r="AE223" s="10" t="str">
        <f>IFERROR(VLOOKUP($B223,全日本ミドル!$B$4:$G$400,5,FALSE)*VLOOKUP(AC223,大会ごとのスコア!$D$62:$E$69,2,FALSE),"")</f>
        <v/>
      </c>
      <c r="AF223" s="9" t="str">
        <f>IFERROR(VLOOKUP($B223,KOLC大会!$B$4:$G$400,6,FALSE),"")</f>
        <v/>
      </c>
      <c r="AG223" s="10" t="str">
        <f>IFERROR(VLOOKUP($B223,KOLC大会!$B$4:$G$400,2,FALSE),"")</f>
        <v/>
      </c>
      <c r="AH223" s="10" t="str">
        <f>IFERROR(VLOOKUP($B223,KOLC大会!$B$4:$G$400,5,FALSE)*VLOOKUP(AF223,大会ごとのスコア!$D$44:$E$55,2,FALSE),"")</f>
        <v/>
      </c>
      <c r="AI223" s="9" t="str">
        <f>IFERROR(VLOOKUP($B223,早大OC大会!$B$4:$G$400,6,FALSE),"")</f>
        <v/>
      </c>
      <c r="AJ223" s="10" t="str">
        <f>IFERROR(VLOOKUP($B223,早大OC大会!$B$4:$G$400,2,FALSE),"")</f>
        <v/>
      </c>
      <c r="AK223" s="10" t="str">
        <f>IFERROR(VLOOKUP($B223,早大OC大会!$B$4:$G$400,5,FALSE)*VLOOKUP(AI223,大会ごとのスコア!$D$44:$E$55,2,FALSE),"")</f>
        <v/>
      </c>
      <c r="AL223" s="9" t="str">
        <f>IFERROR(VLOOKUP($B223,京大京女大会!$B$4:$G$400,6,FALSE),"")</f>
        <v/>
      </c>
      <c r="AM223" s="10" t="str">
        <f>IFERROR(VLOOKUP($B223,京大京女大会!$B$4:$G$400,2,FALSE),"")</f>
        <v/>
      </c>
      <c r="AN223" s="10" t="str">
        <f>IFERROR(VLOOKUP($B223,京大京女大会!$B$4:$G$400,5,FALSE)*VLOOKUP(AL223,大会ごとのスコア!$D$44:$E$55,2,FALSE),"")</f>
        <v/>
      </c>
      <c r="AO223" s="9" t="str">
        <f>IFERROR(VLOOKUP($B223,東海ミドルセレ!$B$4:$G$400,6,FALSE),"")</f>
        <v/>
      </c>
      <c r="AP223" s="10" t="str">
        <f>IFERROR(VLOOKUP($B223,東海ミドルセレ!$B$4:$G$400,2,FALSE),"")</f>
        <v/>
      </c>
      <c r="AQ223" s="10" t="str">
        <f>IFERROR(VLOOKUP($B223,東海ミドルセレ!$B$4:$G$400,5,FALSE)*VLOOKUP(AO223,大会ごとのスコア!$D$44:$E$60,2,FALSE),"")</f>
        <v/>
      </c>
      <c r="AR223" s="10"/>
      <c r="AT223" s="9">
        <f t="array" ref="AT223">IFERROR(ROUNDUP(AVERAGE(LARGE(IF($A$3:$AS$3="スコア",$A223:$AS223,""),{1,2,3})),2),0)</f>
        <v>0</v>
      </c>
      <c r="AU223">
        <f t="array" ref="AU223">IFERROR(LARGE(IF($A$3:$AS$3="スコア",$A223:$AS223,""),1),"")</f>
        <v>37.355999999999995</v>
      </c>
      <c r="AV223" t="str">
        <f t="shared" si="6"/>
        <v>関東SS</v>
      </c>
      <c r="AW223" t="str">
        <f t="shared" si="7"/>
        <v>Ms1</v>
      </c>
    </row>
    <row r="224" spans="2:49" x14ac:dyDescent="0.15">
      <c r="B224" t="s">
        <v>976</v>
      </c>
      <c r="C224" t="s">
        <v>684</v>
      </c>
      <c r="E224" s="9" t="str">
        <f>IFERROR(VLOOKUP($B224,根ノ上高原!$B$5:$G$338,6,FALSE),"")</f>
        <v/>
      </c>
      <c r="F224" s="10" t="str">
        <f>IFERROR(VLOOKUP($B224,根ノ上高原!$B$5:$G$338,2,FALSE),"")</f>
        <v/>
      </c>
      <c r="G224" s="10" t="str">
        <f>IFERROR(VLOOKUP($B224,根ノ上高原!$B$5:$G$338,5,FALSE)*VLOOKUP(E224,大会ごとのスコア!$D$4:$E$5,2,FALSE),"")</f>
        <v/>
      </c>
      <c r="H224" s="9" t="str">
        <f>IFERROR(VLOOKUP($B224,東大OLK大会!$B$5:$G$338,6,FALSE),"")</f>
        <v/>
      </c>
      <c r="I224" s="10" t="str">
        <f>IFERROR(VLOOKUP($B224,東大OLK大会!$B$5:$G$338,2,FALSE),"")</f>
        <v/>
      </c>
      <c r="J224" s="10" t="str">
        <f>IFERROR(VLOOKUP($B224,東大OLK大会!$B$5:$G$338,5,FALSE)*VLOOKUP(H224,大会ごとのスコア!$D$7:$E$11,2,FALSE),"")</f>
        <v/>
      </c>
      <c r="K224" s="9" t="str">
        <f>IFERROR(VLOOKUP($B224,全日本ロング!$B$5:$G$338,6,FALSE),"")</f>
        <v/>
      </c>
      <c r="L224" s="10" t="str">
        <f>IFERROR(VLOOKUP($B224,全日本ロング!$B$5:$G$338,2,FALSE),"")</f>
        <v/>
      </c>
      <c r="M224" s="10" t="str">
        <f>IFERROR(VLOOKUP($B224,全日本ロング!$B$5:$G$338,5,FALSE)*VLOOKUP(K224,大会ごとのスコア!$D$12:$E$17,2,FALSE),"")</f>
        <v/>
      </c>
      <c r="N224" s="9" t="str">
        <f>IFERROR(VLOOKUP($B224,関東スプリントセレ!$B$5:$G$338,6,FALSE),"")</f>
        <v>M</v>
      </c>
      <c r="O224" s="10">
        <f>IFERROR(VLOOKUP($B224,関東スプリントセレ!$B$5:$G$338,2,FALSE),"")</f>
        <v>5</v>
      </c>
      <c r="P224" s="10">
        <f>IFERROR(VLOOKUP($B224,関東スプリントセレ!$B$5:$G$338,5,FALSE)*VLOOKUP(N224,大会ごとのスコア!$D$19:$E$21,2,FALSE),"")</f>
        <v>45.951999999999998</v>
      </c>
      <c r="Q224" s="9" t="str">
        <f>IFERROR(VLOOKUP($B224,名椙大会2日目!$B$5:$G$338,6,FALSE),"")</f>
        <v/>
      </c>
      <c r="R224" s="10" t="str">
        <f>IFERROR(VLOOKUP($B224,名椙大会2日目!$B$5:$G$338,2,FALSE),"")</f>
        <v/>
      </c>
      <c r="S224" s="10" t="str">
        <f>IFERROR(VLOOKUP($B224,名椙大会2日目!$B$5:$G$338,5,FALSE)*VLOOKUP(Q224,大会ごとのスコア!$D$28:$E$31,2,FALSE),"")</f>
        <v/>
      </c>
      <c r="T224" s="9" t="str">
        <f>IFERROR(VLOOKUP($B224,インカレスプリント2018!$B$5:$G$400,6,FALSE),"")</f>
        <v/>
      </c>
      <c r="U224" s="10" t="str">
        <f>IFERROR(VLOOKUP($B224,インカレスプリント2018!$B$5:$G$400,2,FALSE),"")</f>
        <v/>
      </c>
      <c r="V224" s="10" t="str">
        <f>IFERROR(VLOOKUP($B224,インカレスプリント2018!$B$5:$G$400,5,FALSE)*VLOOKUP(T224,大会ごとのスコア!$D$33:$E$36,2,FALSE),"")</f>
        <v/>
      </c>
      <c r="W224" s="9" t="str">
        <f>IFERROR(VLOOKUP($B224,インカレロング2018!$B$5:$G$400,6,FALSE),"")</f>
        <v/>
      </c>
      <c r="X224" s="10" t="str">
        <f>IFERROR(VLOOKUP($B224,インカレロング2018!$B$5:$G$400,2,FALSE),"")</f>
        <v/>
      </c>
      <c r="Y224" s="10" t="str">
        <f>IFERROR(VLOOKUP($B224,インカレロング2018!$B$5:$G$400,5,FALSE)*VLOOKUP(W224,大会ごとのスコア!$D$38:$E$42,2,FALSE),"")</f>
        <v/>
      </c>
      <c r="Z224" s="9" t="str">
        <f>IFERROR(VLOOKUP($B224,クラブカップミドル!$B$4:$G$400,6,FALSE),"")</f>
        <v/>
      </c>
      <c r="AA224" s="10" t="str">
        <f>IFERROR(VLOOKUP($B224,クラブカップミドル!$B$4:$G$400,2,FALSE),"")</f>
        <v/>
      </c>
      <c r="AB224" s="10" t="str">
        <f>IFERROR(VLOOKUP($B224,クラブカップミドル!$B$4:$G$400,5,FALSE)*VLOOKUP(Z224,大会ごとのスコア!$D$44:$E$55,2,FALSE),"")</f>
        <v/>
      </c>
      <c r="AC224" s="9" t="str">
        <f>IFERROR(VLOOKUP($B224,全日本ミドル!$B$4:$G$400,6,FALSE),"")</f>
        <v/>
      </c>
      <c r="AD224" s="10" t="str">
        <f>IFERROR(VLOOKUP($B224,全日本ミドル!$B$4:$G$400,2,FALSE),"")</f>
        <v/>
      </c>
      <c r="AE224" s="10" t="str">
        <f>IFERROR(VLOOKUP($B224,全日本ミドル!$B$4:$G$400,5,FALSE)*VLOOKUP(AC224,大会ごとのスコア!$D$62:$E$69,2,FALSE),"")</f>
        <v/>
      </c>
      <c r="AF224" s="9" t="str">
        <f>IFERROR(VLOOKUP($B224,KOLC大会!$B$4:$G$400,6,FALSE),"")</f>
        <v/>
      </c>
      <c r="AG224" s="10" t="str">
        <f>IFERROR(VLOOKUP($B224,KOLC大会!$B$4:$G$400,2,FALSE),"")</f>
        <v/>
      </c>
      <c r="AH224" s="10" t="str">
        <f>IFERROR(VLOOKUP($B224,KOLC大会!$B$4:$G$400,5,FALSE)*VLOOKUP(AF224,大会ごとのスコア!$D$44:$E$55,2,FALSE),"")</f>
        <v/>
      </c>
      <c r="AI224" s="9" t="str">
        <f>IFERROR(VLOOKUP($B224,早大OC大会!$B$4:$G$400,6,FALSE),"")</f>
        <v/>
      </c>
      <c r="AJ224" s="10" t="str">
        <f>IFERROR(VLOOKUP($B224,早大OC大会!$B$4:$G$400,2,FALSE),"")</f>
        <v/>
      </c>
      <c r="AK224" s="10" t="str">
        <f>IFERROR(VLOOKUP($B224,早大OC大会!$B$4:$G$400,5,FALSE)*VLOOKUP(AI224,大会ごとのスコア!$D$44:$E$55,2,FALSE),"")</f>
        <v/>
      </c>
      <c r="AL224" s="9" t="str">
        <f>IFERROR(VLOOKUP($B224,京大京女大会!$B$4:$G$400,6,FALSE),"")</f>
        <v/>
      </c>
      <c r="AM224" s="10" t="str">
        <f>IFERROR(VLOOKUP($B224,京大京女大会!$B$4:$G$400,2,FALSE),"")</f>
        <v/>
      </c>
      <c r="AN224" s="10" t="str">
        <f>IFERROR(VLOOKUP($B224,京大京女大会!$B$4:$G$400,5,FALSE)*VLOOKUP(AL224,大会ごとのスコア!$D$44:$E$55,2,FALSE),"")</f>
        <v/>
      </c>
      <c r="AO224" s="9" t="str">
        <f>IFERROR(VLOOKUP($B224,東海ミドルセレ!$B$4:$G$400,6,FALSE),"")</f>
        <v/>
      </c>
      <c r="AP224" s="10" t="str">
        <f>IFERROR(VLOOKUP($B224,東海ミドルセレ!$B$4:$G$400,2,FALSE),"")</f>
        <v/>
      </c>
      <c r="AQ224" s="10" t="str">
        <f>IFERROR(VLOOKUP($B224,東海ミドルセレ!$B$4:$G$400,5,FALSE)*VLOOKUP(AO224,大会ごとのスコア!$D$44:$E$60,2,FALSE),"")</f>
        <v/>
      </c>
      <c r="AR224" s="10"/>
      <c r="AT224" s="9">
        <f t="array" ref="AT224">IFERROR(ROUNDUP(AVERAGE(LARGE(IF($A$3:$AS$3="スコア",$A224:$AS224,""),{1,2,3})),2),0)</f>
        <v>0</v>
      </c>
      <c r="AU224">
        <f t="array" ref="AU224">IFERROR(LARGE(IF($A$3:$AS$3="スコア",$A224:$AS224,""),1),"")</f>
        <v>45.951999999999998</v>
      </c>
      <c r="AV224" t="str">
        <f t="shared" si="6"/>
        <v>関東SS</v>
      </c>
      <c r="AW224" t="str">
        <f t="shared" si="7"/>
        <v>M</v>
      </c>
    </row>
    <row r="225" spans="2:49" x14ac:dyDescent="0.15">
      <c r="B225" t="s">
        <v>983</v>
      </c>
      <c r="C225" t="s">
        <v>684</v>
      </c>
      <c r="E225" s="9" t="str">
        <f>IFERROR(VLOOKUP($B225,根ノ上高原!$B$5:$G$338,6,FALSE),"")</f>
        <v/>
      </c>
      <c r="F225" s="10" t="str">
        <f>IFERROR(VLOOKUP($B225,根ノ上高原!$B$5:$G$338,2,FALSE),"")</f>
        <v/>
      </c>
      <c r="G225" s="10" t="str">
        <f>IFERROR(VLOOKUP($B225,根ノ上高原!$B$5:$G$338,5,FALSE)*VLOOKUP(E225,大会ごとのスコア!$D$4:$E$5,2,FALSE),"")</f>
        <v/>
      </c>
      <c r="H225" s="9" t="str">
        <f>IFERROR(VLOOKUP($B225,東大OLK大会!$B$5:$G$338,6,FALSE),"")</f>
        <v/>
      </c>
      <c r="I225" s="10" t="str">
        <f>IFERROR(VLOOKUP($B225,東大OLK大会!$B$5:$G$338,2,FALSE),"")</f>
        <v/>
      </c>
      <c r="J225" s="10" t="str">
        <f>IFERROR(VLOOKUP($B225,東大OLK大会!$B$5:$G$338,5,FALSE)*VLOOKUP(H225,大会ごとのスコア!$D$7:$E$11,2,FALSE),"")</f>
        <v/>
      </c>
      <c r="K225" s="9" t="str">
        <f>IFERROR(VLOOKUP($B225,全日本ロング!$B$5:$G$338,6,FALSE),"")</f>
        <v/>
      </c>
      <c r="L225" s="10" t="str">
        <f>IFERROR(VLOOKUP($B225,全日本ロング!$B$5:$G$338,2,FALSE),"")</f>
        <v/>
      </c>
      <c r="M225" s="10" t="str">
        <f>IFERROR(VLOOKUP($B225,全日本ロング!$B$5:$G$338,5,FALSE)*VLOOKUP(K225,大会ごとのスコア!$D$12:$E$17,2,FALSE),"")</f>
        <v/>
      </c>
      <c r="N225" s="9" t="str">
        <f>IFERROR(VLOOKUP($B225,関東スプリントセレ!$B$5:$G$338,6,FALSE),"")</f>
        <v>M</v>
      </c>
      <c r="O225" s="10">
        <f>IFERROR(VLOOKUP($B225,関東スプリントセレ!$B$5:$G$338,2,FALSE),"")</f>
        <v>12</v>
      </c>
      <c r="P225" s="10">
        <f>IFERROR(VLOOKUP($B225,関東スプリントセレ!$B$5:$G$338,5,FALSE)*VLOOKUP(N225,大会ごとのスコア!$D$19:$E$21,2,FALSE),"")</f>
        <v>34.004800000000003</v>
      </c>
      <c r="Q225" s="9" t="str">
        <f>IFERROR(VLOOKUP($B225,名椙大会2日目!$B$5:$G$338,6,FALSE),"")</f>
        <v/>
      </c>
      <c r="R225" s="10" t="str">
        <f>IFERROR(VLOOKUP($B225,名椙大会2日目!$B$5:$G$338,2,FALSE),"")</f>
        <v/>
      </c>
      <c r="S225" s="10" t="str">
        <f>IFERROR(VLOOKUP($B225,名椙大会2日目!$B$5:$G$338,5,FALSE)*VLOOKUP(Q225,大会ごとのスコア!$D$28:$E$31,2,FALSE),"")</f>
        <v/>
      </c>
      <c r="T225" s="9" t="str">
        <f>IFERROR(VLOOKUP($B225,インカレスプリント2018!$B$5:$G$400,6,FALSE),"")</f>
        <v/>
      </c>
      <c r="U225" s="10" t="str">
        <f>IFERROR(VLOOKUP($B225,インカレスプリント2018!$B$5:$G$400,2,FALSE),"")</f>
        <v/>
      </c>
      <c r="V225" s="10" t="str">
        <f>IFERROR(VLOOKUP($B225,インカレスプリント2018!$B$5:$G$400,5,FALSE)*VLOOKUP(T225,大会ごとのスコア!$D$33:$E$36,2,FALSE),"")</f>
        <v/>
      </c>
      <c r="W225" s="9" t="str">
        <f>IFERROR(VLOOKUP($B225,インカレロング2018!$B$5:$G$400,6,FALSE),"")</f>
        <v/>
      </c>
      <c r="X225" s="10" t="str">
        <f>IFERROR(VLOOKUP($B225,インカレロング2018!$B$5:$G$400,2,FALSE),"")</f>
        <v/>
      </c>
      <c r="Y225" s="10" t="str">
        <f>IFERROR(VLOOKUP($B225,インカレロング2018!$B$5:$G$400,5,FALSE)*VLOOKUP(W225,大会ごとのスコア!$D$38:$E$42,2,FALSE),"")</f>
        <v/>
      </c>
      <c r="Z225" s="9" t="str">
        <f>IFERROR(VLOOKUP($B225,クラブカップミドル!$B$4:$G$400,6,FALSE),"")</f>
        <v/>
      </c>
      <c r="AA225" s="10" t="str">
        <f>IFERROR(VLOOKUP($B225,クラブカップミドル!$B$4:$G$400,2,FALSE),"")</f>
        <v/>
      </c>
      <c r="AB225" s="10" t="str">
        <f>IFERROR(VLOOKUP($B225,クラブカップミドル!$B$4:$G$400,5,FALSE)*VLOOKUP(Z225,大会ごとのスコア!$D$44:$E$55,2,FALSE),"")</f>
        <v/>
      </c>
      <c r="AC225" s="9" t="str">
        <f>IFERROR(VLOOKUP($B225,全日本ミドル!$B$4:$G$400,6,FALSE),"")</f>
        <v/>
      </c>
      <c r="AD225" s="10" t="str">
        <f>IFERROR(VLOOKUP($B225,全日本ミドル!$B$4:$G$400,2,FALSE),"")</f>
        <v/>
      </c>
      <c r="AE225" s="10" t="str">
        <f>IFERROR(VLOOKUP($B225,全日本ミドル!$B$4:$G$400,5,FALSE)*VLOOKUP(AC225,大会ごとのスコア!$D$62:$E$69,2,FALSE),"")</f>
        <v/>
      </c>
      <c r="AF225" s="9" t="str">
        <f>IFERROR(VLOOKUP($B225,KOLC大会!$B$4:$G$400,6,FALSE),"")</f>
        <v/>
      </c>
      <c r="AG225" s="10" t="str">
        <f>IFERROR(VLOOKUP($B225,KOLC大会!$B$4:$G$400,2,FALSE),"")</f>
        <v/>
      </c>
      <c r="AH225" s="10" t="str">
        <f>IFERROR(VLOOKUP($B225,KOLC大会!$B$4:$G$400,5,FALSE)*VLOOKUP(AF225,大会ごとのスコア!$D$44:$E$55,2,FALSE),"")</f>
        <v/>
      </c>
      <c r="AI225" s="9" t="str">
        <f>IFERROR(VLOOKUP($B225,早大OC大会!$B$4:$G$400,6,FALSE),"")</f>
        <v/>
      </c>
      <c r="AJ225" s="10" t="str">
        <f>IFERROR(VLOOKUP($B225,早大OC大会!$B$4:$G$400,2,FALSE),"")</f>
        <v/>
      </c>
      <c r="AK225" s="10" t="str">
        <f>IFERROR(VLOOKUP($B225,早大OC大会!$B$4:$G$400,5,FALSE)*VLOOKUP(AI225,大会ごとのスコア!$D$44:$E$55,2,FALSE),"")</f>
        <v/>
      </c>
      <c r="AL225" s="9" t="str">
        <f>IFERROR(VLOOKUP($B225,京大京女大会!$B$4:$G$400,6,FALSE),"")</f>
        <v/>
      </c>
      <c r="AM225" s="10" t="str">
        <f>IFERROR(VLOOKUP($B225,京大京女大会!$B$4:$G$400,2,FALSE),"")</f>
        <v/>
      </c>
      <c r="AN225" s="10" t="str">
        <f>IFERROR(VLOOKUP($B225,京大京女大会!$B$4:$G$400,5,FALSE)*VLOOKUP(AL225,大会ごとのスコア!$D$44:$E$55,2,FALSE),"")</f>
        <v/>
      </c>
      <c r="AO225" s="9" t="str">
        <f>IFERROR(VLOOKUP($B225,東海ミドルセレ!$B$4:$G$400,6,FALSE),"")</f>
        <v/>
      </c>
      <c r="AP225" s="10" t="str">
        <f>IFERROR(VLOOKUP($B225,東海ミドルセレ!$B$4:$G$400,2,FALSE),"")</f>
        <v/>
      </c>
      <c r="AQ225" s="10" t="str">
        <f>IFERROR(VLOOKUP($B225,東海ミドルセレ!$B$4:$G$400,5,FALSE)*VLOOKUP(AO225,大会ごとのスコア!$D$44:$E$60,2,FALSE),"")</f>
        <v/>
      </c>
      <c r="AR225" s="10"/>
      <c r="AT225" s="9">
        <f t="array" ref="AT225">IFERROR(ROUNDUP(AVERAGE(LARGE(IF($A$3:$AS$3="スコア",$A225:$AS225,""),{1,2,3})),2),0)</f>
        <v>0</v>
      </c>
      <c r="AU225">
        <f t="array" ref="AU225">IFERROR(LARGE(IF($A$3:$AS$3="スコア",$A225:$AS225,""),1),"")</f>
        <v>34.004800000000003</v>
      </c>
      <c r="AV225" t="str">
        <f t="shared" si="6"/>
        <v>関東SS</v>
      </c>
      <c r="AW225" t="str">
        <f t="shared" si="7"/>
        <v>M</v>
      </c>
    </row>
    <row r="226" spans="2:49" x14ac:dyDescent="0.15">
      <c r="B226" t="s">
        <v>903</v>
      </c>
      <c r="C226" t="s">
        <v>901</v>
      </c>
      <c r="E226" s="9" t="str">
        <f>IFERROR(VLOOKUP($B226,根ノ上高原!$B$5:$G$338,6,FALSE),"")</f>
        <v/>
      </c>
      <c r="F226" s="10" t="str">
        <f>IFERROR(VLOOKUP($B226,根ノ上高原!$B$5:$G$338,2,FALSE),"")</f>
        <v/>
      </c>
      <c r="G226" s="10" t="str">
        <f>IFERROR(VLOOKUP($B226,根ノ上高原!$B$5:$G$338,5,FALSE)*VLOOKUP(E226,大会ごとのスコア!$D$4:$E$5,2,FALSE),"")</f>
        <v/>
      </c>
      <c r="H226" s="9" t="str">
        <f>IFERROR(VLOOKUP($B226,東大OLK大会!$B$5:$G$338,6,FALSE),"")</f>
        <v/>
      </c>
      <c r="I226" s="10" t="str">
        <f>IFERROR(VLOOKUP($B226,東大OLK大会!$B$5:$G$338,2,FALSE),"")</f>
        <v/>
      </c>
      <c r="J226" s="10" t="str">
        <f>IFERROR(VLOOKUP($B226,東大OLK大会!$B$5:$G$338,5,FALSE)*VLOOKUP(H226,大会ごとのスコア!$D$7:$E$11,2,FALSE),"")</f>
        <v/>
      </c>
      <c r="K226" s="9" t="str">
        <f>IFERROR(VLOOKUP($B226,全日本ロング!$B$5:$G$338,6,FALSE),"")</f>
        <v/>
      </c>
      <c r="L226" s="10" t="str">
        <f>IFERROR(VLOOKUP($B226,全日本ロング!$B$5:$G$338,2,FALSE),"")</f>
        <v/>
      </c>
      <c r="M226" s="10" t="str">
        <f>IFERROR(VLOOKUP($B226,全日本ロング!$B$5:$G$338,5,FALSE)*VLOOKUP(K226,大会ごとのスコア!$D$12:$E$17,2,FALSE),"")</f>
        <v/>
      </c>
      <c r="N226" s="9" t="str">
        <f>IFERROR(VLOOKUP($B226,関東スプリントセレ!$B$5:$G$338,6,FALSE),"")</f>
        <v>Ms1</v>
      </c>
      <c r="O226" s="10">
        <f>IFERROR(VLOOKUP($B226,関東スプリントセレ!$B$5:$G$338,2,FALSE),"")</f>
        <v>49</v>
      </c>
      <c r="P226" s="10">
        <f>IFERROR(VLOOKUP($B226,関東スプリントセレ!$B$5:$G$338,5,FALSE)*VLOOKUP(N226,大会ごとのスコア!$D$19:$E$21,2,FALSE),"")</f>
        <v>50.512</v>
      </c>
      <c r="Q226" s="9" t="str">
        <f>IFERROR(VLOOKUP($B226,名椙大会2日目!$B$5:$G$338,6,FALSE),"")</f>
        <v/>
      </c>
      <c r="R226" s="10" t="str">
        <f>IFERROR(VLOOKUP($B226,名椙大会2日目!$B$5:$G$338,2,FALSE),"")</f>
        <v/>
      </c>
      <c r="S226" s="10" t="str">
        <f>IFERROR(VLOOKUP($B226,名椙大会2日目!$B$5:$G$338,5,FALSE)*VLOOKUP(Q226,大会ごとのスコア!$D$28:$E$31,2,FALSE),"")</f>
        <v/>
      </c>
      <c r="T226" s="9" t="str">
        <f>IFERROR(VLOOKUP($B226,インカレスプリント2018!$B$5:$G$400,6,FALSE),"")</f>
        <v/>
      </c>
      <c r="U226" s="10" t="str">
        <f>IFERROR(VLOOKUP($B226,インカレスプリント2018!$B$5:$G$400,2,FALSE),"")</f>
        <v/>
      </c>
      <c r="V226" s="10" t="str">
        <f>IFERROR(VLOOKUP($B226,インカレスプリント2018!$B$5:$G$400,5,FALSE)*VLOOKUP(T226,大会ごとのスコア!$D$33:$E$36,2,FALSE),"")</f>
        <v/>
      </c>
      <c r="W226" s="9" t="str">
        <f>IFERROR(VLOOKUP($B226,インカレロング2018!$B$5:$G$400,6,FALSE),"")</f>
        <v/>
      </c>
      <c r="X226" s="10" t="str">
        <f>IFERROR(VLOOKUP($B226,インカレロング2018!$B$5:$G$400,2,FALSE),"")</f>
        <v/>
      </c>
      <c r="Y226" s="10" t="str">
        <f>IFERROR(VLOOKUP($B226,インカレロング2018!$B$5:$G$400,5,FALSE)*VLOOKUP(W226,大会ごとのスコア!$D$38:$E$42,2,FALSE),"")</f>
        <v/>
      </c>
      <c r="Z226" s="9" t="str">
        <f>IFERROR(VLOOKUP($B226,クラブカップミドル!$B$4:$G$400,6,FALSE),"")</f>
        <v/>
      </c>
      <c r="AA226" s="10" t="str">
        <f>IFERROR(VLOOKUP($B226,クラブカップミドル!$B$4:$G$400,2,FALSE),"")</f>
        <v/>
      </c>
      <c r="AB226" s="10" t="str">
        <f>IFERROR(VLOOKUP($B226,クラブカップミドル!$B$4:$G$400,5,FALSE)*VLOOKUP(Z226,大会ごとのスコア!$D$44:$E$55,2,FALSE),"")</f>
        <v/>
      </c>
      <c r="AC226" s="9" t="str">
        <f>IFERROR(VLOOKUP($B226,全日本ミドル!$B$4:$G$400,6,FALSE),"")</f>
        <v>M20A</v>
      </c>
      <c r="AD226" s="10">
        <f>IFERROR(VLOOKUP($B226,全日本ミドル!$B$4:$G$400,2,FALSE),"")</f>
        <v>21</v>
      </c>
      <c r="AE226" s="10">
        <f>IFERROR(VLOOKUP($B226,全日本ミドル!$B$4:$G$400,5,FALSE)*VLOOKUP(AC226,大会ごとのスコア!$D$62:$E$69,2,FALSE),"")</f>
        <v>42.550399999999996</v>
      </c>
      <c r="AF226" s="9" t="str">
        <f>IFERROR(VLOOKUP($B226,KOLC大会!$B$4:$G$400,6,FALSE),"")</f>
        <v/>
      </c>
      <c r="AG226" s="10" t="str">
        <f>IFERROR(VLOOKUP($B226,KOLC大会!$B$4:$G$400,2,FALSE),"")</f>
        <v/>
      </c>
      <c r="AH226" s="10" t="str">
        <f>IFERROR(VLOOKUP($B226,KOLC大会!$B$4:$G$400,5,FALSE)*VLOOKUP(AF226,大会ごとのスコア!$D$44:$E$55,2,FALSE),"")</f>
        <v/>
      </c>
      <c r="AI226" s="9" t="str">
        <f>IFERROR(VLOOKUP($B226,早大OC大会!$B$4:$G$400,6,FALSE),"")</f>
        <v/>
      </c>
      <c r="AJ226" s="10" t="str">
        <f>IFERROR(VLOOKUP($B226,早大OC大会!$B$4:$G$400,2,FALSE),"")</f>
        <v/>
      </c>
      <c r="AK226" s="10" t="str">
        <f>IFERROR(VLOOKUP($B226,早大OC大会!$B$4:$G$400,5,FALSE)*VLOOKUP(AI226,大会ごとのスコア!$D$44:$E$55,2,FALSE),"")</f>
        <v/>
      </c>
      <c r="AL226" s="9" t="str">
        <f>IFERROR(VLOOKUP($B226,京大京女大会!$B$4:$G$400,6,FALSE),"")</f>
        <v/>
      </c>
      <c r="AM226" s="10" t="str">
        <f>IFERROR(VLOOKUP($B226,京大京女大会!$B$4:$G$400,2,FALSE),"")</f>
        <v/>
      </c>
      <c r="AN226" s="10" t="str">
        <f>IFERROR(VLOOKUP($B226,京大京女大会!$B$4:$G$400,5,FALSE)*VLOOKUP(AL226,大会ごとのスコア!$D$44:$E$55,2,FALSE),"")</f>
        <v/>
      </c>
      <c r="AO226" s="9" t="str">
        <f>IFERROR(VLOOKUP($B226,東海ミドルセレ!$B$4:$G$400,6,FALSE),"")</f>
        <v/>
      </c>
      <c r="AP226" s="10" t="str">
        <f>IFERROR(VLOOKUP($B226,東海ミドルセレ!$B$4:$G$400,2,FALSE),"")</f>
        <v/>
      </c>
      <c r="AQ226" s="10" t="str">
        <f>IFERROR(VLOOKUP($B226,東海ミドルセレ!$B$4:$G$400,5,FALSE)*VLOOKUP(AO226,大会ごとのスコア!$D$44:$E$60,2,FALSE),"")</f>
        <v/>
      </c>
      <c r="AR226" s="10"/>
      <c r="AT226" s="9">
        <f t="array" ref="AT226">IFERROR(ROUNDUP(AVERAGE(LARGE(IF($A$3:$AS$3="スコア",$A226:$AS226,""),{1,2,3})),2),0)</f>
        <v>0</v>
      </c>
      <c r="AU226">
        <f t="array" ref="AU226">IFERROR(LARGE(IF($A$3:$AS$3="スコア",$A226:$AS226,""),1),"")</f>
        <v>50.512</v>
      </c>
      <c r="AV226" t="str">
        <f t="shared" si="6"/>
        <v>関東SS</v>
      </c>
      <c r="AW226" t="str">
        <f t="shared" si="7"/>
        <v>Ms1</v>
      </c>
    </row>
    <row r="227" spans="2:49" x14ac:dyDescent="0.15">
      <c r="E227" s="9" t="str">
        <f>IFERROR(VLOOKUP($B227,根ノ上高原!$B$5:$G$338,6,FALSE),"")</f>
        <v/>
      </c>
      <c r="F227" s="10" t="str">
        <f>IFERROR(VLOOKUP($B227,根ノ上高原!$B$5:$G$338,2,FALSE),"")</f>
        <v/>
      </c>
      <c r="G227" s="10" t="str">
        <f>IFERROR(VLOOKUP($B227,根ノ上高原!$B$5:$G$338,5,FALSE)*VLOOKUP(E227,大会ごとのスコア!$D$4:$E$5,2,FALSE),"")</f>
        <v/>
      </c>
      <c r="H227" s="9" t="str">
        <f>IFERROR(VLOOKUP($B227,東大OLK大会!$B$5:$G$338,6,FALSE),"")</f>
        <v/>
      </c>
      <c r="I227" s="10" t="str">
        <f>IFERROR(VLOOKUP($B227,東大OLK大会!$B$5:$G$338,2,FALSE),"")</f>
        <v/>
      </c>
      <c r="J227" s="10" t="str">
        <f>IFERROR(VLOOKUP($B227,東大OLK大会!$B$5:$G$338,5,FALSE)*VLOOKUP(H227,大会ごとのスコア!$D$7:$E$11,2,FALSE),"")</f>
        <v/>
      </c>
      <c r="K227" s="9" t="str">
        <f>IFERROR(VLOOKUP($B227,全日本ロング!$B$5:$G$338,6,FALSE),"")</f>
        <v/>
      </c>
      <c r="L227" s="10" t="str">
        <f>IFERROR(VLOOKUP($B227,全日本ロング!$B$5:$G$338,2,FALSE),"")</f>
        <v/>
      </c>
      <c r="M227" s="10" t="str">
        <f>IFERROR(VLOOKUP($B227,全日本ロング!$B$5:$G$338,5,FALSE)*VLOOKUP(K227,大会ごとのスコア!$D$12:$E$17,2,FALSE),"")</f>
        <v/>
      </c>
      <c r="N227" s="9" t="str">
        <f>IFERROR(VLOOKUP($B227,関東スプリントセレ!$B$5:$G$338,6,FALSE),"")</f>
        <v/>
      </c>
      <c r="O227" s="10" t="str">
        <f>IFERROR(VLOOKUP($B227,関東スプリントセレ!$B$5:$G$338,2,FALSE),"")</f>
        <v/>
      </c>
      <c r="P227" s="10" t="str">
        <f>IFERROR(VLOOKUP($B227,関東スプリントセレ!$B$5:$G$338,5,FALSE)*VLOOKUP(N227,大会ごとのスコア!$D$19:$E$21,2,FALSE),"")</f>
        <v/>
      </c>
      <c r="Q227" s="9" t="str">
        <f>IFERROR(VLOOKUP($B227,名椙大会2日目!$B$5:$G$338,6,FALSE),"")</f>
        <v/>
      </c>
      <c r="R227" s="10" t="str">
        <f>IFERROR(VLOOKUP($B227,名椙大会2日目!$B$5:$G$338,2,FALSE),"")</f>
        <v/>
      </c>
      <c r="S227" s="10" t="str">
        <f>IFERROR(VLOOKUP($B227,名椙大会2日目!$B$5:$G$338,5,FALSE)*VLOOKUP(Q227,大会ごとのスコア!$D$28:$E$31,2,FALSE),"")</f>
        <v/>
      </c>
      <c r="T227" s="9" t="str">
        <f>IFERROR(VLOOKUP($B227,インカレスプリント2018!$B$5:$G$400,6,FALSE),"")</f>
        <v/>
      </c>
      <c r="U227" s="10" t="str">
        <f>IFERROR(VLOOKUP($B227,インカレスプリント2018!$B$5:$G$400,2,FALSE),"")</f>
        <v/>
      </c>
      <c r="V227" s="10" t="str">
        <f>IFERROR(VLOOKUP($B227,インカレスプリント2018!$B$5:$G$400,5,FALSE)*VLOOKUP(T227,大会ごとのスコア!$D$33:$E$36,2,FALSE),"")</f>
        <v/>
      </c>
      <c r="W227" s="9" t="str">
        <f>IFERROR(VLOOKUP($B227,インカレロング2018!$B$5:$G$400,6,FALSE),"")</f>
        <v/>
      </c>
      <c r="X227" s="10" t="str">
        <f>IFERROR(VLOOKUP($B227,インカレロング2018!$B$5:$G$400,2,FALSE),"")</f>
        <v/>
      </c>
      <c r="Y227" s="10" t="str">
        <f>IFERROR(VLOOKUP($B227,インカレロング2018!$B$5:$G$400,5,FALSE)*VLOOKUP(W227,大会ごとのスコア!$D$38:$E$42,2,FALSE),"")</f>
        <v/>
      </c>
      <c r="AA227" s="10"/>
      <c r="AB227" s="10"/>
      <c r="AC227" s="9" t="str">
        <f>IFERROR(VLOOKUP($B227,全日本ミドル!$B$4:$G$400,6,FALSE),"")</f>
        <v/>
      </c>
      <c r="AD227" s="10" t="str">
        <f>IFERROR(VLOOKUP($B227,全日本ミドル!$B$4:$G$400,2,FALSE),"")</f>
        <v/>
      </c>
      <c r="AE227" s="10" t="str">
        <f>IFERROR(VLOOKUP($B227,全日本ミドル!$B$4:$G$400,5,FALSE)*VLOOKUP(AC227,大会ごとのスコア!$D$62:$E$68,2,FALSE),"")</f>
        <v/>
      </c>
      <c r="AF227" s="9" t="str">
        <f>IFERROR(VLOOKUP($B227,KOLC大会!$B$4:$G$400,6,FALSE),"")</f>
        <v/>
      </c>
      <c r="AG227" s="10" t="str">
        <f>IFERROR(VLOOKUP($B227,KOLC大会!$B$4:$G$400,2,FALSE),"")</f>
        <v/>
      </c>
      <c r="AI227" s="9" t="str">
        <f>IFERROR(VLOOKUP($B227,早大OC大会!$B$4:$G$400,6,FALSE),"")</f>
        <v/>
      </c>
      <c r="AJ227" s="10" t="str">
        <f>IFERROR(VLOOKUP($B227,早大OC大会!$B$4:$G$400,2,FALSE),"")</f>
        <v/>
      </c>
      <c r="AT227" s="9">
        <f t="array" ref="AT227">IFERROR(ROUNDUP(AVERAGE(LARGE(IF($A$3:$AS$3="スコア",$A227:$AS227,""),{1,2,3})),2),0)</f>
        <v>0</v>
      </c>
      <c r="AU227">
        <f t="array" ref="AU227">IFERROR(LARGE(IF($A$3:$AS$3="スコア",$A227:$AS227,""),1),"")</f>
        <v>0</v>
      </c>
      <c r="AV227" t="str">
        <f t="shared" si="6"/>
        <v/>
      </c>
      <c r="AW227" t="str">
        <f t="shared" si="7"/>
        <v/>
      </c>
    </row>
    <row r="228" spans="2:49" x14ac:dyDescent="0.15">
      <c r="E228" s="9" t="str">
        <f>IFERROR(VLOOKUP($B228,根ノ上高原!$B$5:$G$338,6,FALSE),"")</f>
        <v/>
      </c>
      <c r="F228" s="10" t="str">
        <f>IFERROR(VLOOKUP($B228,根ノ上高原!$B$5:$G$338,2,FALSE),"")</f>
        <v/>
      </c>
      <c r="G228" s="10" t="str">
        <f>IFERROR(VLOOKUP($B228,根ノ上高原!$B$5:$G$338,5,FALSE)*VLOOKUP(E228,大会ごとのスコア!$D$4:$E$5,2,FALSE),"")</f>
        <v/>
      </c>
      <c r="H228" s="9" t="str">
        <f>IFERROR(VLOOKUP($B228,東大OLK大会!$B$5:$G$338,6,FALSE),"")</f>
        <v/>
      </c>
      <c r="I228" s="10" t="str">
        <f>IFERROR(VLOOKUP($B228,東大OLK大会!$B$5:$G$338,2,FALSE),"")</f>
        <v/>
      </c>
      <c r="J228" s="10" t="str">
        <f>IFERROR(VLOOKUP($B228,東大OLK大会!$B$5:$G$338,5,FALSE)*VLOOKUP(H228,大会ごとのスコア!$D$7:$E$11,2,FALSE),"")</f>
        <v/>
      </c>
      <c r="K228" s="9" t="str">
        <f>IFERROR(VLOOKUP($B228,全日本ロング!$B$5:$G$338,6,FALSE),"")</f>
        <v/>
      </c>
      <c r="L228" s="10" t="str">
        <f>IFERROR(VLOOKUP($B228,全日本ロング!$B$5:$G$338,2,FALSE),"")</f>
        <v/>
      </c>
      <c r="M228" s="10" t="str">
        <f>IFERROR(VLOOKUP($B228,全日本ロング!$B$5:$G$338,5,FALSE)*VLOOKUP(K228,大会ごとのスコア!$D$12:$E$17,2,FALSE),"")</f>
        <v/>
      </c>
      <c r="N228" s="9" t="str">
        <f>IFERROR(VLOOKUP($B228,関東スプリントセレ!$B$5:$G$338,6,FALSE),"")</f>
        <v/>
      </c>
      <c r="O228" s="10" t="str">
        <f>IFERROR(VLOOKUP($B228,関東スプリントセレ!$B$5:$G$338,2,FALSE),"")</f>
        <v/>
      </c>
      <c r="P228" s="10" t="str">
        <f>IFERROR(VLOOKUP($B228,関東スプリントセレ!$B$5:$G$338,5,FALSE)*VLOOKUP(N228,大会ごとのスコア!$D$19:$E$21,2,FALSE),"")</f>
        <v/>
      </c>
      <c r="Q228" s="9" t="str">
        <f>IFERROR(VLOOKUP($B228,名椙大会2日目!$B$5:$G$338,6,FALSE),"")</f>
        <v/>
      </c>
      <c r="R228" s="10" t="str">
        <f>IFERROR(VLOOKUP($B228,名椙大会2日目!$B$5:$G$338,2,FALSE),"")</f>
        <v/>
      </c>
      <c r="S228" s="10" t="str">
        <f>IFERROR(VLOOKUP($B228,名椙大会2日目!$B$5:$G$338,5,FALSE)*VLOOKUP(Q228,大会ごとのスコア!$D$28:$E$31,2,FALSE),"")</f>
        <v/>
      </c>
      <c r="T228" s="9" t="str">
        <f>IFERROR(VLOOKUP($B228,インカレスプリント2018!$B$5:$G$400,6,FALSE),"")</f>
        <v/>
      </c>
      <c r="U228" s="10" t="str">
        <f>IFERROR(VLOOKUP($B228,インカレスプリント2018!$B$5:$G$400,2,FALSE),"")</f>
        <v/>
      </c>
      <c r="V228" s="10" t="str">
        <f>IFERROR(VLOOKUP($B228,インカレスプリント2018!$B$5:$G$400,5,FALSE)*VLOOKUP(T228,大会ごとのスコア!$D$33:$E$36,2,FALSE),"")</f>
        <v/>
      </c>
      <c r="W228" s="9" t="str">
        <f>IFERROR(VLOOKUP($B228,インカレロング2018!$B$5:$G$400,6,FALSE),"")</f>
        <v/>
      </c>
      <c r="X228" s="10" t="str">
        <f>IFERROR(VLOOKUP($B228,インカレロング2018!$B$5:$G$400,2,FALSE),"")</f>
        <v/>
      </c>
      <c r="Y228" s="10" t="str">
        <f>IFERROR(VLOOKUP($B228,インカレロング2018!$B$5:$G$400,5,FALSE)*VLOOKUP(W228,大会ごとのスコア!$D$38:$E$42,2,FALSE),"")</f>
        <v/>
      </c>
      <c r="AC228" s="9" t="str">
        <f>IFERROR(VLOOKUP($B228,全日本ミドル!$B$4:$G$400,6,FALSE),"")</f>
        <v/>
      </c>
      <c r="AD228" s="10" t="str">
        <f>IFERROR(VLOOKUP($B228,全日本ミドル!$B$4:$G$400,2,FALSE),"")</f>
        <v/>
      </c>
      <c r="AE228" s="10" t="str">
        <f>IFERROR(VLOOKUP($B228,全日本ミドル!$B$4:$G$400,5,FALSE)*VLOOKUP(AC228,大会ごとのスコア!$D$62:$E$68,2,FALSE),"")</f>
        <v/>
      </c>
      <c r="AF228" s="9" t="str">
        <f>IFERROR(VLOOKUP($B228,KOLC大会!$B$4:$G$400,6,FALSE),"")</f>
        <v/>
      </c>
      <c r="AG228" s="10" t="str">
        <f>IFERROR(VLOOKUP($B228,KOLC大会!$B$4:$G$400,2,FALSE),"")</f>
        <v/>
      </c>
      <c r="AI228" s="9" t="str">
        <f>IFERROR(VLOOKUP($B228,早大OC大会!$B$4:$G$400,6,FALSE),"")</f>
        <v/>
      </c>
      <c r="AJ228" s="10" t="str">
        <f>IFERROR(VLOOKUP($B228,早大OC大会!$B$4:$G$400,2,FALSE),"")</f>
        <v/>
      </c>
      <c r="AT228" s="9">
        <f t="array" ref="AT228">IFERROR(ROUNDUP(AVERAGE(LARGE(IF($A$3:$AS$3="スコア",$A228:$AS228,""),{1,2,3})),2),0)</f>
        <v>0</v>
      </c>
      <c r="AU228">
        <f t="array" ref="AU228">IFERROR(LARGE(IF($A$3:$AS$3="スコア",$A228:$AS228,""),1),"")</f>
        <v>0</v>
      </c>
      <c r="AV228" t="str">
        <f t="shared" si="6"/>
        <v/>
      </c>
      <c r="AW228" t="str">
        <f t="shared" si="7"/>
        <v/>
      </c>
    </row>
    <row r="229" spans="2:49" x14ac:dyDescent="0.15">
      <c r="E229" s="9" t="str">
        <f>IFERROR(VLOOKUP($B229,根ノ上高原!$B$5:$G$338,6,FALSE),"")</f>
        <v/>
      </c>
      <c r="F229" s="10" t="str">
        <f>IFERROR(VLOOKUP($B229,根ノ上高原!$B$5:$G$338,2,FALSE),"")</f>
        <v/>
      </c>
      <c r="G229" s="10" t="str">
        <f>IFERROR(VLOOKUP($B229,根ノ上高原!$B$5:$G$338,5,FALSE)*VLOOKUP(E229,大会ごとのスコア!$D$4:$E$5,2,FALSE),"")</f>
        <v/>
      </c>
      <c r="H229" s="9" t="str">
        <f>IFERROR(VLOOKUP($B229,東大OLK大会!$B$5:$G$338,6,FALSE),"")</f>
        <v/>
      </c>
      <c r="I229" s="10" t="str">
        <f>IFERROR(VLOOKUP($B229,東大OLK大会!$B$5:$G$338,2,FALSE),"")</f>
        <v/>
      </c>
      <c r="J229" s="10" t="str">
        <f>IFERROR(VLOOKUP($B229,東大OLK大会!$B$5:$G$338,5,FALSE)*VLOOKUP(H229,大会ごとのスコア!$D$7:$E$11,2,FALSE),"")</f>
        <v/>
      </c>
      <c r="K229" s="9" t="str">
        <f>IFERROR(VLOOKUP($B229,全日本ロング!$B$5:$G$338,6,FALSE),"")</f>
        <v/>
      </c>
      <c r="L229" s="10" t="str">
        <f>IFERROR(VLOOKUP($B229,全日本ロング!$B$5:$G$338,2,FALSE),"")</f>
        <v/>
      </c>
      <c r="M229" s="10" t="str">
        <f>IFERROR(VLOOKUP($B229,全日本ロング!$B$5:$G$338,5,FALSE)*VLOOKUP(K229,大会ごとのスコア!$D$12:$E$17,2,FALSE),"")</f>
        <v/>
      </c>
      <c r="N229" s="9" t="str">
        <f>IFERROR(VLOOKUP($B229,関東スプリントセレ!$B$5:$G$338,6,FALSE),"")</f>
        <v/>
      </c>
      <c r="O229" s="10" t="str">
        <f>IFERROR(VLOOKUP($B229,関東スプリントセレ!$B$5:$G$338,2,FALSE),"")</f>
        <v/>
      </c>
      <c r="P229" s="10" t="str">
        <f>IFERROR(VLOOKUP($B229,関東スプリントセレ!$B$5:$G$338,5,FALSE)*VLOOKUP(N229,大会ごとのスコア!$D$19:$E$21,2,FALSE),"")</f>
        <v/>
      </c>
      <c r="Q229" s="9" t="str">
        <f>IFERROR(VLOOKUP($B229,名椙大会2日目!$B$5:$G$338,6,FALSE),"")</f>
        <v/>
      </c>
      <c r="R229" s="10" t="str">
        <f>IFERROR(VLOOKUP($B229,名椙大会2日目!$B$5:$G$338,2,FALSE),"")</f>
        <v/>
      </c>
      <c r="S229" s="10" t="str">
        <f>IFERROR(VLOOKUP($B229,名椙大会2日目!$B$5:$G$338,5,FALSE)*VLOOKUP(Q229,大会ごとのスコア!$D$28:$E$31,2,FALSE),"")</f>
        <v/>
      </c>
      <c r="T229" s="9" t="str">
        <f>IFERROR(VLOOKUP($B229,インカレスプリント2018!$B$5:$G$400,6,FALSE),"")</f>
        <v/>
      </c>
      <c r="U229" s="10" t="str">
        <f>IFERROR(VLOOKUP($B229,インカレスプリント2018!$B$5:$G$400,2,FALSE),"")</f>
        <v/>
      </c>
      <c r="V229" s="10" t="str">
        <f>IFERROR(VLOOKUP($B229,インカレスプリント2018!$B$5:$G$400,5,FALSE)*VLOOKUP(T229,大会ごとのスコア!$D$33:$E$36,2,FALSE),"")</f>
        <v/>
      </c>
      <c r="W229" s="9" t="str">
        <f>IFERROR(VLOOKUP($B229,インカレロング2018!$B$5:$G$400,6,FALSE),"")</f>
        <v/>
      </c>
      <c r="X229" s="10" t="str">
        <f>IFERROR(VLOOKUP($B229,インカレロング2018!$B$5:$G$400,2,FALSE),"")</f>
        <v/>
      </c>
      <c r="Y229" s="10" t="str">
        <f>IFERROR(VLOOKUP($B229,インカレロング2018!$B$5:$G$400,5,FALSE)*VLOOKUP(W229,大会ごとのスコア!$D$38:$E$42,2,FALSE),"")</f>
        <v/>
      </c>
      <c r="AC229" s="9" t="str">
        <f>IFERROR(VLOOKUP($B229,全日本ミドル!$B$4:$G$400,6,FALSE),"")</f>
        <v/>
      </c>
      <c r="AD229" s="10" t="str">
        <f>IFERROR(VLOOKUP($B229,全日本ミドル!$B$4:$G$400,2,FALSE),"")</f>
        <v/>
      </c>
      <c r="AE229" s="10" t="str">
        <f>IFERROR(VLOOKUP($B229,全日本ミドル!$B$4:$G$400,5,FALSE)*VLOOKUP(AC229,大会ごとのスコア!$D$62:$E$68,2,FALSE),"")</f>
        <v/>
      </c>
      <c r="AF229" s="9" t="str">
        <f>IFERROR(VLOOKUP($B229,KOLC大会!$B$4:$G$400,6,FALSE),"")</f>
        <v/>
      </c>
      <c r="AG229" s="10" t="str">
        <f>IFERROR(VLOOKUP($B229,KOLC大会!$B$4:$G$400,2,FALSE),"")</f>
        <v/>
      </c>
      <c r="AI229" s="9" t="str">
        <f>IFERROR(VLOOKUP($B229,早大OC大会!$B$4:$G$400,6,FALSE),"")</f>
        <v/>
      </c>
      <c r="AJ229" s="10" t="str">
        <f>IFERROR(VLOOKUP($B229,早大OC大会!$B$4:$G$400,2,FALSE),"")</f>
        <v/>
      </c>
      <c r="AT229" s="9">
        <f t="array" ref="AT229">IFERROR(ROUNDUP(AVERAGE(LARGE(IF($A$3:$AS$3="スコア",$A229:$AS229,""),{1,2,3})),2),0)</f>
        <v>0</v>
      </c>
      <c r="AU229">
        <f t="array" ref="AU229">IFERROR(LARGE(IF($A$3:$AS$3="スコア",$A229:$AS229,""),1),"")</f>
        <v>0</v>
      </c>
      <c r="AV229" t="str">
        <f t="shared" si="6"/>
        <v/>
      </c>
      <c r="AW229" t="str">
        <f t="shared" si="7"/>
        <v/>
      </c>
    </row>
    <row r="230" spans="2:49" x14ac:dyDescent="0.15">
      <c r="E230" s="9" t="str">
        <f>IFERROR(VLOOKUP($B230,根ノ上高原!$B$5:$G$338,6,FALSE),"")</f>
        <v/>
      </c>
      <c r="F230" s="10" t="str">
        <f>IFERROR(VLOOKUP($B230,根ノ上高原!$B$5:$G$338,2,FALSE),"")</f>
        <v/>
      </c>
      <c r="G230" s="10" t="str">
        <f>IFERROR(VLOOKUP($B230,根ノ上高原!$B$5:$G$338,5,FALSE)*VLOOKUP(E230,大会ごとのスコア!$D$4:$E$5,2,FALSE),"")</f>
        <v/>
      </c>
      <c r="N230" s="9" t="str">
        <f>IFERROR(VLOOKUP($B230,関東スプリントセレ!$B$5:$G$338,6,FALSE),"")</f>
        <v/>
      </c>
      <c r="O230" s="10" t="str">
        <f>IFERROR(VLOOKUP($B230,関東スプリントセレ!$B$5:$G$338,2,FALSE),"")</f>
        <v/>
      </c>
      <c r="P230" s="10" t="str">
        <f>IFERROR(VLOOKUP($B230,関東スプリントセレ!$B$5:$G$338,5,FALSE)*VLOOKUP(N230,大会ごとのスコア!$D$19:$E$21,2,FALSE),"")</f>
        <v/>
      </c>
      <c r="Q230" s="9" t="str">
        <f>IFERROR(VLOOKUP($B230,関東スプリントセレ!$B$5:$G$338,6,FALSE),"")</f>
        <v/>
      </c>
      <c r="R230" s="10" t="str">
        <f>IFERROR(VLOOKUP($B230,関東スプリントセレ!$B$5:$G$338,2,FALSE),"")</f>
        <v/>
      </c>
      <c r="S230" s="10" t="str">
        <f>IFERROR(VLOOKUP($B230,関東スプリントセレ!$B$5:$G$338,5,FALSE)*VLOOKUP(Q230,大会ごとのスコア!$D$19:$E$21,2,FALSE),"")</f>
        <v/>
      </c>
      <c r="T230" s="9" t="str">
        <f>IFERROR(VLOOKUP($B230,インカレスプリント2018!$B$5:$G$400,6,FALSE),"")</f>
        <v/>
      </c>
      <c r="U230" s="10" t="str">
        <f>IFERROR(VLOOKUP($B230,インカレスプリント2018!$B$5:$G$400,2,FALSE),"")</f>
        <v/>
      </c>
      <c r="V230" s="10" t="str">
        <f>IFERROR(VLOOKUP($B230,インカレスプリント2018!$B$5:$G$400,5,FALSE)*VLOOKUP(T230,大会ごとのスコア!$D$33:$E$36,2,FALSE),"")</f>
        <v/>
      </c>
      <c r="W230" s="9" t="str">
        <f>IFERROR(VLOOKUP($B230,インカレロング2018!$B$5:$G$400,6,FALSE),"")</f>
        <v/>
      </c>
      <c r="X230" s="10" t="str">
        <f>IFERROR(VLOOKUP($B230,インカレロング2018!$B$5:$G$400,2,FALSE),"")</f>
        <v/>
      </c>
      <c r="Y230" s="10" t="str">
        <f>IFERROR(VLOOKUP($B230,インカレロング2018!$B$5:$G$400,5,FALSE)*VLOOKUP(W230,大会ごとのスコア!$D$38:$E$42,2,FALSE),"")</f>
        <v/>
      </c>
      <c r="AC230" s="9" t="str">
        <f>IFERROR(VLOOKUP($B230,全日本ミドル!$B$4:$G$400,6,FALSE),"")</f>
        <v/>
      </c>
      <c r="AD230" s="10" t="str">
        <f>IFERROR(VLOOKUP($B230,全日本ミドル!$B$4:$G$400,2,FALSE),"")</f>
        <v/>
      </c>
      <c r="AE230" s="10" t="str">
        <f>IFERROR(VLOOKUP($B230,全日本ミドル!$B$4:$G$400,5,FALSE)*VLOOKUP(AC230,大会ごとのスコア!$D$62:$E$68,2,FALSE),"")</f>
        <v/>
      </c>
      <c r="AF230" s="9" t="str">
        <f>IFERROR(VLOOKUP($B230,KOLC大会!$B$4:$G$400,6,FALSE),"")</f>
        <v/>
      </c>
      <c r="AG230" s="10" t="str">
        <f>IFERROR(VLOOKUP($B230,KOLC大会!$B$4:$G$400,2,FALSE),"")</f>
        <v/>
      </c>
      <c r="AI230" s="9" t="str">
        <f>IFERROR(VLOOKUP($B230,早大OC大会!$B$4:$G$400,6,FALSE),"")</f>
        <v/>
      </c>
      <c r="AJ230" s="10" t="str">
        <f>IFERROR(VLOOKUP($B230,早大OC大会!$B$4:$G$400,2,FALSE),"")</f>
        <v/>
      </c>
      <c r="AT230" s="9">
        <f t="array" ref="AT230">IFERROR(ROUNDUP(AVERAGE(LARGE(IF($A$3:$AS$3="スコア",$A230:$AS230,""),{1,2,3})),2),0)</f>
        <v>0</v>
      </c>
      <c r="AU230">
        <f t="array" ref="AU230">IFERROR(LARGE(IF($A$3:$AS$3="スコア",$A230:$AS230,""),1),"")</f>
        <v>0</v>
      </c>
      <c r="AV230" t="str">
        <f t="shared" si="6"/>
        <v/>
      </c>
      <c r="AW230" t="str">
        <f t="shared" si="7"/>
        <v/>
      </c>
    </row>
    <row r="231" spans="2:49" x14ac:dyDescent="0.15">
      <c r="E231" s="9" t="str">
        <f>IFERROR(VLOOKUP($B231,根ノ上高原!$B$5:$G$338,6,FALSE),"")</f>
        <v/>
      </c>
      <c r="F231" s="10" t="str">
        <f>IFERROR(VLOOKUP($B231,根ノ上高原!$B$5:$G$338,2,FALSE),"")</f>
        <v/>
      </c>
      <c r="G231" s="10" t="str">
        <f>IFERROR(VLOOKUP($B231,根ノ上高原!$B$5:$G$338,5,FALSE)*VLOOKUP(E231,大会ごとのスコア!$D$4:$E$5,2,FALSE),"")</f>
        <v/>
      </c>
      <c r="N231" s="9" t="str">
        <f>IFERROR(VLOOKUP($B231,関東スプリントセレ!$B$5:$G$338,6,FALSE),"")</f>
        <v/>
      </c>
      <c r="O231" s="10" t="str">
        <f>IFERROR(VLOOKUP($B231,関東スプリントセレ!$B$5:$G$338,2,FALSE),"")</f>
        <v/>
      </c>
      <c r="P231" s="10" t="str">
        <f>IFERROR(VLOOKUP($B231,関東スプリントセレ!$B$5:$G$338,5,FALSE)*VLOOKUP(N231,大会ごとのスコア!$D$19:$E$21,2,FALSE),"")</f>
        <v/>
      </c>
      <c r="Q231" s="9" t="str">
        <f>IFERROR(VLOOKUP($B231,関東スプリントセレ!$B$5:$G$338,6,FALSE),"")</f>
        <v/>
      </c>
      <c r="R231" s="10" t="str">
        <f>IFERROR(VLOOKUP($B231,関東スプリントセレ!$B$5:$G$338,2,FALSE),"")</f>
        <v/>
      </c>
      <c r="S231" s="10" t="str">
        <f>IFERROR(VLOOKUP($B231,関東スプリントセレ!$B$5:$G$338,5,FALSE)*VLOOKUP(Q231,大会ごとのスコア!$D$19:$E$21,2,FALSE),"")</f>
        <v/>
      </c>
      <c r="T231" s="9" t="str">
        <f>IFERROR(VLOOKUP($B231,インカレスプリント2018!$B$5:$G$400,6,FALSE),"")</f>
        <v/>
      </c>
      <c r="U231" s="10" t="str">
        <f>IFERROR(VLOOKUP($B231,インカレスプリント2018!$B$5:$G$400,2,FALSE),"")</f>
        <v/>
      </c>
      <c r="V231" s="10" t="str">
        <f>IFERROR(VLOOKUP($B231,インカレスプリント2018!$B$5:$G$400,5,FALSE)*VLOOKUP(T231,大会ごとのスコア!$D$33:$E$36,2,FALSE),"")</f>
        <v/>
      </c>
      <c r="W231" s="9" t="str">
        <f>IFERROR(VLOOKUP($B231,インカレロング2018!$B$5:$G$400,6,FALSE),"")</f>
        <v/>
      </c>
      <c r="X231" s="10" t="str">
        <f>IFERROR(VLOOKUP($B231,インカレロング2018!$B$5:$G$400,2,FALSE),"")</f>
        <v/>
      </c>
      <c r="Y231" s="10" t="str">
        <f>IFERROR(VLOOKUP($B231,インカレロング2018!$B$5:$G$400,5,FALSE)*VLOOKUP(W231,大会ごとのスコア!$D$38:$E$42,2,FALSE),"")</f>
        <v/>
      </c>
      <c r="AC231" s="9" t="str">
        <f>IFERROR(VLOOKUP($B231,全日本ミドル!$B$4:$G$400,6,FALSE),"")</f>
        <v/>
      </c>
      <c r="AD231" s="10" t="str">
        <f>IFERROR(VLOOKUP($B231,全日本ミドル!$B$4:$G$400,2,FALSE),"")</f>
        <v/>
      </c>
      <c r="AE231" s="10" t="str">
        <f>IFERROR(VLOOKUP($B231,全日本ミドル!$B$4:$G$400,5,FALSE)*VLOOKUP(AC231,大会ごとのスコア!$D$62:$E$68,2,FALSE),"")</f>
        <v/>
      </c>
      <c r="AF231" s="9" t="str">
        <f>IFERROR(VLOOKUP($B231,KOLC大会!$B$4:$G$400,6,FALSE),"")</f>
        <v/>
      </c>
      <c r="AG231" s="10" t="str">
        <f>IFERROR(VLOOKUP($B231,KOLC大会!$B$4:$G$400,2,FALSE),"")</f>
        <v/>
      </c>
      <c r="AI231" s="9" t="str">
        <f>IFERROR(VLOOKUP($B231,早大OC大会!$B$4:$G$400,6,FALSE),"")</f>
        <v/>
      </c>
      <c r="AJ231" s="10" t="str">
        <f>IFERROR(VLOOKUP($B231,早大OC大会!$B$4:$G$400,2,FALSE),"")</f>
        <v/>
      </c>
      <c r="AT231" s="9">
        <f t="array" ref="AT231">IFERROR(ROUNDUP(AVERAGE(LARGE(IF($A$3:$AS$3="スコア",$A231:$AS231,""),{1,2,3})),2),0)</f>
        <v>0</v>
      </c>
      <c r="AU231">
        <f t="array" ref="AU231">IFERROR(LARGE(IF($A$3:$AS$3="スコア",$A231:$AS231,""),1),"")</f>
        <v>0</v>
      </c>
      <c r="AV231" t="str">
        <f t="shared" si="6"/>
        <v/>
      </c>
      <c r="AW231" t="str">
        <f t="shared" si="7"/>
        <v/>
      </c>
    </row>
    <row r="232" spans="2:49" x14ac:dyDescent="0.15">
      <c r="E232" s="9" t="str">
        <f>IFERROR(VLOOKUP($B232,根ノ上高原!$B$5:$G$338,6,FALSE),"")</f>
        <v/>
      </c>
      <c r="F232" s="10" t="str">
        <f>IFERROR(VLOOKUP($B232,根ノ上高原!$B$5:$G$338,2,FALSE),"")</f>
        <v/>
      </c>
      <c r="G232" s="10" t="str">
        <f>IFERROR(VLOOKUP($B232,根ノ上高原!$B$5:$G$338,5,FALSE)*VLOOKUP(E232,大会ごとのスコア!$D$4:$E$5,2,FALSE),"")</f>
        <v/>
      </c>
      <c r="N232" s="9" t="str">
        <f>IFERROR(VLOOKUP($B232,関東スプリントセレ!$B$5:$G$338,6,FALSE),"")</f>
        <v/>
      </c>
      <c r="O232" s="10" t="str">
        <f>IFERROR(VLOOKUP($B232,関東スプリントセレ!$B$5:$G$338,2,FALSE),"")</f>
        <v/>
      </c>
      <c r="P232" s="10" t="str">
        <f>IFERROR(VLOOKUP($B232,関東スプリントセレ!$B$5:$G$338,5,FALSE)*VLOOKUP(N232,大会ごとのスコア!$D$19:$E$21,2,FALSE),"")</f>
        <v/>
      </c>
      <c r="Q232" s="9" t="str">
        <f>IFERROR(VLOOKUP($B232,関東スプリントセレ!$B$5:$G$338,6,FALSE),"")</f>
        <v/>
      </c>
      <c r="R232" s="10" t="str">
        <f>IFERROR(VLOOKUP($B232,関東スプリントセレ!$B$5:$G$338,2,FALSE),"")</f>
        <v/>
      </c>
      <c r="S232" s="10" t="str">
        <f>IFERROR(VLOOKUP($B232,関東スプリントセレ!$B$5:$G$338,5,FALSE)*VLOOKUP(Q232,大会ごとのスコア!$D$19:$E$21,2,FALSE),"")</f>
        <v/>
      </c>
      <c r="T232" s="9" t="str">
        <f>IFERROR(VLOOKUP($B232,インカレスプリント2018!$B$5:$G$400,6,FALSE),"")</f>
        <v/>
      </c>
      <c r="U232" s="10" t="str">
        <f>IFERROR(VLOOKUP($B232,インカレスプリント2018!$B$5:$G$400,2,FALSE),"")</f>
        <v/>
      </c>
      <c r="V232" s="10" t="str">
        <f>IFERROR(VLOOKUP($B232,インカレスプリント2018!$B$5:$G$400,5,FALSE)*VLOOKUP(T232,大会ごとのスコア!$D$33:$E$36,2,FALSE),"")</f>
        <v/>
      </c>
      <c r="W232" s="9" t="str">
        <f>IFERROR(VLOOKUP($B232,インカレロング2018!$B$5:$G$400,6,FALSE),"")</f>
        <v/>
      </c>
      <c r="X232" s="10" t="str">
        <f>IFERROR(VLOOKUP($B232,インカレロング2018!$B$5:$G$400,2,FALSE),"")</f>
        <v/>
      </c>
      <c r="Y232" s="10" t="str">
        <f>IFERROR(VLOOKUP($B232,インカレロング2018!$B$5:$G$400,5,FALSE)*VLOOKUP(W232,大会ごとのスコア!$D$38:$E$42,2,FALSE),"")</f>
        <v/>
      </c>
      <c r="AC232" s="9" t="str">
        <f>IFERROR(VLOOKUP($B232,全日本ミドル!$B$4:$G$400,6,FALSE),"")</f>
        <v/>
      </c>
      <c r="AD232" s="10" t="str">
        <f>IFERROR(VLOOKUP($B232,全日本ミドル!$B$4:$G$400,2,FALSE),"")</f>
        <v/>
      </c>
      <c r="AE232" s="10" t="str">
        <f>IFERROR(VLOOKUP($B232,全日本ミドル!$B$4:$G$400,5,FALSE)*VLOOKUP(AC232,大会ごとのスコア!$D$62:$E$68,2,FALSE),"")</f>
        <v/>
      </c>
      <c r="AF232" s="9" t="str">
        <f>IFERROR(VLOOKUP($B232,KOLC大会!$B$4:$G$400,6,FALSE),"")</f>
        <v/>
      </c>
      <c r="AG232" s="10" t="str">
        <f>IFERROR(VLOOKUP($B232,KOLC大会!$B$4:$G$400,2,FALSE),"")</f>
        <v/>
      </c>
      <c r="AI232" s="9" t="str">
        <f>IFERROR(VLOOKUP($B232,早大OC大会!$B$4:$G$400,6,FALSE),"")</f>
        <v/>
      </c>
      <c r="AJ232" s="10" t="str">
        <f>IFERROR(VLOOKUP($B232,早大OC大会!$B$4:$G$400,2,FALSE),"")</f>
        <v/>
      </c>
      <c r="AT232" s="9">
        <f t="array" ref="AT232">IFERROR(ROUNDUP(AVERAGE(LARGE(IF($A$3:$AS$3="スコア",$A232:$AS232,""),{1,2,3})),2),0)</f>
        <v>0</v>
      </c>
      <c r="AU232">
        <f t="array" ref="AU232">IFERROR(LARGE(IF($A$3:$AS$3="スコア",$A232:$AS232,""),1),"")</f>
        <v>0</v>
      </c>
      <c r="AV232" t="str">
        <f t="shared" si="6"/>
        <v/>
      </c>
      <c r="AW232" t="str">
        <f t="shared" si="7"/>
        <v/>
      </c>
    </row>
    <row r="233" spans="2:49" x14ac:dyDescent="0.15">
      <c r="E233" s="9" t="str">
        <f>IFERROR(VLOOKUP($B233,根ノ上高原!$B$5:$G$338,6,FALSE),"")</f>
        <v/>
      </c>
      <c r="F233" s="10" t="str">
        <f>IFERROR(VLOOKUP($B233,根ノ上高原!$B$5:$G$338,2,FALSE),"")</f>
        <v/>
      </c>
      <c r="G233" s="10" t="str">
        <f>IFERROR(VLOOKUP($B233,根ノ上高原!$B$5:$G$338,5,FALSE)*VLOOKUP(E233,大会ごとのスコア!$D$4:$E$5,2,FALSE),"")</f>
        <v/>
      </c>
      <c r="N233" s="9" t="str">
        <f>IFERROR(VLOOKUP($B233,関東スプリントセレ!$B$5:$G$338,6,FALSE),"")</f>
        <v/>
      </c>
      <c r="O233" s="10" t="str">
        <f>IFERROR(VLOOKUP($B233,関東スプリントセレ!$B$5:$G$338,2,FALSE),"")</f>
        <v/>
      </c>
      <c r="P233" s="10" t="str">
        <f>IFERROR(VLOOKUP($B233,関東スプリントセレ!$B$5:$G$338,5,FALSE)*VLOOKUP(N233,大会ごとのスコア!$D$19:$E$21,2,FALSE),"")</f>
        <v/>
      </c>
      <c r="Q233" s="9" t="str">
        <f>IFERROR(VLOOKUP($B233,関東スプリントセレ!$B$5:$G$338,6,FALSE),"")</f>
        <v/>
      </c>
      <c r="R233" s="10" t="str">
        <f>IFERROR(VLOOKUP($B233,関東スプリントセレ!$B$5:$G$338,2,FALSE),"")</f>
        <v/>
      </c>
      <c r="S233" s="10" t="str">
        <f>IFERROR(VLOOKUP($B233,関東スプリントセレ!$B$5:$G$338,5,FALSE)*VLOOKUP(Q233,大会ごとのスコア!$D$19:$E$21,2,FALSE),"")</f>
        <v/>
      </c>
      <c r="T233" s="9" t="str">
        <f>IFERROR(VLOOKUP($B233,インカレスプリント2018!$B$5:$G$400,6,FALSE),"")</f>
        <v/>
      </c>
      <c r="U233" s="10" t="str">
        <f>IFERROR(VLOOKUP($B233,インカレスプリント2018!$B$5:$G$400,2,FALSE),"")</f>
        <v/>
      </c>
      <c r="V233" s="10" t="str">
        <f>IFERROR(VLOOKUP($B233,インカレスプリント2018!$B$5:$G$400,5,FALSE)*VLOOKUP(T233,大会ごとのスコア!$D$33:$E$36,2,FALSE),"")</f>
        <v/>
      </c>
      <c r="W233" s="9" t="str">
        <f>IFERROR(VLOOKUP($B233,インカレロング2018!$B$5:$G$400,6,FALSE),"")</f>
        <v/>
      </c>
      <c r="X233" s="10" t="str">
        <f>IFERROR(VLOOKUP($B233,インカレロング2018!$B$5:$G$400,2,FALSE),"")</f>
        <v/>
      </c>
      <c r="Y233" s="10" t="str">
        <f>IFERROR(VLOOKUP($B233,インカレロング2018!$B$5:$G$400,5,FALSE)*VLOOKUP(W233,大会ごとのスコア!$D$38:$E$42,2,FALSE),"")</f>
        <v/>
      </c>
      <c r="AC233" s="9" t="str">
        <f>IFERROR(VLOOKUP($B233,全日本ミドル!$B$4:$G$400,6,FALSE),"")</f>
        <v/>
      </c>
      <c r="AD233" s="10" t="str">
        <f>IFERROR(VLOOKUP($B233,全日本ミドル!$B$4:$G$400,2,FALSE),"")</f>
        <v/>
      </c>
      <c r="AE233" s="10" t="str">
        <f>IFERROR(VLOOKUP($B233,全日本ミドル!$B$4:$G$400,5,FALSE)*VLOOKUP(AC233,大会ごとのスコア!$D$62:$E$68,2,FALSE),"")</f>
        <v/>
      </c>
      <c r="AF233" s="9" t="str">
        <f>IFERROR(VLOOKUP($B233,KOLC大会!$B$4:$G$400,6,FALSE),"")</f>
        <v/>
      </c>
      <c r="AG233" s="10" t="str">
        <f>IFERROR(VLOOKUP($B233,KOLC大会!$B$4:$G$400,2,FALSE),"")</f>
        <v/>
      </c>
      <c r="AI233" s="9" t="str">
        <f>IFERROR(VLOOKUP($B233,早大OC大会!$B$4:$G$400,6,FALSE),"")</f>
        <v/>
      </c>
      <c r="AJ233" s="10" t="str">
        <f>IFERROR(VLOOKUP($B233,早大OC大会!$B$4:$G$400,2,FALSE),"")</f>
        <v/>
      </c>
      <c r="AT233" s="9">
        <f t="array" ref="AT233">IFERROR(ROUNDUP(AVERAGE(LARGE(IF($A$3:$AS$3="スコア",$A233:$AS233,""),{1,2,3})),2),0)</f>
        <v>0</v>
      </c>
      <c r="AU233">
        <f t="array" ref="AU233">IFERROR(LARGE(IF($A$3:$AS$3="スコア",$A233:$AS233,""),1),"")</f>
        <v>0</v>
      </c>
      <c r="AV233" t="str">
        <f t="shared" si="6"/>
        <v/>
      </c>
      <c r="AW233" t="str">
        <f t="shared" si="7"/>
        <v/>
      </c>
    </row>
    <row r="234" spans="2:49" x14ac:dyDescent="0.15">
      <c r="E234" s="9" t="str">
        <f>IFERROR(VLOOKUP($B234,根ノ上高原!$B$5:$G$338,6,FALSE),"")</f>
        <v/>
      </c>
      <c r="F234" s="10" t="str">
        <f>IFERROR(VLOOKUP($B234,根ノ上高原!$B$5:$G$338,2,FALSE),"")</f>
        <v/>
      </c>
      <c r="G234" s="10" t="str">
        <f>IFERROR(VLOOKUP($B234,根ノ上高原!$B$5:$G$338,5,FALSE)*VLOOKUP(E234,大会ごとのスコア!$D$4:$E$5,2,FALSE),"")</f>
        <v/>
      </c>
      <c r="N234" s="9" t="str">
        <f>IFERROR(VLOOKUP($B234,関東スプリントセレ!$B$5:$G$338,6,FALSE),"")</f>
        <v/>
      </c>
      <c r="O234" s="10" t="str">
        <f>IFERROR(VLOOKUP($B234,関東スプリントセレ!$B$5:$G$338,2,FALSE),"")</f>
        <v/>
      </c>
      <c r="P234" s="10" t="str">
        <f>IFERROR(VLOOKUP($B234,関東スプリントセレ!$B$5:$G$338,5,FALSE)*VLOOKUP(N234,大会ごとのスコア!$D$19:$E$21,2,FALSE),"")</f>
        <v/>
      </c>
      <c r="Q234" s="9" t="str">
        <f>IFERROR(VLOOKUP($B234,関東スプリントセレ!$B$5:$G$338,6,FALSE),"")</f>
        <v/>
      </c>
      <c r="R234" s="10" t="str">
        <f>IFERROR(VLOOKUP($B234,関東スプリントセレ!$B$5:$G$338,2,FALSE),"")</f>
        <v/>
      </c>
      <c r="S234" s="10" t="str">
        <f>IFERROR(VLOOKUP($B234,関東スプリントセレ!$B$5:$G$338,5,FALSE)*VLOOKUP(Q234,大会ごとのスコア!$D$19:$E$21,2,FALSE),"")</f>
        <v/>
      </c>
      <c r="T234" s="9" t="str">
        <f>IFERROR(VLOOKUP($B234,インカレスプリント2018!$B$5:$G$400,6,FALSE),"")</f>
        <v/>
      </c>
      <c r="U234" s="10" t="str">
        <f>IFERROR(VLOOKUP($B234,インカレスプリント2018!$B$5:$G$400,2,FALSE),"")</f>
        <v/>
      </c>
      <c r="V234" s="10" t="str">
        <f>IFERROR(VLOOKUP($B234,インカレスプリント2018!$B$5:$G$400,5,FALSE)*VLOOKUP(T234,大会ごとのスコア!$D$33:$E$36,2,FALSE),"")</f>
        <v/>
      </c>
      <c r="W234" s="9" t="str">
        <f>IFERROR(VLOOKUP($B234,インカレロング2018!$B$5:$G$400,6,FALSE),"")</f>
        <v/>
      </c>
      <c r="X234" s="10" t="str">
        <f>IFERROR(VLOOKUP($B234,インカレロング2018!$B$5:$G$400,2,FALSE),"")</f>
        <v/>
      </c>
      <c r="Y234" s="10" t="str">
        <f>IFERROR(VLOOKUP($B234,インカレロング2018!$B$5:$G$400,5,FALSE)*VLOOKUP(W234,大会ごとのスコア!$D$38:$E$42,2,FALSE),"")</f>
        <v/>
      </c>
      <c r="AC234" s="9" t="str">
        <f>IFERROR(VLOOKUP($B234,全日本ミドル!$B$4:$G$400,6,FALSE),"")</f>
        <v/>
      </c>
      <c r="AD234" s="10" t="str">
        <f>IFERROR(VLOOKUP($B234,全日本ミドル!$B$4:$G$400,2,FALSE),"")</f>
        <v/>
      </c>
      <c r="AE234" s="10" t="str">
        <f>IFERROR(VLOOKUP($B234,全日本ミドル!$B$4:$G$400,5,FALSE)*VLOOKUP(AC234,大会ごとのスコア!$D$62:$E$68,2,FALSE),"")</f>
        <v/>
      </c>
      <c r="AF234" s="9" t="str">
        <f>IFERROR(VLOOKUP($B234,KOLC大会!$B$4:$G$400,6,FALSE),"")</f>
        <v/>
      </c>
      <c r="AG234" s="10" t="str">
        <f>IFERROR(VLOOKUP($B234,KOLC大会!$B$4:$G$400,2,FALSE),"")</f>
        <v/>
      </c>
      <c r="AI234" s="9" t="str">
        <f>IFERROR(VLOOKUP($B234,早大OC大会!$B$4:$G$400,6,FALSE),"")</f>
        <v/>
      </c>
      <c r="AJ234" s="10" t="str">
        <f>IFERROR(VLOOKUP($B234,早大OC大会!$B$4:$G$400,2,FALSE),"")</f>
        <v/>
      </c>
      <c r="AT234" s="9">
        <f t="array" ref="AT234">IFERROR(ROUNDUP(AVERAGE(LARGE(IF($A$3:$AS$3="スコア",$A234:$AS234,""),{1,2,3})),2),0)</f>
        <v>0</v>
      </c>
      <c r="AU234">
        <f t="array" ref="AU234">IFERROR(LARGE(IF($A$3:$AS$3="スコア",$A234:$AS234,""),1),"")</f>
        <v>0</v>
      </c>
      <c r="AV234" t="str">
        <f t="shared" si="6"/>
        <v/>
      </c>
      <c r="AW234" t="str">
        <f t="shared" si="7"/>
        <v/>
      </c>
    </row>
    <row r="235" spans="2:49" x14ac:dyDescent="0.15">
      <c r="E235" s="9" t="str">
        <f>IFERROR(VLOOKUP($B235,根ノ上高原!$B$5:$G$338,6,FALSE),"")</f>
        <v/>
      </c>
      <c r="F235" s="10" t="str">
        <f>IFERROR(VLOOKUP($B235,根ノ上高原!$B$5:$G$338,2,FALSE),"")</f>
        <v/>
      </c>
      <c r="G235" s="10" t="str">
        <f>IFERROR(VLOOKUP($B235,根ノ上高原!$B$5:$G$338,5,FALSE)*VLOOKUP(E235,大会ごとのスコア!$D$4:$E$5,2,FALSE),"")</f>
        <v/>
      </c>
      <c r="N235" s="9" t="str">
        <f>IFERROR(VLOOKUP($B235,関東スプリントセレ!$B$5:$G$338,6,FALSE),"")</f>
        <v/>
      </c>
      <c r="O235" s="10" t="str">
        <f>IFERROR(VLOOKUP($B235,関東スプリントセレ!$B$5:$G$338,2,FALSE),"")</f>
        <v/>
      </c>
      <c r="P235" s="10" t="str">
        <f>IFERROR(VLOOKUP($B235,関東スプリントセレ!$B$5:$G$338,5,FALSE)*VLOOKUP(N235,大会ごとのスコア!$D$19:$E$21,2,FALSE),"")</f>
        <v/>
      </c>
      <c r="Q235" s="9" t="str">
        <f>IFERROR(VLOOKUP($B235,関東スプリントセレ!$B$5:$G$338,6,FALSE),"")</f>
        <v/>
      </c>
      <c r="R235" s="10" t="str">
        <f>IFERROR(VLOOKUP($B235,関東スプリントセレ!$B$5:$G$338,2,FALSE),"")</f>
        <v/>
      </c>
      <c r="S235" s="10" t="str">
        <f>IFERROR(VLOOKUP($B235,関東スプリントセレ!$B$5:$G$338,5,FALSE)*VLOOKUP(Q235,大会ごとのスコア!$D$19:$E$21,2,FALSE),"")</f>
        <v/>
      </c>
      <c r="T235" s="9" t="str">
        <f>IFERROR(VLOOKUP($B235,インカレスプリント2018!$B$5:$G$400,6,FALSE),"")</f>
        <v/>
      </c>
      <c r="U235" s="10" t="str">
        <f>IFERROR(VLOOKUP($B235,インカレスプリント2018!$B$5:$G$400,2,FALSE),"")</f>
        <v/>
      </c>
      <c r="V235" s="10" t="str">
        <f>IFERROR(VLOOKUP($B235,インカレスプリント2018!$B$5:$G$400,5,FALSE)*VLOOKUP(T235,大会ごとのスコア!$D$33:$E$36,2,FALSE),"")</f>
        <v/>
      </c>
      <c r="W235" s="9" t="str">
        <f>IFERROR(VLOOKUP($B235,インカレロング2018!$B$5:$G$400,6,FALSE),"")</f>
        <v/>
      </c>
      <c r="X235" s="10" t="str">
        <f>IFERROR(VLOOKUP($B235,インカレロング2018!$B$5:$G$400,2,FALSE),"")</f>
        <v/>
      </c>
      <c r="Y235" s="10" t="str">
        <f>IFERROR(VLOOKUP($B235,インカレロング2018!$B$5:$G$400,5,FALSE)*VLOOKUP(W235,大会ごとのスコア!$D$38:$E$42,2,FALSE),"")</f>
        <v/>
      </c>
    </row>
    <row r="236" spans="2:49" x14ac:dyDescent="0.15">
      <c r="E236" s="9" t="str">
        <f>IFERROR(VLOOKUP($B236,根ノ上高原!$B$5:$G$338,6,FALSE),"")</f>
        <v/>
      </c>
      <c r="F236" s="10" t="str">
        <f>IFERROR(VLOOKUP($B236,根ノ上高原!$B$5:$G$338,2,FALSE),"")</f>
        <v/>
      </c>
      <c r="G236" s="10" t="str">
        <f>IFERROR(VLOOKUP($B236,根ノ上高原!$B$5:$G$338,5,FALSE)*VLOOKUP(E236,大会ごとのスコア!$D$4:$E$5,2,FALSE),"")</f>
        <v/>
      </c>
      <c r="N236" s="9" t="str">
        <f>IFERROR(VLOOKUP($B236,関東スプリントセレ!$B$5:$G$338,6,FALSE),"")</f>
        <v/>
      </c>
      <c r="O236" s="10" t="str">
        <f>IFERROR(VLOOKUP($B236,関東スプリントセレ!$B$5:$G$338,2,FALSE),"")</f>
        <v/>
      </c>
      <c r="P236" s="10" t="str">
        <f>IFERROR(VLOOKUP($B236,関東スプリントセレ!$B$5:$G$338,5,FALSE)*VLOOKUP(N236,大会ごとのスコア!$D$19:$E$21,2,FALSE),"")</f>
        <v/>
      </c>
      <c r="Q236" s="9" t="str">
        <f>IFERROR(VLOOKUP($B236,関東スプリントセレ!$B$5:$G$338,6,FALSE),"")</f>
        <v/>
      </c>
      <c r="R236" s="10" t="str">
        <f>IFERROR(VLOOKUP($B236,関東スプリントセレ!$B$5:$G$338,2,FALSE),"")</f>
        <v/>
      </c>
      <c r="S236" s="10" t="str">
        <f>IFERROR(VLOOKUP($B236,関東スプリントセレ!$B$5:$G$338,5,FALSE)*VLOOKUP(Q236,大会ごとのスコア!$D$19:$E$21,2,FALSE),"")</f>
        <v/>
      </c>
      <c r="T236" s="9" t="str">
        <f>IFERROR(VLOOKUP($B236,インカレスプリント2018!$B$5:$G$400,6,FALSE),"")</f>
        <v/>
      </c>
      <c r="U236" s="10" t="str">
        <f>IFERROR(VLOOKUP($B236,インカレスプリント2018!$B$5:$G$400,2,FALSE),"")</f>
        <v/>
      </c>
      <c r="V236" s="10" t="str">
        <f>IFERROR(VLOOKUP($B236,インカレスプリント2018!$B$5:$G$400,5,FALSE)*VLOOKUP(T236,大会ごとのスコア!$D$33:$E$36,2,FALSE),"")</f>
        <v/>
      </c>
      <c r="W236" s="9" t="str">
        <f>IFERROR(VLOOKUP($B236,インカレロング2018!$B$5:$G$400,6,FALSE),"")</f>
        <v/>
      </c>
      <c r="X236" s="10" t="str">
        <f>IFERROR(VLOOKUP($B236,インカレロング2018!$B$5:$G$400,2,FALSE),"")</f>
        <v/>
      </c>
      <c r="Y236" s="10" t="str">
        <f>IFERROR(VLOOKUP($B236,インカレロング2018!$B$5:$G$400,5,FALSE)*VLOOKUP(W236,大会ごとのスコア!$D$38:$E$42,2,FALSE),"")</f>
        <v/>
      </c>
    </row>
    <row r="237" spans="2:49" x14ac:dyDescent="0.15">
      <c r="E237" s="9" t="str">
        <f>IFERROR(VLOOKUP($B237,根ノ上高原!$B$5:$G$338,6,FALSE),"")</f>
        <v/>
      </c>
      <c r="F237" s="10" t="str">
        <f>IFERROR(VLOOKUP($B237,根ノ上高原!$B$5:$G$338,2,FALSE),"")</f>
        <v/>
      </c>
      <c r="G237" s="10" t="str">
        <f>IFERROR(VLOOKUP($B237,根ノ上高原!$B$5:$G$338,5,FALSE)*VLOOKUP(E237,大会ごとのスコア!$D$4:$E$5,2,FALSE),"")</f>
        <v/>
      </c>
      <c r="N237" s="9" t="str">
        <f>IFERROR(VLOOKUP($B237,関東スプリントセレ!$B$5:$G$338,6,FALSE),"")</f>
        <v/>
      </c>
      <c r="O237" s="10" t="str">
        <f>IFERROR(VLOOKUP($B237,関東スプリントセレ!$B$5:$G$338,2,FALSE),"")</f>
        <v/>
      </c>
      <c r="P237" s="10" t="str">
        <f>IFERROR(VLOOKUP($B237,関東スプリントセレ!$B$5:$G$338,5,FALSE)*VLOOKUP(N237,大会ごとのスコア!$D$19:$E$21,2,FALSE),"")</f>
        <v/>
      </c>
      <c r="Q237" s="9" t="str">
        <f>IFERROR(VLOOKUP($B237,関東スプリントセレ!$B$5:$G$338,6,FALSE),"")</f>
        <v/>
      </c>
      <c r="R237" s="10" t="str">
        <f>IFERROR(VLOOKUP($B237,関東スプリントセレ!$B$5:$G$338,2,FALSE),"")</f>
        <v/>
      </c>
      <c r="S237" s="10" t="str">
        <f>IFERROR(VLOOKUP($B237,関東スプリントセレ!$B$5:$G$338,5,FALSE)*VLOOKUP(Q237,大会ごとのスコア!$D$19:$E$21,2,FALSE),"")</f>
        <v/>
      </c>
      <c r="T237" s="9" t="str">
        <f>IFERROR(VLOOKUP($B237,インカレスプリント2018!$B$5:$G$400,6,FALSE),"")</f>
        <v/>
      </c>
      <c r="U237" s="10" t="str">
        <f>IFERROR(VLOOKUP($B237,インカレスプリント2018!$B$5:$G$400,2,FALSE),"")</f>
        <v/>
      </c>
      <c r="V237" s="10" t="str">
        <f>IFERROR(VLOOKUP($B237,インカレスプリント2018!$B$5:$G$400,5,FALSE)*VLOOKUP(T237,大会ごとのスコア!$D$33:$E$36,2,FALSE),"")</f>
        <v/>
      </c>
      <c r="W237" s="9" t="str">
        <f>IFERROR(VLOOKUP($B237,インカレロング2018!$B$5:$G$400,6,FALSE),"")</f>
        <v/>
      </c>
      <c r="X237" s="10" t="str">
        <f>IFERROR(VLOOKUP($B237,インカレロング2018!$B$5:$G$400,2,FALSE),"")</f>
        <v/>
      </c>
      <c r="Y237" s="10" t="str">
        <f>IFERROR(VLOOKUP($B237,インカレロング2018!$B$5:$G$400,5,FALSE)*VLOOKUP(W237,大会ごとのスコア!$D$38:$E$42,2,FALSE),"")</f>
        <v/>
      </c>
    </row>
    <row r="238" spans="2:49" x14ac:dyDescent="0.15">
      <c r="E238" s="9" t="str">
        <f>IFERROR(VLOOKUP($B238,根ノ上高原!$B$5:$G$338,6,FALSE),"")</f>
        <v/>
      </c>
      <c r="F238" s="10" t="str">
        <f>IFERROR(VLOOKUP($B238,根ノ上高原!$B$5:$G$338,2,FALSE),"")</f>
        <v/>
      </c>
      <c r="G238" s="10" t="str">
        <f>IFERROR(VLOOKUP($B238,根ノ上高原!$B$5:$G$338,5,FALSE)*VLOOKUP(E238,大会ごとのスコア!$D$4:$E$5,2,FALSE),"")</f>
        <v/>
      </c>
      <c r="N238" s="9" t="str">
        <f>IFERROR(VLOOKUP($B238,関東スプリントセレ!$B$5:$G$338,6,FALSE),"")</f>
        <v/>
      </c>
      <c r="O238" s="10" t="str">
        <f>IFERROR(VLOOKUP($B238,関東スプリントセレ!$B$5:$G$338,2,FALSE),"")</f>
        <v/>
      </c>
      <c r="P238" s="10" t="str">
        <f>IFERROR(VLOOKUP($B238,関東スプリントセレ!$B$5:$G$338,5,FALSE)*VLOOKUP(N238,大会ごとのスコア!$D$19:$E$21,2,FALSE),"")</f>
        <v/>
      </c>
      <c r="Q238" s="9" t="str">
        <f>IFERROR(VLOOKUP($B238,関東スプリントセレ!$B$5:$G$338,6,FALSE),"")</f>
        <v/>
      </c>
      <c r="R238" s="10" t="str">
        <f>IFERROR(VLOOKUP($B238,関東スプリントセレ!$B$5:$G$338,2,FALSE),"")</f>
        <v/>
      </c>
      <c r="S238" s="10" t="str">
        <f>IFERROR(VLOOKUP($B238,関東スプリントセレ!$B$5:$G$338,5,FALSE)*VLOOKUP(Q238,大会ごとのスコア!$D$19:$E$21,2,FALSE),"")</f>
        <v/>
      </c>
      <c r="T238" s="9" t="str">
        <f>IFERROR(VLOOKUP($B238,インカレスプリント2018!$B$5:$G$400,6,FALSE),"")</f>
        <v/>
      </c>
      <c r="U238" s="10" t="str">
        <f>IFERROR(VLOOKUP($B238,インカレスプリント2018!$B$5:$G$400,2,FALSE),"")</f>
        <v/>
      </c>
      <c r="V238" s="10" t="str">
        <f>IFERROR(VLOOKUP($B238,インカレスプリント2018!$B$5:$G$400,5,FALSE)*VLOOKUP(T238,大会ごとのスコア!$D$33:$E$36,2,FALSE),"")</f>
        <v/>
      </c>
      <c r="W238" s="9" t="str">
        <f>IFERROR(VLOOKUP($B238,インカレロング2018!$B$5:$G$400,6,FALSE),"")</f>
        <v/>
      </c>
      <c r="X238" s="10" t="str">
        <f>IFERROR(VLOOKUP($B238,インカレロング2018!$B$5:$G$400,2,FALSE),"")</f>
        <v/>
      </c>
      <c r="Y238" s="10" t="str">
        <f>IFERROR(VLOOKUP($B238,インカレロング2018!$B$5:$G$400,5,FALSE)*VLOOKUP(W238,大会ごとのスコア!$D$38:$E$42,2,FALSE),"")</f>
        <v/>
      </c>
    </row>
    <row r="239" spans="2:49" x14ac:dyDescent="0.15">
      <c r="E239" s="9" t="str">
        <f>IFERROR(VLOOKUP($B239,根ノ上高原!$B$5:$G$338,6,FALSE),"")</f>
        <v/>
      </c>
      <c r="F239" s="10" t="str">
        <f>IFERROR(VLOOKUP($B239,根ノ上高原!$B$5:$G$338,2,FALSE),"")</f>
        <v/>
      </c>
      <c r="G239" s="10" t="str">
        <f>IFERROR(VLOOKUP($B239,根ノ上高原!$B$5:$G$338,5,FALSE)*VLOOKUP(E239,大会ごとのスコア!$D$4:$E$5,2,FALSE),"")</f>
        <v/>
      </c>
      <c r="N239" s="9" t="str">
        <f>IFERROR(VLOOKUP($B239,関東スプリントセレ!$B$5:$G$338,6,FALSE),"")</f>
        <v/>
      </c>
      <c r="O239" s="10" t="str">
        <f>IFERROR(VLOOKUP($B239,関東スプリントセレ!$B$5:$G$338,2,FALSE),"")</f>
        <v/>
      </c>
      <c r="P239" s="10" t="str">
        <f>IFERROR(VLOOKUP($B239,関東スプリントセレ!$B$5:$G$338,5,FALSE)*VLOOKUP(N239,大会ごとのスコア!$D$19:$E$21,2,FALSE),"")</f>
        <v/>
      </c>
      <c r="Q239" s="9" t="str">
        <f>IFERROR(VLOOKUP($B239,関東スプリントセレ!$B$5:$G$338,6,FALSE),"")</f>
        <v/>
      </c>
      <c r="R239" s="10" t="str">
        <f>IFERROR(VLOOKUP($B239,関東スプリントセレ!$B$5:$G$338,2,FALSE),"")</f>
        <v/>
      </c>
      <c r="S239" s="10" t="str">
        <f>IFERROR(VLOOKUP($B239,関東スプリントセレ!$B$5:$G$338,5,FALSE)*VLOOKUP(Q239,大会ごとのスコア!$D$19:$E$21,2,FALSE),"")</f>
        <v/>
      </c>
      <c r="T239" s="9" t="str">
        <f>IFERROR(VLOOKUP($B239,インカレスプリント2018!$B$5:$G$400,6,FALSE),"")</f>
        <v/>
      </c>
      <c r="U239" s="10" t="str">
        <f>IFERROR(VLOOKUP($B239,インカレスプリント2018!$B$5:$G$400,2,FALSE),"")</f>
        <v/>
      </c>
      <c r="V239" s="10" t="str">
        <f>IFERROR(VLOOKUP($B239,インカレスプリント2018!$B$5:$G$400,5,FALSE)*VLOOKUP(T239,大会ごとのスコア!$D$33:$E$36,2,FALSE),"")</f>
        <v/>
      </c>
      <c r="W239" s="9" t="str">
        <f>IFERROR(VLOOKUP($B239,インカレロング2018!$B$5:$G$400,6,FALSE),"")</f>
        <v/>
      </c>
      <c r="X239" s="10" t="str">
        <f>IFERROR(VLOOKUP($B239,インカレロング2018!$B$5:$G$400,2,FALSE),"")</f>
        <v/>
      </c>
      <c r="Y239" s="10" t="str">
        <f>IFERROR(VLOOKUP($B239,インカレロング2018!$B$5:$G$400,5,FALSE)*VLOOKUP(W239,大会ごとのスコア!$D$38:$E$42,2,FALSE),"")</f>
        <v/>
      </c>
    </row>
    <row r="240" spans="2:49" x14ac:dyDescent="0.15">
      <c r="E240" s="9" t="str">
        <f>IFERROR(VLOOKUP($B240,根ノ上高原!$B$5:$G$338,6,FALSE),"")</f>
        <v/>
      </c>
      <c r="F240" s="10" t="str">
        <f>IFERROR(VLOOKUP($B240,根ノ上高原!$B$5:$G$338,2,FALSE),"")</f>
        <v/>
      </c>
      <c r="G240" s="10" t="str">
        <f>IFERROR(VLOOKUP($B240,根ノ上高原!$B$5:$G$338,5,FALSE)*VLOOKUP(E240,大会ごとのスコア!$D$4:$E$5,2,FALSE),"")</f>
        <v/>
      </c>
      <c r="N240" s="9" t="str">
        <f>IFERROR(VLOOKUP($B240,関東スプリントセレ!$B$5:$G$338,6,FALSE),"")</f>
        <v/>
      </c>
      <c r="O240" s="10" t="str">
        <f>IFERROR(VLOOKUP($B240,関東スプリントセレ!$B$5:$G$338,2,FALSE),"")</f>
        <v/>
      </c>
      <c r="P240" s="10" t="str">
        <f>IFERROR(VLOOKUP($B240,関東スプリントセレ!$B$5:$G$338,5,FALSE)*VLOOKUP(N240,大会ごとのスコア!$D$19:$E$21,2,FALSE),"")</f>
        <v/>
      </c>
      <c r="Q240" s="9" t="str">
        <f>IFERROR(VLOOKUP($B240,関東スプリントセレ!$B$5:$G$338,6,FALSE),"")</f>
        <v/>
      </c>
      <c r="R240" s="10" t="str">
        <f>IFERROR(VLOOKUP($B240,関東スプリントセレ!$B$5:$G$338,2,FALSE),"")</f>
        <v/>
      </c>
      <c r="S240" s="10" t="str">
        <f>IFERROR(VLOOKUP($B240,関東スプリントセレ!$B$5:$G$338,5,FALSE)*VLOOKUP(Q240,大会ごとのスコア!$D$19:$E$21,2,FALSE),"")</f>
        <v/>
      </c>
      <c r="T240" s="9" t="str">
        <f>IFERROR(VLOOKUP($B240,インカレスプリント2018!$B$5:$G$400,6,FALSE),"")</f>
        <v/>
      </c>
      <c r="U240" s="10" t="str">
        <f>IFERROR(VLOOKUP($B240,インカレスプリント2018!$B$5:$G$400,2,FALSE),"")</f>
        <v/>
      </c>
      <c r="V240" s="10" t="str">
        <f>IFERROR(VLOOKUP($B240,インカレスプリント2018!$B$5:$G$400,5,FALSE)*VLOOKUP(T240,大会ごとのスコア!$D$33:$E$36,2,FALSE),"")</f>
        <v/>
      </c>
      <c r="W240" s="9" t="str">
        <f>IFERROR(VLOOKUP($B240,インカレロング2018!$B$5:$G$400,6,FALSE),"")</f>
        <v/>
      </c>
      <c r="X240" s="10" t="str">
        <f>IFERROR(VLOOKUP($B240,インカレロング2018!$B$5:$G$400,2,FALSE),"")</f>
        <v/>
      </c>
      <c r="Y240" s="10" t="str">
        <f>IFERROR(VLOOKUP($B240,インカレロング2018!$B$5:$G$400,5,FALSE)*VLOOKUP(W240,大会ごとのスコア!$D$38:$E$42,2,FALSE),"")</f>
        <v/>
      </c>
    </row>
    <row r="241" spans="5:25" x14ac:dyDescent="0.15">
      <c r="E241" s="9" t="str">
        <f>IFERROR(VLOOKUP($B241,根ノ上高原!$B$5:$G$338,6,FALSE),"")</f>
        <v/>
      </c>
      <c r="F241" s="10" t="str">
        <f>IFERROR(VLOOKUP($B241,根ノ上高原!$B$5:$G$338,2,FALSE),"")</f>
        <v/>
      </c>
      <c r="G241" s="10" t="str">
        <f>IFERROR(VLOOKUP($B241,根ノ上高原!$B$5:$G$338,5,FALSE)*VLOOKUP(E241,大会ごとのスコア!$D$4:$E$5,2,FALSE),"")</f>
        <v/>
      </c>
      <c r="N241" s="9" t="str">
        <f>IFERROR(VLOOKUP($B241,関東スプリントセレ!$B$5:$G$338,6,FALSE),"")</f>
        <v/>
      </c>
      <c r="O241" s="10" t="str">
        <f>IFERROR(VLOOKUP($B241,関東スプリントセレ!$B$5:$G$338,2,FALSE),"")</f>
        <v/>
      </c>
      <c r="P241" s="10" t="str">
        <f>IFERROR(VLOOKUP($B241,関東スプリントセレ!$B$5:$G$338,5,FALSE)*VLOOKUP(N241,大会ごとのスコア!$D$19:$E$21,2,FALSE),"")</f>
        <v/>
      </c>
      <c r="Q241" s="9" t="str">
        <f>IFERROR(VLOOKUP($B241,関東スプリントセレ!$B$5:$G$338,6,FALSE),"")</f>
        <v/>
      </c>
      <c r="R241" s="10" t="str">
        <f>IFERROR(VLOOKUP($B241,関東スプリントセレ!$B$5:$G$338,2,FALSE),"")</f>
        <v/>
      </c>
      <c r="S241" s="10" t="str">
        <f>IFERROR(VLOOKUP($B241,関東スプリントセレ!$B$5:$G$338,5,FALSE)*VLOOKUP(Q241,大会ごとのスコア!$D$19:$E$21,2,FALSE),"")</f>
        <v/>
      </c>
      <c r="T241" s="9" t="str">
        <f>IFERROR(VLOOKUP($B241,インカレスプリント2018!$B$5:$G$400,6,FALSE),"")</f>
        <v/>
      </c>
      <c r="U241" s="10" t="str">
        <f>IFERROR(VLOOKUP($B241,インカレスプリント2018!$B$5:$G$400,2,FALSE),"")</f>
        <v/>
      </c>
      <c r="V241" s="10" t="str">
        <f>IFERROR(VLOOKUP($B241,インカレスプリント2018!$B$5:$G$400,5,FALSE)*VLOOKUP(T241,大会ごとのスコア!$D$33:$E$36,2,FALSE),"")</f>
        <v/>
      </c>
      <c r="W241" s="9" t="str">
        <f>IFERROR(VLOOKUP($B241,インカレロング2018!$B$5:$G$400,6,FALSE),"")</f>
        <v/>
      </c>
      <c r="X241" s="10" t="str">
        <f>IFERROR(VLOOKUP($B241,インカレロング2018!$B$5:$G$400,2,FALSE),"")</f>
        <v/>
      </c>
      <c r="Y241" s="10" t="str">
        <f>IFERROR(VLOOKUP($B241,インカレロング2018!$B$5:$G$400,5,FALSE)*VLOOKUP(W241,大会ごとのスコア!$D$38:$E$42,2,FALSE),"")</f>
        <v/>
      </c>
    </row>
    <row r="242" spans="5:25" x14ac:dyDescent="0.15">
      <c r="N242" s="9" t="str">
        <f>IFERROR(VLOOKUP($B242,関東スプリントセレ!$B$5:$G$338,6,FALSE),"")</f>
        <v/>
      </c>
      <c r="Q242" s="9" t="str">
        <f>IFERROR(VLOOKUP($B242,関東スプリントセレ!$B$5:$G$338,6,FALSE),"")</f>
        <v/>
      </c>
    </row>
  </sheetData>
  <sortState ref="B3:AW226">
    <sortCondition descending="1" ref="AT3:AT226"/>
  </sortState>
  <phoneticPr fontId="3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4"/>
  <sheetViews>
    <sheetView workbookViewId="0">
      <selection activeCell="G16" sqref="G16"/>
    </sheetView>
  </sheetViews>
  <sheetFormatPr defaultRowHeight="13.5" x14ac:dyDescent="0.15"/>
  <cols>
    <col min="1" max="1" width="6.375" customWidth="1"/>
    <col min="2" max="2" width="6.25" customWidth="1"/>
    <col min="3" max="3" width="11.125" customWidth="1"/>
    <col min="4" max="4" width="12.875" customWidth="1"/>
    <col min="5" max="5" width="3.625" customWidth="1"/>
    <col min="6" max="6" width="7" customWidth="1"/>
    <col min="7" max="7" width="8.125" customWidth="1"/>
    <col min="8" max="8" width="7.5" customWidth="1"/>
    <col min="9" max="9" width="6.25" customWidth="1"/>
    <col min="10" max="10" width="4.875" customWidth="1"/>
    <col min="11" max="11" width="12.75" customWidth="1"/>
    <col min="13" max="13" width="3.25" customWidth="1"/>
    <col min="14" max="14" width="6.75" customWidth="1"/>
    <col min="16" max="16" width="7.375" customWidth="1"/>
    <col min="17" max="17" width="6.375" customWidth="1"/>
    <col min="18" max="18" width="4.75" customWidth="1"/>
    <col min="19" max="19" width="10.625" customWidth="1"/>
    <col min="20" max="20" width="13.375" customWidth="1"/>
    <col min="21" max="21" width="4.5" customWidth="1"/>
    <col min="22" max="22" width="7.375" customWidth="1"/>
    <col min="23" max="23" width="7.625" customWidth="1"/>
    <col min="24" max="24" width="9.5" customWidth="1"/>
    <col min="25" max="25" width="5.875" customWidth="1"/>
  </cols>
  <sheetData>
    <row r="2" spans="2:25" x14ac:dyDescent="0.15">
      <c r="C2" s="15" t="s">
        <v>1083</v>
      </c>
      <c r="F2" t="s">
        <v>1084</v>
      </c>
      <c r="G2" t="s">
        <v>1085</v>
      </c>
      <c r="H2" t="s">
        <v>447</v>
      </c>
      <c r="I2" t="s">
        <v>448</v>
      </c>
      <c r="K2" t="s">
        <v>1087</v>
      </c>
      <c r="N2" t="s">
        <v>1084</v>
      </c>
      <c r="O2" t="s">
        <v>1085</v>
      </c>
      <c r="P2" t="s">
        <v>447</v>
      </c>
      <c r="Q2" t="s">
        <v>448</v>
      </c>
      <c r="S2" t="s">
        <v>1088</v>
      </c>
      <c r="V2" t="s">
        <v>1084</v>
      </c>
      <c r="W2" t="s">
        <v>1085</v>
      </c>
      <c r="X2" t="s">
        <v>447</v>
      </c>
      <c r="Y2" t="s">
        <v>448</v>
      </c>
    </row>
    <row r="3" spans="2:25" x14ac:dyDescent="0.15">
      <c r="B3">
        <v>1</v>
      </c>
      <c r="C3" s="17" t="str">
        <f>東海!B4</f>
        <v>竹内公一</v>
      </c>
      <c r="D3" t="str">
        <f>東海!C4</f>
        <v>名古屋大学</v>
      </c>
      <c r="E3">
        <f>東海!D4</f>
        <v>4</v>
      </c>
      <c r="F3" s="19">
        <f ca="1">東海!AY4</f>
        <v>70.92</v>
      </c>
      <c r="G3">
        <f ca="1">東海!BB4</f>
        <v>72.253199999999993</v>
      </c>
      <c r="H3" t="str">
        <f ca="1">東海!BC4</f>
        <v>ICS</v>
      </c>
      <c r="I3" t="str">
        <f ca="1">東海!BD4</f>
        <v>ME</v>
      </c>
      <c r="K3" t="str">
        <f>関西!B4</f>
        <v>伴広輝</v>
      </c>
      <c r="L3" t="str">
        <f>関西!C4</f>
        <v>京都大学</v>
      </c>
      <c r="M3">
        <f>関西!D4</f>
        <v>4</v>
      </c>
      <c r="N3" s="19">
        <f ca="1">関西!AV4</f>
        <v>75.160000000000011</v>
      </c>
      <c r="O3">
        <f ca="1">関西!AW4</f>
        <v>75.769199999999998</v>
      </c>
      <c r="P3" t="str">
        <f ca="1">関西!AX4</f>
        <v>全日本ロング</v>
      </c>
      <c r="Q3" t="str">
        <f ca="1">関西!AY4</f>
        <v>M21E</v>
      </c>
      <c r="S3" t="str">
        <f>関東!B4</f>
        <v>伊藤樹</v>
      </c>
      <c r="T3" t="str">
        <f>関東!C4</f>
        <v>横浜国立大学</v>
      </c>
      <c r="U3">
        <f>関東!D4</f>
        <v>0</v>
      </c>
      <c r="V3" s="19">
        <f ca="1">関東!AT4</f>
        <v>77.87</v>
      </c>
      <c r="W3">
        <f ca="1">関東!AU4</f>
        <v>78.382199999999997</v>
      </c>
      <c r="X3" t="str">
        <f ca="1">関東!AV4</f>
        <v>全日本ミドル</v>
      </c>
      <c r="Y3" t="str">
        <f ca="1">関東!AW4</f>
        <v>M21E</v>
      </c>
    </row>
    <row r="4" spans="2:25" x14ac:dyDescent="0.15">
      <c r="B4">
        <v>2</v>
      </c>
      <c r="C4" s="17" t="str">
        <f>東海!B5</f>
        <v>前野達也</v>
      </c>
      <c r="D4" t="str">
        <f>東海!C5</f>
        <v>名古屋大学</v>
      </c>
      <c r="E4">
        <f>東海!D5</f>
        <v>4</v>
      </c>
      <c r="F4" s="16">
        <f ca="1">東海!AY5</f>
        <v>68.850000000000009</v>
      </c>
      <c r="G4">
        <f ca="1">東海!BB5</f>
        <v>73.405199999999994</v>
      </c>
      <c r="H4" t="str">
        <f ca="1">東海!BC5</f>
        <v>ICS</v>
      </c>
      <c r="I4" t="str">
        <f ca="1">東海!BD5</f>
        <v>ME</v>
      </c>
      <c r="K4" t="str">
        <f>関西!B5</f>
        <v>岩井龍之介</v>
      </c>
      <c r="L4" t="str">
        <f>関西!C5</f>
        <v>京都大学</v>
      </c>
      <c r="M4">
        <f>関西!D5</f>
        <v>3</v>
      </c>
      <c r="N4" s="19">
        <f ca="1">関西!AV5</f>
        <v>73.92</v>
      </c>
      <c r="O4">
        <f ca="1">関西!AW5</f>
        <v>75.2376</v>
      </c>
      <c r="P4" t="str">
        <f ca="1">関西!AX5</f>
        <v>関西IC</v>
      </c>
      <c r="Q4" t="str">
        <f ca="1">関西!AY5</f>
        <v>ME</v>
      </c>
      <c r="S4" t="str">
        <f>関東!B5</f>
        <v>種市雅也</v>
      </c>
      <c r="T4" t="str">
        <f>関東!C5</f>
        <v>東京大学</v>
      </c>
      <c r="U4">
        <f>関東!D5</f>
        <v>3</v>
      </c>
      <c r="V4" s="19">
        <f ca="1">関東!AT5</f>
        <v>77.36</v>
      </c>
      <c r="W4">
        <f ca="1">関東!AU5</f>
        <v>79.403999999999996</v>
      </c>
      <c r="X4" t="str">
        <f ca="1">関東!AV5</f>
        <v>ICS</v>
      </c>
      <c r="Y4" t="str">
        <f ca="1">関東!AW5</f>
        <v>ME</v>
      </c>
    </row>
    <row r="5" spans="2:25" x14ac:dyDescent="0.15">
      <c r="B5">
        <v>3</v>
      </c>
      <c r="C5" s="17" t="str">
        <f>東海!B6</f>
        <v>三浦一将</v>
      </c>
      <c r="D5" t="str">
        <f>東海!C6</f>
        <v>名古屋大学</v>
      </c>
      <c r="E5">
        <f>東海!D6</f>
        <v>3</v>
      </c>
      <c r="F5" s="18">
        <f ca="1">東海!AY6</f>
        <v>65.260000000000005</v>
      </c>
      <c r="G5">
        <f ca="1">東海!BB6</f>
        <v>66.822000000000003</v>
      </c>
      <c r="H5" t="str">
        <f ca="1">東海!BC6</f>
        <v>東海IC</v>
      </c>
      <c r="I5" t="str">
        <f ca="1">東海!BD6</f>
        <v>ME</v>
      </c>
      <c r="K5" t="str">
        <f>関西!B6</f>
        <v>森河俊成</v>
      </c>
      <c r="L5" t="str">
        <f>関西!C6</f>
        <v>京都大学</v>
      </c>
      <c r="M5">
        <f>関西!D6</f>
        <v>3</v>
      </c>
      <c r="N5" s="19">
        <f ca="1">関西!AV6</f>
        <v>72.23</v>
      </c>
      <c r="O5">
        <f ca="1">関西!AW6</f>
        <v>76.191599999999994</v>
      </c>
      <c r="P5" t="str">
        <f ca="1">関西!AX6</f>
        <v>関西IC</v>
      </c>
      <c r="Q5" t="str">
        <f ca="1">関西!AY6</f>
        <v>ME</v>
      </c>
      <c r="S5" t="str">
        <f>関東!B6</f>
        <v>上島浩平</v>
      </c>
      <c r="T5" t="str">
        <f>関東!C6</f>
        <v>慶應義塾大学</v>
      </c>
      <c r="U5">
        <f>関東!D6</f>
        <v>0</v>
      </c>
      <c r="V5" s="19">
        <f ca="1">関東!AT6</f>
        <v>75.320000000000007</v>
      </c>
      <c r="W5">
        <f ca="1">関東!AU6</f>
        <v>77.885599999999997</v>
      </c>
      <c r="X5" t="str">
        <f ca="1">関東!AV6</f>
        <v>全日本ミドル</v>
      </c>
      <c r="Y5" t="str">
        <f ca="1">関東!AW6</f>
        <v>M21E</v>
      </c>
    </row>
    <row r="6" spans="2:25" x14ac:dyDescent="0.15">
      <c r="B6">
        <v>4</v>
      </c>
      <c r="C6" s="17" t="str">
        <f>東海!B7</f>
        <v>林雅人</v>
      </c>
      <c r="D6" t="str">
        <f>東海!C7</f>
        <v>名古屋大学</v>
      </c>
      <c r="E6">
        <f>東海!D7</f>
        <v>4</v>
      </c>
      <c r="F6" s="18">
        <f ca="1">東海!AY7</f>
        <v>64.58</v>
      </c>
      <c r="G6">
        <f ca="1">東海!BB7</f>
        <v>66.031000000000006</v>
      </c>
      <c r="H6" t="str">
        <f ca="1">東海!BC7</f>
        <v>東海IC</v>
      </c>
      <c r="I6" t="str">
        <f ca="1">東海!BD7</f>
        <v>ME</v>
      </c>
      <c r="K6" t="str">
        <f>関西!B7</f>
        <v>川島聖也</v>
      </c>
      <c r="L6" t="str">
        <f>関西!C7</f>
        <v>神戸大学</v>
      </c>
      <c r="M6">
        <f>関西!D7</f>
        <v>3</v>
      </c>
      <c r="N6" s="16">
        <f ca="1">関西!AV7</f>
        <v>69.47</v>
      </c>
      <c r="O6">
        <f ca="1">関西!AW7</f>
        <v>71.828400000000002</v>
      </c>
      <c r="P6" t="str">
        <f ca="1">関西!AX7</f>
        <v>関西IC</v>
      </c>
      <c r="Q6" t="str">
        <f ca="1">関西!AY7</f>
        <v>ME</v>
      </c>
      <c r="S6" t="str">
        <f>関東!B7</f>
        <v>佐藤遼平</v>
      </c>
      <c r="T6" t="str">
        <f>関東!C7</f>
        <v>東京大学</v>
      </c>
      <c r="U6">
        <f>関東!D7</f>
        <v>0</v>
      </c>
      <c r="V6" s="19">
        <f ca="1">関東!AT7</f>
        <v>74.59</v>
      </c>
      <c r="W6">
        <f ca="1">関東!AU7</f>
        <v>75.355199999999996</v>
      </c>
      <c r="X6" t="str">
        <f ca="1">関東!AV7</f>
        <v>早大OC大会</v>
      </c>
      <c r="Y6" t="str">
        <f ca="1">関東!AW7</f>
        <v>M21E</v>
      </c>
    </row>
    <row r="7" spans="2:25" x14ac:dyDescent="0.15">
      <c r="B7">
        <v>5</v>
      </c>
      <c r="C7" s="17" t="str">
        <f>東海!B8</f>
        <v>岩垣和也</v>
      </c>
      <c r="D7" t="str">
        <f>東海!C8</f>
        <v>名古屋大学</v>
      </c>
      <c r="E7">
        <f>東海!D8</f>
        <v>3</v>
      </c>
      <c r="F7" s="18">
        <f ca="1">東海!AY8</f>
        <v>64.03</v>
      </c>
      <c r="G7">
        <f ca="1">東海!BB8</f>
        <v>64.956000000000003</v>
      </c>
      <c r="H7" t="str">
        <f ca="1">東海!BC8</f>
        <v>東海IC</v>
      </c>
      <c r="I7" t="str">
        <f ca="1">東海!BD8</f>
        <v>ME</v>
      </c>
      <c r="K7" t="str">
        <f>関西!B8</f>
        <v>田中創</v>
      </c>
      <c r="L7" t="str">
        <f>関西!C8</f>
        <v>大阪大学</v>
      </c>
      <c r="M7">
        <f>関西!D8</f>
        <v>4</v>
      </c>
      <c r="N7" s="16">
        <f ca="1">関西!AV8</f>
        <v>69.73</v>
      </c>
      <c r="O7">
        <f ca="1">関西!AW8</f>
        <v>71.921999999999997</v>
      </c>
      <c r="P7" t="str">
        <f ca="1">関西!AX8</f>
        <v>関西IC</v>
      </c>
      <c r="Q7" t="str">
        <f ca="1">関西!AY8</f>
        <v>ME</v>
      </c>
      <c r="S7" t="str">
        <f>関東!B8</f>
        <v>大橋陽樹</v>
      </c>
      <c r="T7" t="str">
        <f>関東!C8</f>
        <v>東京大学</v>
      </c>
      <c r="U7">
        <f>関東!D8</f>
        <v>0</v>
      </c>
      <c r="V7" s="19">
        <f ca="1">関東!AT8</f>
        <v>73.990000000000009</v>
      </c>
      <c r="W7">
        <f ca="1">関東!AU8</f>
        <v>76.987200000000001</v>
      </c>
      <c r="X7" t="str">
        <f ca="1">関東!AV8</f>
        <v>ICS</v>
      </c>
      <c r="Y7" t="str">
        <f ca="1">関東!AW8</f>
        <v>ME</v>
      </c>
    </row>
    <row r="8" spans="2:25" x14ac:dyDescent="0.15">
      <c r="B8">
        <v>6</v>
      </c>
      <c r="C8" t="str">
        <f>東海!B9</f>
        <v>瀧下真一</v>
      </c>
      <c r="D8" t="str">
        <f>東海!C9</f>
        <v>静岡大学</v>
      </c>
      <c r="E8">
        <f>東海!D9</f>
        <v>4</v>
      </c>
      <c r="F8">
        <f ca="1">東海!AY9</f>
        <v>62.01</v>
      </c>
      <c r="G8">
        <f ca="1">東海!BB9</f>
        <v>63.623999999999995</v>
      </c>
      <c r="H8" t="str">
        <f ca="1">東海!BC9</f>
        <v>ICL</v>
      </c>
      <c r="I8" t="str">
        <f ca="1">東海!BD9</f>
        <v>MUL1</v>
      </c>
      <c r="K8" t="str">
        <f>関西!B9</f>
        <v>山本明史</v>
      </c>
      <c r="L8" t="str">
        <f>関西!C9</f>
        <v>京都大学</v>
      </c>
      <c r="M8">
        <f>関西!D9</f>
        <v>4</v>
      </c>
      <c r="N8" s="16">
        <f ca="1">関西!AV9</f>
        <v>67.820000000000007</v>
      </c>
      <c r="O8">
        <f ca="1">関西!AW9</f>
        <v>71.855999999999995</v>
      </c>
      <c r="P8" t="str">
        <f ca="1">関西!AX9</f>
        <v>関西IC</v>
      </c>
      <c r="Q8" t="str">
        <f ca="1">関西!AY9</f>
        <v>ME</v>
      </c>
      <c r="S8" t="str">
        <f>関東!B9</f>
        <v>柴沼健</v>
      </c>
      <c r="T8" t="str">
        <f>関東!C9</f>
        <v>早稲田大学</v>
      </c>
      <c r="U8">
        <f>関東!D9</f>
        <v>0</v>
      </c>
      <c r="V8" s="16">
        <f ca="1">関東!AT9</f>
        <v>73.97</v>
      </c>
      <c r="W8">
        <f ca="1">関東!AU9</f>
        <v>78.283200000000008</v>
      </c>
      <c r="X8" t="str">
        <f ca="1">関東!AV9</f>
        <v>ICL</v>
      </c>
      <c r="Y8" t="str">
        <f ca="1">関東!AW9</f>
        <v>ME</v>
      </c>
    </row>
    <row r="9" spans="2:25" x14ac:dyDescent="0.15">
      <c r="B9">
        <v>7</v>
      </c>
      <c r="C9" t="str">
        <f>東海!B10</f>
        <v>石川創也</v>
      </c>
      <c r="D9" t="str">
        <f>東海!C10</f>
        <v>名古屋大学</v>
      </c>
      <c r="E9">
        <f>東海!D10</f>
        <v>2</v>
      </c>
      <c r="F9">
        <f ca="1">東海!AY10</f>
        <v>61.15</v>
      </c>
      <c r="G9">
        <f ca="1">東海!BB10</f>
        <v>63.869</v>
      </c>
      <c r="H9" t="str">
        <f ca="1">東海!BC10</f>
        <v>東海IC</v>
      </c>
      <c r="I9" t="str">
        <f ca="1">東海!BD10</f>
        <v>ME</v>
      </c>
      <c r="K9" t="str">
        <f>関西!B10</f>
        <v>松本萌希</v>
      </c>
      <c r="L9" t="str">
        <f>関西!C10</f>
        <v>京都大学</v>
      </c>
      <c r="M9">
        <f>関西!D10</f>
        <v>4</v>
      </c>
      <c r="N9" s="16">
        <f ca="1">関西!AV10</f>
        <v>66.320000000000007</v>
      </c>
      <c r="O9">
        <f ca="1">関西!AW10</f>
        <v>74.183999999999997</v>
      </c>
      <c r="P9" t="str">
        <f ca="1">関西!AX10</f>
        <v>関西IC</v>
      </c>
      <c r="Q9" t="str">
        <f ca="1">関西!AY10</f>
        <v>ME</v>
      </c>
      <c r="S9" t="str">
        <f>関東!B10</f>
        <v>稲森剛</v>
      </c>
      <c r="T9" t="str">
        <f>関東!C10</f>
        <v>横浜国立大学</v>
      </c>
      <c r="U9">
        <f>関東!D10</f>
        <v>0</v>
      </c>
      <c r="V9" s="16">
        <f ca="1">関東!AT10</f>
        <v>72.660000000000011</v>
      </c>
      <c r="W9">
        <f ca="1">関東!AU10</f>
        <v>75.698999999999998</v>
      </c>
      <c r="X9" t="str">
        <f ca="1">関東!AV10</f>
        <v>全日本ミドル</v>
      </c>
      <c r="Y9" t="str">
        <f ca="1">関東!AW10</f>
        <v>M21E</v>
      </c>
    </row>
    <row r="10" spans="2:25" x14ac:dyDescent="0.15">
      <c r="B10">
        <v>8</v>
      </c>
      <c r="C10" t="str">
        <f>東海!B11</f>
        <v>西嶋就平</v>
      </c>
      <c r="D10" t="str">
        <f>東海!C11</f>
        <v>名古屋大学</v>
      </c>
      <c r="E10">
        <f>東海!D11</f>
        <v>4</v>
      </c>
      <c r="F10">
        <f ca="1">東海!AY11</f>
        <v>59.89</v>
      </c>
      <c r="G10">
        <f ca="1">東海!BB11</f>
        <v>61.367999999999995</v>
      </c>
      <c r="H10" t="str">
        <f ca="1">東海!BC11</f>
        <v>ICL</v>
      </c>
      <c r="I10" t="str">
        <f ca="1">東海!BD11</f>
        <v>MUL3</v>
      </c>
      <c r="K10" t="str">
        <f>関西!B11</f>
        <v>衣笠舜登</v>
      </c>
      <c r="L10" t="str">
        <f>関西!C11</f>
        <v>京都大学</v>
      </c>
      <c r="M10">
        <f>関西!D11</f>
        <v>2</v>
      </c>
      <c r="N10" s="18">
        <f ca="1">関西!AV11</f>
        <v>65.61</v>
      </c>
      <c r="O10">
        <f ca="1">関西!AW11</f>
        <v>71.834399999999988</v>
      </c>
      <c r="P10" t="str">
        <f ca="1">関西!AX11</f>
        <v>関西IC</v>
      </c>
      <c r="Q10" t="str">
        <f ca="1">関西!AY11</f>
        <v>ME</v>
      </c>
      <c r="S10" t="str">
        <f>関東!B11</f>
        <v>濱宇津佑亮</v>
      </c>
      <c r="T10" t="str">
        <f>関東!C11</f>
        <v>東京大学</v>
      </c>
      <c r="U10">
        <f>関東!D11</f>
        <v>0</v>
      </c>
      <c r="V10" s="16">
        <f ca="1">関東!AT11</f>
        <v>72.350000000000009</v>
      </c>
      <c r="W10">
        <f ca="1">関東!AU11</f>
        <v>73.821600000000004</v>
      </c>
      <c r="X10" t="str">
        <f ca="1">関東!AV11</f>
        <v>ICL</v>
      </c>
      <c r="Y10" t="str">
        <f ca="1">関東!AW11</f>
        <v>ME</v>
      </c>
    </row>
    <row r="11" spans="2:25" x14ac:dyDescent="0.15">
      <c r="B11">
        <v>9</v>
      </c>
      <c r="C11" t="str">
        <f>東海!B12</f>
        <v>川口真司</v>
      </c>
      <c r="D11" t="str">
        <f>東海!C12</f>
        <v>名古屋大学</v>
      </c>
      <c r="E11">
        <f>東海!D12</f>
        <v>3</v>
      </c>
      <c r="F11">
        <f ca="1">東海!AY12</f>
        <v>58.73</v>
      </c>
      <c r="G11">
        <f ca="1">東海!BB12</f>
        <v>60.336999999999996</v>
      </c>
      <c r="H11" t="str">
        <f ca="1">東海!BC12</f>
        <v>東海IC</v>
      </c>
      <c r="I11" t="str">
        <f ca="1">東海!BD12</f>
        <v>ME</v>
      </c>
      <c r="K11" t="str">
        <f>関西!B12</f>
        <v>和佐田祥太朗</v>
      </c>
      <c r="L11" t="str">
        <f>関西!C12</f>
        <v>京都大学</v>
      </c>
      <c r="M11">
        <f>関西!D12</f>
        <v>1</v>
      </c>
      <c r="N11" s="18">
        <f ca="1">関西!AV12</f>
        <v>63.339999999999996</v>
      </c>
      <c r="O11">
        <f ca="1">関西!AW12</f>
        <v>68.652000000000001</v>
      </c>
      <c r="P11" t="str">
        <f ca="1">関西!AX12</f>
        <v>関西IC</v>
      </c>
      <c r="Q11" t="str">
        <f ca="1">関西!AY12</f>
        <v>ME</v>
      </c>
      <c r="S11" t="str">
        <f>関東!B12</f>
        <v>宮本樹</v>
      </c>
      <c r="T11" t="str">
        <f>関東!C12</f>
        <v>東京大学</v>
      </c>
      <c r="U11">
        <f>関東!D12</f>
        <v>0</v>
      </c>
      <c r="V11" s="16">
        <f ca="1">関東!AT12</f>
        <v>72.25</v>
      </c>
      <c r="W11">
        <f ca="1">関東!AU12</f>
        <v>74.405999999999992</v>
      </c>
      <c r="X11" t="str">
        <f ca="1">関東!AV12</f>
        <v>早大OC大会</v>
      </c>
      <c r="Y11" t="str">
        <f ca="1">関東!AW12</f>
        <v>M21E</v>
      </c>
    </row>
    <row r="12" spans="2:25" x14ac:dyDescent="0.15">
      <c r="B12">
        <v>10</v>
      </c>
      <c r="C12" t="str">
        <f>東海!B13</f>
        <v>棚橋一樹</v>
      </c>
      <c r="D12" t="str">
        <f>東海!C13</f>
        <v>名古屋大学</v>
      </c>
      <c r="E12">
        <f>東海!D13</f>
        <v>2</v>
      </c>
      <c r="F12">
        <f ca="1">東海!AY13</f>
        <v>59.55</v>
      </c>
      <c r="G12">
        <f ca="1">東海!BB13</f>
        <v>62.308999999999997</v>
      </c>
      <c r="H12" t="str">
        <f ca="1">東海!BC13</f>
        <v>東海SS</v>
      </c>
      <c r="I12" t="str">
        <f ca="1">東海!BD13</f>
        <v>MS</v>
      </c>
      <c r="K12" t="str">
        <f>関西!B13</f>
        <v>丸山ゆう</v>
      </c>
      <c r="L12" t="str">
        <f>関西!C13</f>
        <v>京都大学</v>
      </c>
      <c r="M12">
        <f>関西!D13</f>
        <v>2</v>
      </c>
      <c r="N12" s="18">
        <f>関西!AV13</f>
        <v>62.94</v>
      </c>
      <c r="O12">
        <f>関西!AW13</f>
        <v>69.727199999999996</v>
      </c>
      <c r="P12" t="str">
        <f>関西!AX13</f>
        <v>関西IC</v>
      </c>
      <c r="Q12" t="str">
        <f>関西!AY13</f>
        <v>ME</v>
      </c>
      <c r="S12" t="str">
        <f>関東!B13</f>
        <v>桃井陽佑</v>
      </c>
      <c r="T12" t="str">
        <f>関東!C13</f>
        <v>慶應義塾大学</v>
      </c>
      <c r="U12">
        <f>関東!D13</f>
        <v>0</v>
      </c>
      <c r="V12" s="16">
        <f ca="1">関東!AT13</f>
        <v>67.22</v>
      </c>
      <c r="W12">
        <f ca="1">関東!AU13</f>
        <v>72.476399999999998</v>
      </c>
      <c r="X12" t="str">
        <f ca="1">関東!AV13</f>
        <v>名椙大会2</v>
      </c>
      <c r="Y12" t="str">
        <f ca="1">関東!AW13</f>
        <v>ME</v>
      </c>
    </row>
    <row r="13" spans="2:25" x14ac:dyDescent="0.15">
      <c r="B13">
        <v>11</v>
      </c>
      <c r="C13" t="str">
        <f>東海!B14</f>
        <v>南雲裕貴</v>
      </c>
      <c r="D13" t="str">
        <f>東海!C14</f>
        <v>名古屋大学</v>
      </c>
      <c r="E13">
        <f>東海!D14</f>
        <v>3</v>
      </c>
      <c r="F13">
        <f ca="1">東海!AY14</f>
        <v>58.169999999999995</v>
      </c>
      <c r="G13">
        <f ca="1">東海!BB14</f>
        <v>58.867999999999995</v>
      </c>
      <c r="H13" t="str">
        <f ca="1">東海!BC14</f>
        <v>東海SS</v>
      </c>
      <c r="I13" t="str">
        <f ca="1">東海!BD14</f>
        <v>MS</v>
      </c>
      <c r="K13" t="str">
        <f>関西!B14</f>
        <v>古池将樹</v>
      </c>
      <c r="L13" t="str">
        <f>関西!C14</f>
        <v>京都大学</v>
      </c>
      <c r="M13">
        <f>関西!D14</f>
        <v>2</v>
      </c>
      <c r="N13" s="18">
        <f ca="1">関西!AV14</f>
        <v>62.94</v>
      </c>
      <c r="O13">
        <f ca="1">関西!AW14</f>
        <v>68.58</v>
      </c>
      <c r="P13" t="str">
        <f ca="1">関西!AX14</f>
        <v>関西IC</v>
      </c>
      <c r="Q13" t="str">
        <f ca="1">関西!AY14</f>
        <v>ME</v>
      </c>
      <c r="S13" t="str">
        <f>関東!B14</f>
        <v>小牧弘季</v>
      </c>
      <c r="T13" t="str">
        <f>関東!C14</f>
        <v>筑波大学</v>
      </c>
      <c r="U13">
        <f>関東!D14</f>
        <v>0</v>
      </c>
      <c r="V13" s="16">
        <f ca="1">関東!AT14</f>
        <v>66.56</v>
      </c>
      <c r="W13">
        <f ca="1">関東!AU14</f>
        <v>70.228799999999993</v>
      </c>
      <c r="X13" t="str">
        <f ca="1">関東!AV14</f>
        <v>CCM</v>
      </c>
      <c r="Y13" t="str">
        <f ca="1">関東!AW14</f>
        <v>ME</v>
      </c>
    </row>
    <row r="14" spans="2:25" x14ac:dyDescent="0.15">
      <c r="B14">
        <v>12</v>
      </c>
      <c r="C14" t="str">
        <f>東海!B15</f>
        <v>住吉将英</v>
      </c>
      <c r="D14" t="str">
        <f>東海!C15</f>
        <v>名古屋大学</v>
      </c>
      <c r="E14">
        <f>東海!D15</f>
        <v>2</v>
      </c>
      <c r="F14">
        <f ca="1">東海!AY15</f>
        <v>58.29</v>
      </c>
      <c r="G14">
        <f ca="1">東海!BB15</f>
        <v>59.201000000000001</v>
      </c>
      <c r="H14" t="str">
        <f ca="1">東海!BC15</f>
        <v>東海SS</v>
      </c>
      <c r="I14" t="str">
        <f ca="1">東海!BD15</f>
        <v>MS</v>
      </c>
      <c r="K14" t="str">
        <f>関西!B15</f>
        <v>沖中陽幸</v>
      </c>
      <c r="L14" t="str">
        <f>関西!C15</f>
        <v>京都大学</v>
      </c>
      <c r="M14">
        <f>関西!D15</f>
        <v>3</v>
      </c>
      <c r="N14" s="18">
        <f ca="1">関西!AV15</f>
        <v>62.39</v>
      </c>
      <c r="O14">
        <f ca="1">関西!AW15</f>
        <v>65.745599999999996</v>
      </c>
      <c r="P14" t="str">
        <f ca="1">関西!AX15</f>
        <v>関西IC</v>
      </c>
      <c r="Q14" t="str">
        <f ca="1">関西!AY15</f>
        <v>ME</v>
      </c>
      <c r="S14" t="str">
        <f>関東!B15</f>
        <v>殿垣佳治</v>
      </c>
      <c r="T14" t="str">
        <f>関東!C15</f>
        <v>東京大学</v>
      </c>
      <c r="U14">
        <f>関東!D15</f>
        <v>0</v>
      </c>
      <c r="V14" s="18">
        <f ca="1">関東!AT15</f>
        <v>65.989999999999995</v>
      </c>
      <c r="W14">
        <f ca="1">関東!AU15</f>
        <v>69.176400000000001</v>
      </c>
      <c r="X14" t="str">
        <f ca="1">関東!AV15</f>
        <v>ICL</v>
      </c>
      <c r="Y14" t="str">
        <f ca="1">関東!AW15</f>
        <v>ME</v>
      </c>
    </row>
    <row r="15" spans="2:25" x14ac:dyDescent="0.15">
      <c r="B15">
        <v>13</v>
      </c>
      <c r="C15" t="str">
        <f>東海!B16</f>
        <v>青木健悟</v>
      </c>
      <c r="D15" t="str">
        <f>東海!C16</f>
        <v>名古屋大学</v>
      </c>
      <c r="E15">
        <f>東海!D16</f>
        <v>4</v>
      </c>
      <c r="F15">
        <f ca="1">東海!AY16</f>
        <v>58.18</v>
      </c>
      <c r="G15">
        <f ca="1">東海!BB16</f>
        <v>62.306999999999995</v>
      </c>
      <c r="H15" t="str">
        <f ca="1">東海!BC16</f>
        <v>ICS</v>
      </c>
      <c r="I15" t="str">
        <f ca="1">東海!BD16</f>
        <v>MUA2</v>
      </c>
      <c r="K15" t="str">
        <f>関西!B16</f>
        <v>太田知也</v>
      </c>
      <c r="L15" t="str">
        <f>関西!C16</f>
        <v>京都大学</v>
      </c>
      <c r="M15">
        <f>関西!D16</f>
        <v>2</v>
      </c>
      <c r="N15" s="18">
        <f ca="1">関西!AV16</f>
        <v>62.12</v>
      </c>
      <c r="O15">
        <f ca="1">関西!AW16</f>
        <v>67.130399999999995</v>
      </c>
      <c r="P15" t="str">
        <f ca="1">関西!AX16</f>
        <v>関西IC</v>
      </c>
      <c r="Q15" t="str">
        <f ca="1">関西!AY16</f>
        <v>ME</v>
      </c>
      <c r="S15" t="str">
        <f>関東!B16</f>
        <v>小原和彦</v>
      </c>
      <c r="T15" t="str">
        <f>関東!C16</f>
        <v>東京工業大学</v>
      </c>
      <c r="U15">
        <f>関東!D16</f>
        <v>0</v>
      </c>
      <c r="V15" s="18">
        <f ca="1">関東!AT16</f>
        <v>64.63000000000001</v>
      </c>
      <c r="W15">
        <f ca="1">関東!AU16</f>
        <v>67.717199999999991</v>
      </c>
      <c r="X15" t="str">
        <f ca="1">関東!AV16</f>
        <v>ICL</v>
      </c>
      <c r="Y15" t="str">
        <f ca="1">関東!AW16</f>
        <v>ME</v>
      </c>
    </row>
    <row r="16" spans="2:25" x14ac:dyDescent="0.15">
      <c r="B16">
        <v>14</v>
      </c>
      <c r="C16" t="str">
        <f>東海!B17</f>
        <v>南吏玖</v>
      </c>
      <c r="D16" t="str">
        <f>東海!C17</f>
        <v>名古屋大学</v>
      </c>
      <c r="E16">
        <f>東海!D17</f>
        <v>2</v>
      </c>
      <c r="F16">
        <f ca="1">東海!AY17</f>
        <v>58.23</v>
      </c>
      <c r="G16">
        <f ca="1">東海!BB17</f>
        <v>58.971999999999994</v>
      </c>
      <c r="H16" t="str">
        <f ca="1">東海!BC17</f>
        <v>東海ミドルセレ</v>
      </c>
      <c r="I16" t="str">
        <f ca="1">東海!BD17</f>
        <v>MS</v>
      </c>
      <c r="K16" t="str">
        <f>関西!B17</f>
        <v>亀家貴志</v>
      </c>
      <c r="L16" t="str">
        <f>関西!C17</f>
        <v>京都大学</v>
      </c>
      <c r="M16">
        <f>関西!D17</f>
        <v>2</v>
      </c>
      <c r="N16" s="18">
        <f ca="1">関西!AV17</f>
        <v>62.08</v>
      </c>
      <c r="O16">
        <f ca="1">関西!AW17</f>
        <v>66.992399999999989</v>
      </c>
      <c r="P16" t="str">
        <f ca="1">関西!AX17</f>
        <v>関西IC</v>
      </c>
      <c r="Q16" t="str">
        <f ca="1">関西!AY17</f>
        <v>ME</v>
      </c>
      <c r="S16" t="str">
        <f>関東!B17</f>
        <v>椎名晃丈</v>
      </c>
      <c r="T16" t="str">
        <f>関東!C17</f>
        <v>東京大学</v>
      </c>
      <c r="U16">
        <f>関東!D17</f>
        <v>0</v>
      </c>
      <c r="V16" s="18">
        <f ca="1">関東!AT17</f>
        <v>64.160000000000011</v>
      </c>
      <c r="W16">
        <f ca="1">関東!AU17</f>
        <v>66.097199999999987</v>
      </c>
      <c r="X16" t="str">
        <f ca="1">関東!AV17</f>
        <v>ICS</v>
      </c>
      <c r="Y16" t="str">
        <f ca="1">関東!AW17</f>
        <v>ME</v>
      </c>
    </row>
    <row r="17" spans="2:25" x14ac:dyDescent="0.15">
      <c r="B17">
        <v>15</v>
      </c>
      <c r="C17" t="str">
        <f>東海!B18</f>
        <v>虎走脩平</v>
      </c>
      <c r="D17" t="str">
        <f>東海!C18</f>
        <v>静岡大学</v>
      </c>
      <c r="E17">
        <f>東海!D18</f>
        <v>3</v>
      </c>
      <c r="F17">
        <f ca="1">東海!AY18</f>
        <v>57.68</v>
      </c>
      <c r="G17">
        <f ca="1">東海!BB18</f>
        <v>58.354999999999997</v>
      </c>
      <c r="H17" t="str">
        <f ca="1">東海!BC18</f>
        <v>東海IC</v>
      </c>
      <c r="I17" t="str">
        <f ca="1">東海!BD18</f>
        <v>ME</v>
      </c>
      <c r="K17" t="str">
        <f>関西!B18</f>
        <v>篠原幹博</v>
      </c>
      <c r="L17" t="str">
        <f>関西!C18</f>
        <v>京都大学</v>
      </c>
      <c r="M17">
        <f>関西!D18</f>
        <v>2</v>
      </c>
      <c r="N17" s="17">
        <f ca="1">関西!AV18</f>
        <v>61.35</v>
      </c>
      <c r="O17">
        <f ca="1">関西!AW18</f>
        <v>63.63839999999999</v>
      </c>
      <c r="P17" t="str">
        <f ca="1">関西!AX18</f>
        <v>関西IC</v>
      </c>
      <c r="Q17" t="str">
        <f ca="1">関西!AY18</f>
        <v>ME</v>
      </c>
      <c r="S17" t="str">
        <f>関東!B18</f>
        <v>中村僚宏</v>
      </c>
      <c r="T17" t="str">
        <f>関東!C18</f>
        <v>東京大学</v>
      </c>
      <c r="U17">
        <f>関東!D18</f>
        <v>0</v>
      </c>
      <c r="V17" s="18">
        <f ca="1">関東!AT18</f>
        <v>64.09</v>
      </c>
      <c r="W17">
        <f ca="1">関東!AU18</f>
        <v>68.039999999999992</v>
      </c>
      <c r="X17" t="str">
        <f ca="1">関東!AV18</f>
        <v>ICL</v>
      </c>
      <c r="Y17" t="str">
        <f ca="1">関東!AW18</f>
        <v>ME</v>
      </c>
    </row>
    <row r="18" spans="2:25" x14ac:dyDescent="0.15">
      <c r="B18">
        <v>16</v>
      </c>
      <c r="K18" t="str">
        <f>関西!B19</f>
        <v>片岡佑太</v>
      </c>
      <c r="L18" t="str">
        <f>関西!C19</f>
        <v>大阪大学</v>
      </c>
      <c r="M18">
        <f>関西!D19</f>
        <v>2</v>
      </c>
      <c r="N18" s="17">
        <f ca="1">関西!AV19</f>
        <v>60.79</v>
      </c>
      <c r="O18">
        <f ca="1">関西!AW19</f>
        <v>62.177999999999997</v>
      </c>
      <c r="P18" t="str">
        <f ca="1">関西!AX19</f>
        <v>関西IC</v>
      </c>
      <c r="Q18" t="str">
        <f ca="1">関西!AY19</f>
        <v>ME</v>
      </c>
      <c r="S18" t="str">
        <f>関東!B19</f>
        <v>村井智也</v>
      </c>
      <c r="T18" t="str">
        <f>関東!C19</f>
        <v>東京大学</v>
      </c>
      <c r="U18">
        <f>関東!D19</f>
        <v>0</v>
      </c>
      <c r="V18" s="18">
        <f ca="1">関東!AT19</f>
        <v>63.82</v>
      </c>
      <c r="W18">
        <f ca="1">関東!AU19</f>
        <v>71.492399999999989</v>
      </c>
      <c r="X18" t="str">
        <f ca="1">関東!AV19</f>
        <v>ICL</v>
      </c>
      <c r="Y18" t="str">
        <f ca="1">関東!AW19</f>
        <v>ME</v>
      </c>
    </row>
    <row r="19" spans="2:25" x14ac:dyDescent="0.15">
      <c r="B19">
        <v>17</v>
      </c>
      <c r="K19" t="str">
        <f>関西!B20</f>
        <v>小池椋介</v>
      </c>
      <c r="L19" t="str">
        <f>関西!C20</f>
        <v>京都大学</v>
      </c>
      <c r="M19">
        <f>関西!D20</f>
        <v>3</v>
      </c>
      <c r="N19" s="17">
        <f ca="1">関西!AV20</f>
        <v>60.69</v>
      </c>
      <c r="O19">
        <f ca="1">関西!AW20</f>
        <v>62.652000000000001</v>
      </c>
      <c r="P19" t="str">
        <f ca="1">関西!AX20</f>
        <v>ICL</v>
      </c>
      <c r="Q19" t="str">
        <f ca="1">関西!AY20</f>
        <v>ME</v>
      </c>
      <c r="S19" t="str">
        <f>関東!B20</f>
        <v>長井健太</v>
      </c>
      <c r="T19" t="str">
        <f>関東!C20</f>
        <v>東京農工大学</v>
      </c>
      <c r="U19">
        <f>関東!D20</f>
        <v>0</v>
      </c>
      <c r="V19" s="18">
        <f ca="1">関東!AT20</f>
        <v>63.54</v>
      </c>
      <c r="W19">
        <f ca="1">関東!AU20</f>
        <v>65.494799999999998</v>
      </c>
      <c r="X19" t="str">
        <f ca="1">関東!AV20</f>
        <v>名椙大会2</v>
      </c>
      <c r="Y19" t="str">
        <f ca="1">関東!AW20</f>
        <v>ME</v>
      </c>
    </row>
    <row r="20" spans="2:25" x14ac:dyDescent="0.15">
      <c r="B20">
        <v>18</v>
      </c>
      <c r="K20" t="str">
        <f>関西!B21</f>
        <v>杉本舜</v>
      </c>
      <c r="L20" t="str">
        <f>関西!C21</f>
        <v>大阪大学</v>
      </c>
      <c r="M20">
        <f>関西!D21</f>
        <v>3</v>
      </c>
      <c r="N20" s="17">
        <f ca="1">関西!AV21</f>
        <v>60.65</v>
      </c>
      <c r="O20">
        <f ca="1">関西!AW21</f>
        <v>65.293199999999985</v>
      </c>
      <c r="P20" t="str">
        <f ca="1">関西!AX21</f>
        <v>関西IC</v>
      </c>
      <c r="Q20" t="str">
        <f ca="1">関西!AY21</f>
        <v>ME</v>
      </c>
      <c r="S20" t="str">
        <f>関東!B21</f>
        <v>大石洋輔</v>
      </c>
      <c r="T20" t="str">
        <f>関東!C21</f>
        <v>早稲田大学</v>
      </c>
      <c r="U20">
        <f>関東!D21</f>
        <v>0</v>
      </c>
      <c r="V20" s="18">
        <f ca="1">関東!AT21</f>
        <v>62.85</v>
      </c>
      <c r="W20">
        <f ca="1">関東!AU21</f>
        <v>66.482399999999998</v>
      </c>
      <c r="X20" t="str">
        <f ca="1">関東!AV21</f>
        <v>ICL</v>
      </c>
      <c r="Y20" t="str">
        <f ca="1">関東!AW21</f>
        <v>ME</v>
      </c>
    </row>
    <row r="21" spans="2:25" x14ac:dyDescent="0.15">
      <c r="B21">
        <v>19</v>
      </c>
      <c r="K21" t="str">
        <f>関西!B22</f>
        <v>田中駿行</v>
      </c>
      <c r="L21" t="str">
        <f>関西!C22</f>
        <v>大阪大学</v>
      </c>
      <c r="M21">
        <f>関西!D22</f>
        <v>3</v>
      </c>
      <c r="N21" s="17">
        <f ca="1">関西!AV22</f>
        <v>59.559999999999995</v>
      </c>
      <c r="O21">
        <f ca="1">関西!AW22</f>
        <v>63.076799999999999</v>
      </c>
      <c r="P21" t="str">
        <f ca="1">関西!AX22</f>
        <v>関西IC</v>
      </c>
      <c r="Q21" t="str">
        <f ca="1">関西!AY22</f>
        <v>ME</v>
      </c>
      <c r="S21" t="str">
        <f>関東!B22</f>
        <v>早川徹彦</v>
      </c>
      <c r="T21" t="str">
        <f>関東!C22</f>
        <v>東京農工大学</v>
      </c>
      <c r="U21">
        <f>関東!D22</f>
        <v>0</v>
      </c>
      <c r="V21" s="18">
        <f ca="1">関東!AT22</f>
        <v>62.64</v>
      </c>
      <c r="W21">
        <f ca="1">関東!AU22</f>
        <v>64.844000000000008</v>
      </c>
      <c r="X21" t="str">
        <f ca="1">関東!AV22</f>
        <v>ICL</v>
      </c>
      <c r="Y21" t="str">
        <f ca="1">関東!AW22</f>
        <v>MUL3</v>
      </c>
    </row>
    <row r="22" spans="2:25" x14ac:dyDescent="0.15">
      <c r="B22">
        <v>20</v>
      </c>
      <c r="K22" t="str">
        <f>関西!B23</f>
        <v>桃本一輝</v>
      </c>
      <c r="L22" t="str">
        <f>関西!C23</f>
        <v>大阪大学</v>
      </c>
      <c r="M22">
        <f>関西!D23</f>
        <v>2</v>
      </c>
      <c r="N22" s="17">
        <f ca="1">関西!AV23</f>
        <v>59.449999999999996</v>
      </c>
      <c r="O22">
        <f ca="1">関西!AW23</f>
        <v>65.409599999999998</v>
      </c>
      <c r="P22" t="str">
        <f ca="1">関西!AX23</f>
        <v>関西IC</v>
      </c>
      <c r="Q22" t="str">
        <f ca="1">関西!AY23</f>
        <v>ME</v>
      </c>
      <c r="S22" t="str">
        <f>関東!B23</f>
        <v>谷口文弥</v>
      </c>
      <c r="T22" t="str">
        <f>関東!C23</f>
        <v>東京大学</v>
      </c>
      <c r="U22">
        <f>関東!D23</f>
        <v>0</v>
      </c>
      <c r="V22" s="18">
        <f ca="1">関東!AT23</f>
        <v>62.449999999999996</v>
      </c>
      <c r="W22">
        <f ca="1">関東!AU23</f>
        <v>66.917999999999992</v>
      </c>
      <c r="X22" t="str">
        <f ca="1">関東!AV23</f>
        <v>ICL</v>
      </c>
      <c r="Y22" t="str">
        <f ca="1">関東!AW23</f>
        <v>ME</v>
      </c>
    </row>
    <row r="23" spans="2:25" x14ac:dyDescent="0.15">
      <c r="B23">
        <v>21</v>
      </c>
      <c r="K23" t="str">
        <f>関西!B24</f>
        <v>徳地研人</v>
      </c>
      <c r="L23" t="str">
        <f>関西!C24</f>
        <v>京都大学</v>
      </c>
      <c r="M23">
        <f>関西!D24</f>
        <v>2</v>
      </c>
      <c r="N23" s="17">
        <f ca="1">関西!AV24</f>
        <v>57.87</v>
      </c>
      <c r="O23">
        <f ca="1">関西!AW24</f>
        <v>62.7624</v>
      </c>
      <c r="P23" t="str">
        <f ca="1">関西!AX24</f>
        <v>関西IC</v>
      </c>
      <c r="Q23" t="str">
        <f ca="1">関西!AY24</f>
        <v>ME</v>
      </c>
      <c r="S23" t="str">
        <f>関東!B24</f>
        <v>川名竣介</v>
      </c>
      <c r="T23" t="str">
        <f>関東!C24</f>
        <v>東京農工大学</v>
      </c>
      <c r="U23">
        <f>関東!D24</f>
        <v>0</v>
      </c>
      <c r="V23">
        <f>関東!AT24</f>
        <v>62.059999999999995</v>
      </c>
      <c r="W23">
        <f>関東!AU24</f>
        <v>63.398399999999995</v>
      </c>
      <c r="X23" t="str">
        <f>関東!AV24</f>
        <v>CCM</v>
      </c>
      <c r="Y23" t="str">
        <f>関東!AW24</f>
        <v>ME</v>
      </c>
    </row>
    <row r="24" spans="2:25" x14ac:dyDescent="0.15">
      <c r="K24" t="str">
        <f>関西!B25</f>
        <v>吉岡英晃</v>
      </c>
      <c r="L24" t="str">
        <f>関西!C25</f>
        <v>京都大学</v>
      </c>
      <c r="M24">
        <f>関西!D25</f>
        <v>4</v>
      </c>
      <c r="N24" s="17">
        <f ca="1">関西!AV25</f>
        <v>57.73</v>
      </c>
      <c r="O24">
        <f ca="1">関西!AW25</f>
        <v>60.387</v>
      </c>
      <c r="P24" t="str">
        <f ca="1">関西!AX25</f>
        <v>ICL</v>
      </c>
      <c r="Q24" t="str">
        <f ca="1">関西!AY25</f>
        <v>MUL1</v>
      </c>
      <c r="S24" t="str">
        <f>関東!B25</f>
        <v>豊田健登</v>
      </c>
      <c r="T24" t="str">
        <f>関東!C25</f>
        <v>茨城大学</v>
      </c>
      <c r="U24">
        <f>関東!D25</f>
        <v>0</v>
      </c>
      <c r="V24">
        <f ca="1">関東!AT25</f>
        <v>62.01</v>
      </c>
      <c r="W24">
        <f ca="1">関東!AU25</f>
        <v>62.870399999999989</v>
      </c>
      <c r="X24" t="str">
        <f ca="1">関東!AV25</f>
        <v>ICS</v>
      </c>
      <c r="Y24" t="str">
        <f ca="1">関東!AW25</f>
        <v>ME</v>
      </c>
    </row>
    <row r="25" spans="2:25" x14ac:dyDescent="0.15">
      <c r="K25" t="str">
        <f>関西!B26</f>
        <v>竹内佑輔</v>
      </c>
      <c r="L25" t="str">
        <f>関西!C26</f>
        <v>大阪大学</v>
      </c>
      <c r="M25">
        <f>関西!D26</f>
        <v>3</v>
      </c>
      <c r="N25" s="17">
        <f ca="1">関西!AV26</f>
        <v>56.44</v>
      </c>
      <c r="O25">
        <f ca="1">関西!AW26</f>
        <v>62.943599999999989</v>
      </c>
      <c r="P25" t="str">
        <f ca="1">関西!AX26</f>
        <v>関西IC</v>
      </c>
      <c r="Q25" t="str">
        <f ca="1">関西!AY26</f>
        <v>ME</v>
      </c>
      <c r="S25" t="str">
        <f>関東!B26</f>
        <v>渡辺鷹志</v>
      </c>
      <c r="T25" t="str">
        <f>関東!C26</f>
        <v>慶應義塾大学</v>
      </c>
      <c r="U25">
        <f>関東!D26</f>
        <v>0</v>
      </c>
      <c r="V25">
        <f ca="1">関東!AT26</f>
        <v>61.8</v>
      </c>
      <c r="W25">
        <f ca="1">関東!AU26</f>
        <v>63.711999999999996</v>
      </c>
      <c r="X25" t="str">
        <f ca="1">関東!AV26</f>
        <v>ICL</v>
      </c>
      <c r="Y25" t="str">
        <f ca="1">関東!AW26</f>
        <v>MUL1</v>
      </c>
    </row>
    <row r="26" spans="2:25" x14ac:dyDescent="0.15">
      <c r="S26" t="str">
        <f>関東!B27</f>
        <v>大田将司</v>
      </c>
      <c r="T26" t="str">
        <f>関東!C27</f>
        <v>一橋大学</v>
      </c>
      <c r="U26">
        <f>関東!D27</f>
        <v>0</v>
      </c>
      <c r="V26">
        <f ca="1">関東!AT27</f>
        <v>62.12</v>
      </c>
      <c r="W26">
        <f ca="1">関東!AU27</f>
        <v>63.473999999999997</v>
      </c>
      <c r="X26" t="str">
        <f ca="1">関東!AV27</f>
        <v>ICS</v>
      </c>
      <c r="Y26" t="str">
        <f ca="1">関東!AW27</f>
        <v>MUA1</v>
      </c>
    </row>
    <row r="27" spans="2:25" x14ac:dyDescent="0.15">
      <c r="S27" t="str">
        <f>関東!B28</f>
        <v>高橋英人</v>
      </c>
      <c r="T27" t="str">
        <f>関東!C28</f>
        <v>一橋大学</v>
      </c>
      <c r="U27">
        <f>関東!D28</f>
        <v>0</v>
      </c>
      <c r="V27">
        <f ca="1">関東!AT28</f>
        <v>61.58</v>
      </c>
      <c r="W27">
        <f ca="1">関東!AU28</f>
        <v>66.322000000000003</v>
      </c>
      <c r="X27" t="str">
        <f ca="1">関東!AV28</f>
        <v>ICL</v>
      </c>
      <c r="Y27" t="str">
        <f ca="1">関東!AW28</f>
        <v>MUL3</v>
      </c>
    </row>
    <row r="28" spans="2:25" x14ac:dyDescent="0.15">
      <c r="S28" t="str">
        <f>関東!B29</f>
        <v>三好将史</v>
      </c>
      <c r="T28" t="str">
        <f>関東!C29</f>
        <v>早稲田大学</v>
      </c>
      <c r="U28">
        <f>関東!D29</f>
        <v>0</v>
      </c>
      <c r="V28">
        <f ca="1">関東!AT29</f>
        <v>60.6</v>
      </c>
      <c r="W28">
        <f ca="1">関東!AU29</f>
        <v>62.494</v>
      </c>
      <c r="X28" t="str">
        <f ca="1">関東!AV29</f>
        <v>ICL</v>
      </c>
      <c r="Y28" t="str">
        <f ca="1">関東!AW29</f>
        <v>MUL1</v>
      </c>
    </row>
    <row r="29" spans="2:25" x14ac:dyDescent="0.15">
      <c r="S29" t="str">
        <f>関東!B30</f>
        <v>三好将史</v>
      </c>
      <c r="T29" t="str">
        <f>関東!C30</f>
        <v>早稲田大学</v>
      </c>
      <c r="U29">
        <f>関東!D30</f>
        <v>0</v>
      </c>
      <c r="V29">
        <f ca="1">関東!AT30</f>
        <v>60.6</v>
      </c>
      <c r="W29">
        <f ca="1">関東!AU30</f>
        <v>62.494</v>
      </c>
      <c r="X29" t="str">
        <f ca="1">関東!AV30</f>
        <v>ICL</v>
      </c>
      <c r="Y29" t="str">
        <f ca="1">関東!AW30</f>
        <v>MUL1</v>
      </c>
    </row>
    <row r="30" spans="2:25" x14ac:dyDescent="0.15">
      <c r="S30" t="str">
        <f>関東!B31</f>
        <v>岡本洸彰</v>
      </c>
      <c r="T30" t="str">
        <f>関東!C31</f>
        <v>東京大学</v>
      </c>
      <c r="U30">
        <f>関東!D31</f>
        <v>0</v>
      </c>
      <c r="V30">
        <f ca="1">関東!AT31</f>
        <v>60.32</v>
      </c>
      <c r="W30">
        <f ca="1">関東!AU31</f>
        <v>62.947199999999995</v>
      </c>
      <c r="X30" t="str">
        <f ca="1">関東!AV31</f>
        <v>ICL</v>
      </c>
      <c r="Y30" t="str">
        <f ca="1">関東!AW31</f>
        <v>ME</v>
      </c>
    </row>
    <row r="31" spans="2:25" x14ac:dyDescent="0.15">
      <c r="S31" t="str">
        <f>関東!B32</f>
        <v>清水俊祐</v>
      </c>
      <c r="T31" t="str">
        <f>関東!C32</f>
        <v>慶應義塾大学</v>
      </c>
      <c r="U31">
        <f>関東!D32</f>
        <v>0</v>
      </c>
      <c r="V31">
        <f ca="1">関東!AT32</f>
        <v>60.089999999999996</v>
      </c>
      <c r="W31">
        <f ca="1">関東!AU32</f>
        <v>61.269999999999996</v>
      </c>
      <c r="X31" t="str">
        <f ca="1">関東!AV32</f>
        <v>ICS</v>
      </c>
      <c r="Y31" t="str">
        <f ca="1">関東!AW32</f>
        <v>MUA3</v>
      </c>
    </row>
    <row r="32" spans="2:25" x14ac:dyDescent="0.15">
      <c r="S32" t="str">
        <f>関東!B33</f>
        <v>河北拓人</v>
      </c>
      <c r="T32" t="str">
        <f>関東!C33</f>
        <v>筑波大学</v>
      </c>
      <c r="U32">
        <f>関東!D33</f>
        <v>0</v>
      </c>
      <c r="V32">
        <f ca="1">関東!AT33</f>
        <v>59.96</v>
      </c>
      <c r="W32">
        <f ca="1">関東!AU33</f>
        <v>60.451999999999998</v>
      </c>
      <c r="X32" t="str">
        <f ca="1">関東!AV33</f>
        <v>ICS</v>
      </c>
      <c r="Y32" t="str">
        <f ca="1">関東!AW33</f>
        <v>MUA3</v>
      </c>
    </row>
    <row r="33" spans="19:25" x14ac:dyDescent="0.15">
      <c r="S33" t="str">
        <f>関東!B34</f>
        <v>森川周</v>
      </c>
      <c r="T33" t="str">
        <f>関東!C34</f>
        <v>東京大学</v>
      </c>
      <c r="U33">
        <f>関東!D34</f>
        <v>0</v>
      </c>
      <c r="V33">
        <f ca="1">関東!AT34</f>
        <v>59.68</v>
      </c>
      <c r="W33">
        <f ca="1">関東!AU34</f>
        <v>60.446999999999996</v>
      </c>
      <c r="X33" t="str">
        <f ca="1">関東!AV34</f>
        <v>ICS</v>
      </c>
      <c r="Y33" t="str">
        <f ca="1">関東!AW34</f>
        <v>MUA1</v>
      </c>
    </row>
    <row r="34" spans="19:25" x14ac:dyDescent="0.15">
      <c r="S34" t="str">
        <f>関東!B35</f>
        <v>上野康平</v>
      </c>
      <c r="T34" t="str">
        <f>関東!C35</f>
        <v>東京工業大学</v>
      </c>
      <c r="U34">
        <f>関東!D35</f>
        <v>0</v>
      </c>
      <c r="V34">
        <f>関東!AT35</f>
        <v>59.669999999999995</v>
      </c>
      <c r="W34">
        <f>関東!AU35</f>
        <v>60.555999999999997</v>
      </c>
      <c r="X34" t="str">
        <f>関東!AV35</f>
        <v>関東SS</v>
      </c>
      <c r="Y34" t="str">
        <f>関東!AW35</f>
        <v>Ms2</v>
      </c>
    </row>
    <row r="35" spans="19:25" x14ac:dyDescent="0.15">
      <c r="S35" t="str">
        <f>関東!B36</f>
        <v>浅井寛之</v>
      </c>
      <c r="T35" t="str">
        <f>関東!C36</f>
        <v>東京大学</v>
      </c>
      <c r="U35">
        <f>関東!D36</f>
        <v>0</v>
      </c>
      <c r="V35">
        <f ca="1">関東!AT36</f>
        <v>59.66</v>
      </c>
      <c r="W35">
        <f ca="1">関東!AU36</f>
        <v>61.958999999999996</v>
      </c>
      <c r="X35" t="str">
        <f ca="1">関東!AV36</f>
        <v>関東SS</v>
      </c>
      <c r="Y35" t="str">
        <f ca="1">関東!AW36</f>
        <v>Ms2</v>
      </c>
    </row>
    <row r="36" spans="19:25" x14ac:dyDescent="0.15">
      <c r="S36" t="str">
        <f>関東!B37</f>
        <v>高見澤翔一</v>
      </c>
      <c r="T36" t="str">
        <f>関東!C37</f>
        <v>一橋大学</v>
      </c>
      <c r="U36">
        <f>関東!D37</f>
        <v>0</v>
      </c>
      <c r="V36">
        <f ca="1">関東!AT37</f>
        <v>59.53</v>
      </c>
      <c r="W36">
        <f ca="1">関東!AU37</f>
        <v>62.308</v>
      </c>
      <c r="X36" t="str">
        <f ca="1">関東!AV37</f>
        <v>ICL</v>
      </c>
      <c r="Y36" t="str">
        <f ca="1">関東!AW37</f>
        <v>MUL1</v>
      </c>
    </row>
    <row r="37" spans="19:25" x14ac:dyDescent="0.15">
      <c r="S37" t="str">
        <f>関東!B38</f>
        <v>江野弘太郎</v>
      </c>
      <c r="T37" t="str">
        <f>関東!C38</f>
        <v>慶應義塾大学</v>
      </c>
      <c r="U37">
        <f>関東!D38</f>
        <v>0</v>
      </c>
      <c r="V37">
        <f ca="1">関東!AT38</f>
        <v>59.949999999999996</v>
      </c>
      <c r="W37">
        <f ca="1">関東!AU38</f>
        <v>61.092999999999996</v>
      </c>
      <c r="X37" t="str">
        <f ca="1">関東!AV38</f>
        <v>ICS</v>
      </c>
      <c r="Y37" t="str">
        <f ca="1">関東!AW38</f>
        <v>MUA1</v>
      </c>
    </row>
    <row r="38" spans="19:25" x14ac:dyDescent="0.15">
      <c r="S38" t="str">
        <f>関東!B39</f>
        <v>出原優一</v>
      </c>
      <c r="T38" t="str">
        <f>関東!C39</f>
        <v>東京大学</v>
      </c>
      <c r="U38">
        <f>関東!D39</f>
        <v>0</v>
      </c>
      <c r="V38">
        <f ca="1">関東!AT39</f>
        <v>59.35</v>
      </c>
      <c r="W38">
        <f ca="1">関東!AU39</f>
        <v>61.265999999999998</v>
      </c>
      <c r="X38" t="str">
        <f ca="1">関東!AV39</f>
        <v>早大OC大会</v>
      </c>
      <c r="Y38" t="str">
        <f ca="1">関東!AW39</f>
        <v>M21A1</v>
      </c>
    </row>
    <row r="39" spans="19:25" x14ac:dyDescent="0.15">
      <c r="S39" t="str">
        <f>関東!B40</f>
        <v>浜野奎</v>
      </c>
      <c r="T39" t="str">
        <f>関東!C40</f>
        <v>慶應義塾大学</v>
      </c>
      <c r="U39">
        <f>関東!D40</f>
        <v>0</v>
      </c>
      <c r="V39">
        <f ca="1">関東!AT40</f>
        <v>59.14</v>
      </c>
      <c r="W39">
        <f ca="1">関東!AU40</f>
        <v>59.735999999999997</v>
      </c>
      <c r="X39" t="str">
        <f ca="1">関東!AV40</f>
        <v>ICS</v>
      </c>
      <c r="Y39" t="str">
        <f ca="1">関東!AW40</f>
        <v>MUA3</v>
      </c>
    </row>
    <row r="40" spans="19:25" x14ac:dyDescent="0.15">
      <c r="S40" t="str">
        <f>関東!B41</f>
        <v>長谷川望</v>
      </c>
      <c r="T40" t="str">
        <f>関東!C41</f>
        <v>早稲田大学</v>
      </c>
      <c r="U40">
        <f>関東!D41</f>
        <v>0</v>
      </c>
      <c r="V40">
        <f ca="1">関東!AT41</f>
        <v>59.13</v>
      </c>
      <c r="W40">
        <f ca="1">関東!AU41</f>
        <v>60.056399999999996</v>
      </c>
      <c r="X40" t="str">
        <f ca="1">関東!AV41</f>
        <v>ICL</v>
      </c>
      <c r="Y40" t="str">
        <f ca="1">関東!AW41</f>
        <v>ME</v>
      </c>
    </row>
    <row r="41" spans="19:25" x14ac:dyDescent="0.15">
      <c r="S41" t="str">
        <f>関東!B42</f>
        <v>小寺義伸</v>
      </c>
      <c r="T41" t="str">
        <f>関東!C42</f>
        <v>東京工業大学</v>
      </c>
      <c r="U41">
        <f>関東!D42</f>
        <v>0</v>
      </c>
      <c r="V41">
        <f ca="1">関東!AT42</f>
        <v>59.08</v>
      </c>
      <c r="W41">
        <f ca="1">関東!AU42</f>
        <v>60.657999999999994</v>
      </c>
      <c r="X41" t="str">
        <f ca="1">関東!AV42</f>
        <v>関東SS</v>
      </c>
      <c r="Y41" t="str">
        <f ca="1">関東!AW42</f>
        <v>Ms2</v>
      </c>
    </row>
    <row r="42" spans="19:25" x14ac:dyDescent="0.15">
      <c r="S42" t="str">
        <f>関東!B43</f>
        <v>小川一真</v>
      </c>
      <c r="T42" t="str">
        <f>関東!C43</f>
        <v>早稲田大学</v>
      </c>
      <c r="U42">
        <f>関東!D43</f>
        <v>0</v>
      </c>
      <c r="V42">
        <f ca="1">関東!AT43</f>
        <v>58.96</v>
      </c>
      <c r="W42">
        <f ca="1">関東!AU43</f>
        <v>59.826000000000001</v>
      </c>
      <c r="X42" t="str">
        <f ca="1">関東!AV43</f>
        <v>ICS</v>
      </c>
      <c r="Y42" t="str">
        <f ca="1">関東!AW43</f>
        <v>MUA2</v>
      </c>
    </row>
    <row r="43" spans="19:25" x14ac:dyDescent="0.15">
      <c r="S43" t="str">
        <f>関東!B44</f>
        <v>石田晴輝</v>
      </c>
      <c r="T43" t="str">
        <f>関東!C44</f>
        <v>東京大学</v>
      </c>
      <c r="U43">
        <f>関東!D44</f>
        <v>0</v>
      </c>
      <c r="V43">
        <f ca="1">関東!AT44</f>
        <v>58.87</v>
      </c>
      <c r="W43">
        <f ca="1">関東!AU44</f>
        <v>61.387999999999998</v>
      </c>
      <c r="X43" t="str">
        <f ca="1">関東!AV44</f>
        <v>全日本ミドル</v>
      </c>
      <c r="Y43" t="str">
        <f ca="1">関東!AW44</f>
        <v>M21A1</v>
      </c>
    </row>
    <row r="44" spans="19:25" x14ac:dyDescent="0.15">
      <c r="S44" t="str">
        <f>関東!B45</f>
        <v>上村太城</v>
      </c>
      <c r="T44" t="str">
        <f>関東!C45</f>
        <v>慶應義塾大学</v>
      </c>
      <c r="U44">
        <f>関東!D45</f>
        <v>0</v>
      </c>
      <c r="V44">
        <f ca="1">関東!AT45</f>
        <v>58.82</v>
      </c>
      <c r="W44">
        <f ca="1">関東!AU45</f>
        <v>60.495599999999996</v>
      </c>
      <c r="X44" t="str">
        <f ca="1">関東!AV45</f>
        <v>ICS</v>
      </c>
      <c r="Y44" t="str">
        <f ca="1">関東!AW45</f>
        <v>ME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28</vt:i4>
      </vt:variant>
    </vt:vector>
  </HeadingPairs>
  <TitlesOfParts>
    <vt:vector size="28" baseType="lpstr">
      <vt:lpstr>入力テンプレ2</vt:lpstr>
      <vt:lpstr>根ノ上高原</vt:lpstr>
      <vt:lpstr>東大OLK大会</vt:lpstr>
      <vt:lpstr>全日本ロング</vt:lpstr>
      <vt:lpstr>東海スプリントセレ</vt:lpstr>
      <vt:lpstr>東海インカレ</vt:lpstr>
      <vt:lpstr>関東スプリントセレ</vt:lpstr>
      <vt:lpstr>関西スプリントセレ</vt:lpstr>
      <vt:lpstr>関西インカレ</vt:lpstr>
      <vt:lpstr>名椙大会2日目</vt:lpstr>
      <vt:lpstr>インカレスプリント2018</vt:lpstr>
      <vt:lpstr>インカレロング2018</vt:lpstr>
      <vt:lpstr>クラブカップミドル</vt:lpstr>
      <vt:lpstr>全日本ミドル</vt:lpstr>
      <vt:lpstr>KOLC大会</vt:lpstr>
      <vt:lpstr>早大OC大会</vt:lpstr>
      <vt:lpstr>京大京女大会</vt:lpstr>
      <vt:lpstr>東海ミドルセレ</vt:lpstr>
      <vt:lpstr>大会ごとのスコア</vt:lpstr>
      <vt:lpstr>関西</vt:lpstr>
      <vt:lpstr>東海</vt:lpstr>
      <vt:lpstr>Sheet1</vt:lpstr>
      <vt:lpstr>Sheet2</vt:lpstr>
      <vt:lpstr>Sheet3 (2)</vt:lpstr>
      <vt:lpstr>Sheet3 (3)</vt:lpstr>
      <vt:lpstr>Sheet3</vt:lpstr>
      <vt:lpstr>関東</vt:lpstr>
      <vt:lpstr>エリート候補者シート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2018-11-26T05:40:54Z</dcterms:modified>
</cp:coreProperties>
</file>